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9320" windowHeight="9285" activeTab="4"/>
  </bookViews>
  <sheets>
    <sheet name="顺序" sheetId="4" r:id="rId1"/>
    <sheet name="湖辺清掃戦" sheetId="1" r:id="rId2"/>
    <sheet name="雲海撃霊戦" sheetId="2" r:id="rId3"/>
    <sheet name="村原斬妖戦" sheetId="3" r:id="rId4"/>
    <sheet name="竹林虐殺戦" sheetId="5" r:id="rId5"/>
    <sheet name="花畑狙撃戦" sheetId="6" r:id="rId6"/>
    <sheet name="天月制覇戦" sheetId="7" r:id="rId7"/>
    <sheet name="守矢攻防戦" sheetId="8" r:id="rId8"/>
    <sheet name="彼の世葬送戦" sheetId="9" r:id="rId9"/>
    <sheet name="境界生死戦" sheetId="10" r:id="rId10"/>
    <sheet name="紅魔館殲滅戦" sheetId="11" r:id="rId11"/>
    <sheet name="博麗神社奪還戦" sheetId="12" r:id="rId12"/>
    <sheet name="決戦紅魔郷" sheetId="13" r:id="rId13"/>
    <sheet name="決戦妖々夢" sheetId="14" r:id="rId14"/>
    <sheet name="決戦永夜抄" sheetId="15" r:id="rId15"/>
    <sheet name="決戦花映塚" sheetId="16" r:id="rId16"/>
    <sheet name="決戦風神録" sheetId="17" r:id="rId17"/>
    <sheet name="百万鬼夜行" sheetId="18" r:id="rId18"/>
  </sheets>
  <calcPr calcId="125725"/>
</workbook>
</file>

<file path=xl/calcChain.xml><?xml version="1.0" encoding="utf-8"?>
<calcChain xmlns="http://schemas.openxmlformats.org/spreadsheetml/2006/main">
  <c r="F39" i="6"/>
  <c r="G56" i="5"/>
  <c r="F56" s="1"/>
  <c r="I56"/>
  <c r="K56"/>
  <c r="L56"/>
  <c r="G57"/>
  <c r="F57" s="1"/>
  <c r="I57"/>
  <c r="K57"/>
  <c r="L57"/>
  <c r="G58"/>
  <c r="H58"/>
  <c r="J58" s="1"/>
  <c r="K58" s="1"/>
  <c r="I58"/>
  <c r="G59"/>
  <c r="I59"/>
  <c r="G60"/>
  <c r="H60"/>
  <c r="J60" s="1"/>
  <c r="K60" s="1"/>
  <c r="I60"/>
  <c r="G61"/>
  <c r="I61"/>
  <c r="G62"/>
  <c r="H62"/>
  <c r="J62" s="1"/>
  <c r="K62" s="1"/>
  <c r="I62"/>
  <c r="G63"/>
  <c r="I63"/>
  <c r="G64"/>
  <c r="H64"/>
  <c r="J64" s="1"/>
  <c r="K64" s="1"/>
  <c r="I64"/>
  <c r="G65"/>
  <c r="F66"/>
  <c r="G66"/>
  <c r="H66"/>
  <c r="I66"/>
  <c r="J66"/>
  <c r="K66"/>
  <c r="L66"/>
  <c r="G67"/>
  <c r="F67" s="1"/>
  <c r="I67"/>
  <c r="K67"/>
  <c r="L67"/>
  <c r="G68"/>
  <c r="H68"/>
  <c r="J68" s="1"/>
  <c r="K68" s="1"/>
  <c r="I68"/>
  <c r="G69"/>
  <c r="I69"/>
  <c r="G70"/>
  <c r="H70"/>
  <c r="J70" s="1"/>
  <c r="K70" s="1"/>
  <c r="I70"/>
  <c r="G71"/>
  <c r="I71"/>
  <c r="G72"/>
  <c r="H72"/>
  <c r="J72" s="1"/>
  <c r="K72" s="1"/>
  <c r="I72"/>
  <c r="G73"/>
  <c r="I73"/>
  <c r="F74"/>
  <c r="G74"/>
  <c r="H74"/>
  <c r="I74"/>
  <c r="J74"/>
  <c r="K74"/>
  <c r="L74"/>
  <c r="G75"/>
  <c r="F75" s="1"/>
  <c r="I75"/>
  <c r="K75"/>
  <c r="L75"/>
  <c r="G76"/>
  <c r="H76"/>
  <c r="J76" s="1"/>
  <c r="K76" s="1"/>
  <c r="I76"/>
  <c r="G77"/>
  <c r="I77"/>
  <c r="G78"/>
  <c r="H78"/>
  <c r="J78" s="1"/>
  <c r="K78" s="1"/>
  <c r="I78"/>
  <c r="G79"/>
  <c r="I79"/>
  <c r="G80"/>
  <c r="H80"/>
  <c r="J80" s="1"/>
  <c r="K80" s="1"/>
  <c r="I80"/>
  <c r="G81"/>
  <c r="I81"/>
  <c r="G82"/>
  <c r="H82"/>
  <c r="J82" s="1"/>
  <c r="K82" s="1"/>
  <c r="I82"/>
  <c r="G83"/>
  <c r="I83"/>
  <c r="G84"/>
  <c r="H84"/>
  <c r="J84" s="1"/>
  <c r="K84" s="1"/>
  <c r="I84"/>
  <c r="G85"/>
  <c r="I85"/>
  <c r="F86"/>
  <c r="G86"/>
  <c r="H86"/>
  <c r="I86"/>
  <c r="J86"/>
  <c r="K86"/>
  <c r="L86"/>
  <c r="G87"/>
  <c r="F87" s="1"/>
  <c r="L87"/>
  <c r="G88"/>
  <c r="H88"/>
  <c r="J88" s="1"/>
  <c r="K88" s="1"/>
  <c r="I88"/>
  <c r="G89"/>
  <c r="I89"/>
  <c r="G90"/>
  <c r="H90"/>
  <c r="J90" s="1"/>
  <c r="K90" s="1"/>
  <c r="I90"/>
  <c r="G91"/>
  <c r="I91"/>
  <c r="G92"/>
  <c r="H92"/>
  <c r="J92" s="1"/>
  <c r="K92" s="1"/>
  <c r="I92"/>
  <c r="G93"/>
  <c r="I93"/>
  <c r="G94"/>
  <c r="H94"/>
  <c r="J94" s="1"/>
  <c r="K94" s="1"/>
  <c r="I94"/>
  <c r="G95"/>
  <c r="I95"/>
  <c r="G96"/>
  <c r="H96"/>
  <c r="J96" s="1"/>
  <c r="K96" s="1"/>
  <c r="I96"/>
  <c r="L94" l="1"/>
  <c r="F94" s="1"/>
  <c r="L92"/>
  <c r="F92" s="1"/>
  <c r="L90"/>
  <c r="F90" s="1"/>
  <c r="L80"/>
  <c r="F80" s="1"/>
  <c r="L76"/>
  <c r="F76" s="1"/>
  <c r="L72"/>
  <c r="F72" s="1"/>
  <c r="L70"/>
  <c r="F70" s="1"/>
  <c r="L68"/>
  <c r="F68" s="1"/>
  <c r="L64"/>
  <c r="F64" s="1"/>
  <c r="L60"/>
  <c r="F60" s="1"/>
  <c r="J56"/>
  <c r="H56"/>
  <c r="L96"/>
  <c r="F96" s="1"/>
  <c r="L88"/>
  <c r="F88" s="1"/>
  <c r="K87"/>
  <c r="I87"/>
  <c r="L84"/>
  <c r="F84" s="1"/>
  <c r="L82"/>
  <c r="F82" s="1"/>
  <c r="L78"/>
  <c r="F78" s="1"/>
  <c r="I65"/>
  <c r="L62"/>
  <c r="F62" s="1"/>
  <c r="L58"/>
  <c r="F58" s="1"/>
  <c r="H95"/>
  <c r="L95" s="1"/>
  <c r="J93"/>
  <c r="K93" s="1"/>
  <c r="H93"/>
  <c r="L93" s="1"/>
  <c r="H91"/>
  <c r="L91" s="1"/>
  <c r="J89"/>
  <c r="K89" s="1"/>
  <c r="F89" s="1"/>
  <c r="H89"/>
  <c r="L89" s="1"/>
  <c r="J87"/>
  <c r="H87"/>
  <c r="H85"/>
  <c r="L85" s="1"/>
  <c r="J83"/>
  <c r="K83" s="1"/>
  <c r="H83"/>
  <c r="L83" s="1"/>
  <c r="H81"/>
  <c r="L81" s="1"/>
  <c r="J79"/>
  <c r="K79" s="1"/>
  <c r="F79" s="1"/>
  <c r="H79"/>
  <c r="L79" s="1"/>
  <c r="H77"/>
  <c r="L77" s="1"/>
  <c r="J75"/>
  <c r="H75"/>
  <c r="J73"/>
  <c r="K73" s="1"/>
  <c r="H73"/>
  <c r="L73" s="1"/>
  <c r="H71"/>
  <c r="L71" s="1"/>
  <c r="J69"/>
  <c r="K69" s="1"/>
  <c r="F69" s="1"/>
  <c r="H69"/>
  <c r="L69" s="1"/>
  <c r="J67"/>
  <c r="H67"/>
  <c r="H65"/>
  <c r="L65" s="1"/>
  <c r="J63"/>
  <c r="K63" s="1"/>
  <c r="H63"/>
  <c r="L63" s="1"/>
  <c r="H61"/>
  <c r="L61" s="1"/>
  <c r="J59"/>
  <c r="K59" s="1"/>
  <c r="F59" s="1"/>
  <c r="H59"/>
  <c r="L59" s="1"/>
  <c r="J57"/>
  <c r="H57"/>
  <c r="G101" i="7"/>
  <c r="I101"/>
  <c r="G102"/>
  <c r="H102"/>
  <c r="L102" s="1"/>
  <c r="I102"/>
  <c r="J102"/>
  <c r="K102" s="1"/>
  <c r="G103"/>
  <c r="F103" s="1"/>
  <c r="I103"/>
  <c r="K103"/>
  <c r="L103"/>
  <c r="F104"/>
  <c r="G104"/>
  <c r="H104"/>
  <c r="I104"/>
  <c r="J104"/>
  <c r="K104"/>
  <c r="L104"/>
  <c r="G105"/>
  <c r="I105"/>
  <c r="G106"/>
  <c r="H106"/>
  <c r="L106" s="1"/>
  <c r="I106"/>
  <c r="J106"/>
  <c r="K106" s="1"/>
  <c r="G107"/>
  <c r="I107"/>
  <c r="G108"/>
  <c r="H108"/>
  <c r="I108"/>
  <c r="J108"/>
  <c r="K108" s="1"/>
  <c r="L108"/>
  <c r="G109"/>
  <c r="I109"/>
  <c r="G110"/>
  <c r="H110"/>
  <c r="L110" s="1"/>
  <c r="I110"/>
  <c r="J110"/>
  <c r="K110" s="1"/>
  <c r="G111"/>
  <c r="I111"/>
  <c r="F112"/>
  <c r="G112"/>
  <c r="H112"/>
  <c r="I112"/>
  <c r="J112"/>
  <c r="K112"/>
  <c r="L112"/>
  <c r="G113"/>
  <c r="I113"/>
  <c r="G114"/>
  <c r="H114"/>
  <c r="L114" s="1"/>
  <c r="I114"/>
  <c r="J114"/>
  <c r="K114" s="1"/>
  <c r="G115"/>
  <c r="I115"/>
  <c r="G116"/>
  <c r="H116"/>
  <c r="I116"/>
  <c r="J116"/>
  <c r="K116" s="1"/>
  <c r="L116"/>
  <c r="G117"/>
  <c r="I117"/>
  <c r="G118"/>
  <c r="H118"/>
  <c r="L118" s="1"/>
  <c r="I118"/>
  <c r="J118"/>
  <c r="K118" s="1"/>
  <c r="G119"/>
  <c r="I119"/>
  <c r="G120"/>
  <c r="H120"/>
  <c r="I120"/>
  <c r="J120"/>
  <c r="K120" s="1"/>
  <c r="L120"/>
  <c r="G121"/>
  <c r="F121" s="1"/>
  <c r="I121"/>
  <c r="K121"/>
  <c r="L121"/>
  <c r="F122"/>
  <c r="G122"/>
  <c r="H122"/>
  <c r="I122"/>
  <c r="J122"/>
  <c r="K122"/>
  <c r="L122"/>
  <c r="G123"/>
  <c r="I123"/>
  <c r="G124"/>
  <c r="H124"/>
  <c r="I124"/>
  <c r="J124"/>
  <c r="K124" s="1"/>
  <c r="L124"/>
  <c r="G125"/>
  <c r="I125"/>
  <c r="G126"/>
  <c r="H126"/>
  <c r="L126" s="1"/>
  <c r="I126"/>
  <c r="J126"/>
  <c r="K126" s="1"/>
  <c r="G127"/>
  <c r="I127"/>
  <c r="G128"/>
  <c r="H128"/>
  <c r="I128"/>
  <c r="J128"/>
  <c r="K128" s="1"/>
  <c r="L128"/>
  <c r="G129"/>
  <c r="I129"/>
  <c r="G130"/>
  <c r="H130"/>
  <c r="L130" s="1"/>
  <c r="I130"/>
  <c r="J130"/>
  <c r="K130" s="1"/>
  <c r="G131"/>
  <c r="I131"/>
  <c r="G132"/>
  <c r="H132"/>
  <c r="I132"/>
  <c r="J132"/>
  <c r="K132" s="1"/>
  <c r="L132"/>
  <c r="G133"/>
  <c r="I133"/>
  <c r="G134"/>
  <c r="H134"/>
  <c r="L134" s="1"/>
  <c r="I134"/>
  <c r="J134"/>
  <c r="K134" s="1"/>
  <c r="G135"/>
  <c r="F135" s="1"/>
  <c r="I135"/>
  <c r="K135"/>
  <c r="L135"/>
  <c r="F136"/>
  <c r="G136"/>
  <c r="H136"/>
  <c r="I136"/>
  <c r="J136"/>
  <c r="K136"/>
  <c r="L136"/>
  <c r="G137"/>
  <c r="I137"/>
  <c r="G138"/>
  <c r="H138"/>
  <c r="L138" s="1"/>
  <c r="I138"/>
  <c r="J138"/>
  <c r="K138" s="1"/>
  <c r="G139"/>
  <c r="I139"/>
  <c r="G140"/>
  <c r="H140"/>
  <c r="I140"/>
  <c r="J140"/>
  <c r="K140" s="1"/>
  <c r="L140"/>
  <c r="G141"/>
  <c r="I141"/>
  <c r="G142"/>
  <c r="H142"/>
  <c r="J142" s="1"/>
  <c r="K142" s="1"/>
  <c r="I142"/>
  <c r="G143"/>
  <c r="I143"/>
  <c r="G144"/>
  <c r="H144"/>
  <c r="J144" s="1"/>
  <c r="K144" s="1"/>
  <c r="I144"/>
  <c r="G145"/>
  <c r="I145"/>
  <c r="G146"/>
  <c r="H146"/>
  <c r="L146" s="1"/>
  <c r="I146"/>
  <c r="J146"/>
  <c r="K146" s="1"/>
  <c r="G147"/>
  <c r="F147" s="1"/>
  <c r="I147"/>
  <c r="K147"/>
  <c r="L147"/>
  <c r="F148"/>
  <c r="G148"/>
  <c r="H148"/>
  <c r="I148"/>
  <c r="J148"/>
  <c r="K148"/>
  <c r="L148"/>
  <c r="G149"/>
  <c r="I149"/>
  <c r="G150"/>
  <c r="H150"/>
  <c r="J150" s="1"/>
  <c r="K150" s="1"/>
  <c r="I150"/>
  <c r="G151"/>
  <c r="I151"/>
  <c r="G152"/>
  <c r="H152"/>
  <c r="J152" s="1"/>
  <c r="K152" s="1"/>
  <c r="I152"/>
  <c r="G153"/>
  <c r="I153"/>
  <c r="G154"/>
  <c r="H154"/>
  <c r="L154" s="1"/>
  <c r="I154"/>
  <c r="J154"/>
  <c r="K154" s="1"/>
  <c r="G155"/>
  <c r="I155" s="1"/>
  <c r="G156"/>
  <c r="H156"/>
  <c r="J156" s="1"/>
  <c r="K156" s="1"/>
  <c r="I156"/>
  <c r="G157"/>
  <c r="F157" s="1"/>
  <c r="I157"/>
  <c r="K157"/>
  <c r="L157"/>
  <c r="F158"/>
  <c r="G158"/>
  <c r="H158"/>
  <c r="I158"/>
  <c r="J158"/>
  <c r="K158"/>
  <c r="L158"/>
  <c r="G159"/>
  <c r="I159"/>
  <c r="G160"/>
  <c r="H160"/>
  <c r="J160" s="1"/>
  <c r="K160" s="1"/>
  <c r="I160"/>
  <c r="G161"/>
  <c r="I161"/>
  <c r="G162"/>
  <c r="H162"/>
  <c r="J162" s="1"/>
  <c r="K162" s="1"/>
  <c r="I162"/>
  <c r="G163"/>
  <c r="I163"/>
  <c r="G164"/>
  <c r="H164"/>
  <c r="J164" s="1"/>
  <c r="K164" s="1"/>
  <c r="I164"/>
  <c r="G165"/>
  <c r="I165"/>
  <c r="G166"/>
  <c r="H166"/>
  <c r="J166" s="1"/>
  <c r="K166" s="1"/>
  <c r="I166"/>
  <c r="G167"/>
  <c r="I167"/>
  <c r="G168"/>
  <c r="H168"/>
  <c r="J168" s="1"/>
  <c r="K168" s="1"/>
  <c r="I168"/>
  <c r="G100"/>
  <c r="H99"/>
  <c r="J99" s="1"/>
  <c r="G99"/>
  <c r="L99" s="1"/>
  <c r="G98"/>
  <c r="H97"/>
  <c r="L97" s="1"/>
  <c r="G97"/>
  <c r="G96"/>
  <c r="H95"/>
  <c r="L95" s="1"/>
  <c r="G95"/>
  <c r="G94"/>
  <c r="L93"/>
  <c r="J93"/>
  <c r="H93"/>
  <c r="G93"/>
  <c r="K93" s="1"/>
  <c r="F93"/>
  <c r="L92"/>
  <c r="G92"/>
  <c r="K92" s="1"/>
  <c r="H91"/>
  <c r="L91" s="1"/>
  <c r="G91"/>
  <c r="G90"/>
  <c r="H89"/>
  <c r="L89" s="1"/>
  <c r="G89"/>
  <c r="G88"/>
  <c r="H87"/>
  <c r="L87" s="1"/>
  <c r="G87"/>
  <c r="G86"/>
  <c r="H85"/>
  <c r="L85" s="1"/>
  <c r="G85"/>
  <c r="G84"/>
  <c r="H83"/>
  <c r="L83" s="1"/>
  <c r="G83"/>
  <c r="G82"/>
  <c r="L81"/>
  <c r="J81"/>
  <c r="H81"/>
  <c r="G81"/>
  <c r="K81" s="1"/>
  <c r="F81"/>
  <c r="L80"/>
  <c r="G80"/>
  <c r="K80" s="1"/>
  <c r="H79"/>
  <c r="L79" s="1"/>
  <c r="G79"/>
  <c r="G78"/>
  <c r="H77"/>
  <c r="L77" s="1"/>
  <c r="G77"/>
  <c r="G76"/>
  <c r="H75"/>
  <c r="L75" s="1"/>
  <c r="G75"/>
  <c r="G74"/>
  <c r="H73"/>
  <c r="L73" s="1"/>
  <c r="G73"/>
  <c r="I72"/>
  <c r="G72"/>
  <c r="H71"/>
  <c r="J71" s="1"/>
  <c r="G71"/>
  <c r="I70"/>
  <c r="G70"/>
  <c r="L69"/>
  <c r="J69"/>
  <c r="H69"/>
  <c r="G69"/>
  <c r="K69" s="1"/>
  <c r="F69"/>
  <c r="L68"/>
  <c r="G68"/>
  <c r="H67"/>
  <c r="L67" s="1"/>
  <c r="G67"/>
  <c r="G66"/>
  <c r="H65"/>
  <c r="L65" s="1"/>
  <c r="G65"/>
  <c r="G64"/>
  <c r="H63"/>
  <c r="L63" s="1"/>
  <c r="G63"/>
  <c r="G62"/>
  <c r="H61"/>
  <c r="L61" s="1"/>
  <c r="G61"/>
  <c r="I60"/>
  <c r="G60"/>
  <c r="H59"/>
  <c r="L59" s="1"/>
  <c r="G59"/>
  <c r="L58"/>
  <c r="G58"/>
  <c r="I58" s="1"/>
  <c r="L57"/>
  <c r="J57"/>
  <c r="H57"/>
  <c r="G57"/>
  <c r="K57" s="1"/>
  <c r="F57"/>
  <c r="G56"/>
  <c r="I56" s="1"/>
  <c r="H55"/>
  <c r="J55" s="1"/>
  <c r="G55"/>
  <c r="G54"/>
  <c r="I54" s="1"/>
  <c r="H53"/>
  <c r="J53" s="1"/>
  <c r="G53"/>
  <c r="I52"/>
  <c r="G52"/>
  <c r="H51"/>
  <c r="J51" s="1"/>
  <c r="G51"/>
  <c r="I50"/>
  <c r="G50"/>
  <c r="H49"/>
  <c r="J49" s="1"/>
  <c r="G49"/>
  <c r="I48"/>
  <c r="G48"/>
  <c r="L47"/>
  <c r="J47"/>
  <c r="H47"/>
  <c r="G47"/>
  <c r="K47" s="1"/>
  <c r="F47"/>
  <c r="L46"/>
  <c r="G46"/>
  <c r="H45"/>
  <c r="L45" s="1"/>
  <c r="G45"/>
  <c r="G44"/>
  <c r="H43"/>
  <c r="L43" s="1"/>
  <c r="G43"/>
  <c r="G42"/>
  <c r="H41"/>
  <c r="L41" s="1"/>
  <c r="G41"/>
  <c r="G40"/>
  <c r="H39"/>
  <c r="L39" s="1"/>
  <c r="G39"/>
  <c r="G38"/>
  <c r="L37"/>
  <c r="J37"/>
  <c r="H37"/>
  <c r="G37"/>
  <c r="K37" s="1"/>
  <c r="F37"/>
  <c r="L36"/>
  <c r="I36"/>
  <c r="G36"/>
  <c r="H35"/>
  <c r="J35" s="1"/>
  <c r="G35"/>
  <c r="I34"/>
  <c r="G34"/>
  <c r="H33"/>
  <c r="J33" s="1"/>
  <c r="G33"/>
  <c r="I32"/>
  <c r="G32"/>
  <c r="H31"/>
  <c r="J31" s="1"/>
  <c r="G31"/>
  <c r="I30"/>
  <c r="G30"/>
  <c r="H29"/>
  <c r="J29" s="1"/>
  <c r="G29"/>
  <c r="I28"/>
  <c r="G28"/>
  <c r="L27"/>
  <c r="J27"/>
  <c r="H27"/>
  <c r="G27"/>
  <c r="K27" s="1"/>
  <c r="F27"/>
  <c r="L26"/>
  <c r="G26"/>
  <c r="J25"/>
  <c r="H25"/>
  <c r="L25" s="1"/>
  <c r="G25"/>
  <c r="G24"/>
  <c r="J23"/>
  <c r="H23"/>
  <c r="L23" s="1"/>
  <c r="G23"/>
  <c r="G22"/>
  <c r="J21"/>
  <c r="H21"/>
  <c r="L21" s="1"/>
  <c r="G21"/>
  <c r="G20"/>
  <c r="J19"/>
  <c r="H19"/>
  <c r="L19" s="1"/>
  <c r="G19"/>
  <c r="L18"/>
  <c r="I18"/>
  <c r="G18"/>
  <c r="L17"/>
  <c r="J17"/>
  <c r="H17"/>
  <c r="G17"/>
  <c r="K17" s="1"/>
  <c r="F17"/>
  <c r="I16"/>
  <c r="G16"/>
  <c r="H15"/>
  <c r="J15" s="1"/>
  <c r="G15"/>
  <c r="I14"/>
  <c r="G14"/>
  <c r="H13"/>
  <c r="L13" s="1"/>
  <c r="G13"/>
  <c r="G12"/>
  <c r="H11"/>
  <c r="L11" s="1"/>
  <c r="G11"/>
  <c r="G10"/>
  <c r="H9"/>
  <c r="L9" s="1"/>
  <c r="G9"/>
  <c r="L8"/>
  <c r="G8"/>
  <c r="J8" s="1"/>
  <c r="L7"/>
  <c r="J7"/>
  <c r="H7"/>
  <c r="G7"/>
  <c r="K7" s="1"/>
  <c r="F7"/>
  <c r="G6"/>
  <c r="H5"/>
  <c r="L5" s="1"/>
  <c r="G5"/>
  <c r="G4"/>
  <c r="H3"/>
  <c r="L3" s="1"/>
  <c r="G3"/>
  <c r="G2"/>
  <c r="L1"/>
  <c r="J1"/>
  <c r="H1"/>
  <c r="G1"/>
  <c r="K1" s="1"/>
  <c r="F1"/>
  <c r="G56" i="6"/>
  <c r="F56" s="1"/>
  <c r="I56"/>
  <c r="K56"/>
  <c r="L56"/>
  <c r="F57"/>
  <c r="G57"/>
  <c r="H57"/>
  <c r="I57"/>
  <c r="J57"/>
  <c r="K57"/>
  <c r="L57"/>
  <c r="G58"/>
  <c r="I58"/>
  <c r="G59"/>
  <c r="H59"/>
  <c r="L59" s="1"/>
  <c r="I59"/>
  <c r="J59"/>
  <c r="K59" s="1"/>
  <c r="G60"/>
  <c r="I60"/>
  <c r="G61"/>
  <c r="H61"/>
  <c r="I61"/>
  <c r="J61"/>
  <c r="K61" s="1"/>
  <c r="L61"/>
  <c r="G62"/>
  <c r="I62"/>
  <c r="G63"/>
  <c r="H63"/>
  <c r="L63" s="1"/>
  <c r="I63"/>
  <c r="J63"/>
  <c r="K63" s="1"/>
  <c r="G64"/>
  <c r="F64" s="1"/>
  <c r="I64"/>
  <c r="K64"/>
  <c r="L64"/>
  <c r="F65"/>
  <c r="G65"/>
  <c r="H65"/>
  <c r="I65"/>
  <c r="J65"/>
  <c r="K65"/>
  <c r="L65"/>
  <c r="G66"/>
  <c r="I66"/>
  <c r="G67"/>
  <c r="H67"/>
  <c r="L67" s="1"/>
  <c r="I67"/>
  <c r="J67"/>
  <c r="K67" s="1"/>
  <c r="G68"/>
  <c r="I68"/>
  <c r="G69"/>
  <c r="H69"/>
  <c r="I69"/>
  <c r="J69"/>
  <c r="K69" s="1"/>
  <c r="L69"/>
  <c r="G70"/>
  <c r="I70"/>
  <c r="G71"/>
  <c r="H71"/>
  <c r="L71" s="1"/>
  <c r="I71"/>
  <c r="J71"/>
  <c r="K71" s="1"/>
  <c r="G72"/>
  <c r="I72"/>
  <c r="G73"/>
  <c r="H73"/>
  <c r="I73"/>
  <c r="J73"/>
  <c r="K73" s="1"/>
  <c r="L73"/>
  <c r="G74"/>
  <c r="F74" s="1"/>
  <c r="I74"/>
  <c r="K74"/>
  <c r="L74"/>
  <c r="F75"/>
  <c r="G75"/>
  <c r="H75"/>
  <c r="I75"/>
  <c r="J75"/>
  <c r="K75"/>
  <c r="L75"/>
  <c r="G76"/>
  <c r="I76"/>
  <c r="G77"/>
  <c r="H77"/>
  <c r="I77"/>
  <c r="J77"/>
  <c r="K77" s="1"/>
  <c r="L77"/>
  <c r="G78"/>
  <c r="I78"/>
  <c r="G79"/>
  <c r="H79"/>
  <c r="L79" s="1"/>
  <c r="I79"/>
  <c r="J79"/>
  <c r="K79" s="1"/>
  <c r="G80"/>
  <c r="I80"/>
  <c r="G81"/>
  <c r="H81"/>
  <c r="I81"/>
  <c r="J81"/>
  <c r="K81" s="1"/>
  <c r="L81"/>
  <c r="G82"/>
  <c r="F82" s="1"/>
  <c r="I82"/>
  <c r="K82"/>
  <c r="L82"/>
  <c r="F83"/>
  <c r="G83"/>
  <c r="H83"/>
  <c r="I83"/>
  <c r="J83"/>
  <c r="K83"/>
  <c r="L83"/>
  <c r="G84"/>
  <c r="I84"/>
  <c r="G85"/>
  <c r="H85"/>
  <c r="J85" s="1"/>
  <c r="K85" s="1"/>
  <c r="I85"/>
  <c r="G86"/>
  <c r="I86"/>
  <c r="G87"/>
  <c r="H87"/>
  <c r="J87" s="1"/>
  <c r="K87" s="1"/>
  <c r="I87"/>
  <c r="G88"/>
  <c r="I88"/>
  <c r="G89"/>
  <c r="H89"/>
  <c r="I89"/>
  <c r="J89"/>
  <c r="K89" s="1"/>
  <c r="L89"/>
  <c r="G90"/>
  <c r="I90"/>
  <c r="G91"/>
  <c r="H91"/>
  <c r="J91" s="1"/>
  <c r="K91" s="1"/>
  <c r="I91"/>
  <c r="L91"/>
  <c r="G92"/>
  <c r="F92" s="1"/>
  <c r="I92"/>
  <c r="K92"/>
  <c r="L92"/>
  <c r="F93"/>
  <c r="G93"/>
  <c r="H93"/>
  <c r="I93"/>
  <c r="J93"/>
  <c r="K93"/>
  <c r="L93"/>
  <c r="G94"/>
  <c r="I94"/>
  <c r="G95"/>
  <c r="H95"/>
  <c r="J95" s="1"/>
  <c r="K95" s="1"/>
  <c r="I95"/>
  <c r="G96"/>
  <c r="I96"/>
  <c r="G97"/>
  <c r="H97"/>
  <c r="J97" s="1"/>
  <c r="K97" s="1"/>
  <c r="I97"/>
  <c r="G98"/>
  <c r="I98"/>
  <c r="G99"/>
  <c r="H99"/>
  <c r="J99" s="1"/>
  <c r="K99" s="1"/>
  <c r="I99"/>
  <c r="G100"/>
  <c r="I100"/>
  <c r="G55"/>
  <c r="H54"/>
  <c r="G54"/>
  <c r="G53"/>
  <c r="H52"/>
  <c r="L52" s="1"/>
  <c r="G52"/>
  <c r="G51"/>
  <c r="H50"/>
  <c r="L50" s="1"/>
  <c r="G50"/>
  <c r="G49"/>
  <c r="H48"/>
  <c r="L48" s="1"/>
  <c r="G48"/>
  <c r="L47"/>
  <c r="G47"/>
  <c r="K47" s="1"/>
  <c r="L46"/>
  <c r="J46"/>
  <c r="H46"/>
  <c r="G46"/>
  <c r="K46" s="1"/>
  <c r="F46"/>
  <c r="G45"/>
  <c r="H44"/>
  <c r="L44" s="1"/>
  <c r="G44"/>
  <c r="G43"/>
  <c r="H42"/>
  <c r="L42" s="1"/>
  <c r="G42"/>
  <c r="G41"/>
  <c r="H40"/>
  <c r="L40" s="1"/>
  <c r="G40"/>
  <c r="G39"/>
  <c r="L38"/>
  <c r="J38"/>
  <c r="H38"/>
  <c r="G38"/>
  <c r="K38" s="1"/>
  <c r="F38"/>
  <c r="L37"/>
  <c r="G37"/>
  <c r="K37" s="1"/>
  <c r="H36"/>
  <c r="L36" s="1"/>
  <c r="G36"/>
  <c r="G35"/>
  <c r="H34"/>
  <c r="L34" s="1"/>
  <c r="G34"/>
  <c r="G33"/>
  <c r="H32"/>
  <c r="L32" s="1"/>
  <c r="G32"/>
  <c r="G31"/>
  <c r="H30"/>
  <c r="L30" s="1"/>
  <c r="G30"/>
  <c r="G29"/>
  <c r="H28"/>
  <c r="L28" s="1"/>
  <c r="G28"/>
  <c r="L27"/>
  <c r="G27"/>
  <c r="K27" s="1"/>
  <c r="L26"/>
  <c r="J26"/>
  <c r="H26"/>
  <c r="G26"/>
  <c r="K26" s="1"/>
  <c r="F26"/>
  <c r="G25"/>
  <c r="H24"/>
  <c r="L24" s="1"/>
  <c r="G24"/>
  <c r="G23"/>
  <c r="H22"/>
  <c r="L22" s="1"/>
  <c r="G22"/>
  <c r="G21"/>
  <c r="H20"/>
  <c r="L20" s="1"/>
  <c r="G20"/>
  <c r="G19"/>
  <c r="L18"/>
  <c r="J18"/>
  <c r="H18"/>
  <c r="G18"/>
  <c r="K18" s="1"/>
  <c r="F18"/>
  <c r="L17"/>
  <c r="G17"/>
  <c r="K17" s="1"/>
  <c r="H16"/>
  <c r="L16" s="1"/>
  <c r="G16"/>
  <c r="G15"/>
  <c r="H14"/>
  <c r="L14" s="1"/>
  <c r="G14"/>
  <c r="G13"/>
  <c r="H12"/>
  <c r="L12" s="1"/>
  <c r="G12"/>
  <c r="G11"/>
  <c r="H10"/>
  <c r="L10" s="1"/>
  <c r="G10"/>
  <c r="G9"/>
  <c r="H8"/>
  <c r="L8" s="1"/>
  <c r="G8"/>
  <c r="L7"/>
  <c r="G7"/>
  <c r="K7" s="1"/>
  <c r="L6"/>
  <c r="J6"/>
  <c r="H6"/>
  <c r="G6"/>
  <c r="K6" s="1"/>
  <c r="F6"/>
  <c r="G5"/>
  <c r="H4"/>
  <c r="J4" s="1"/>
  <c r="G4"/>
  <c r="G3"/>
  <c r="H2"/>
  <c r="L2" s="1"/>
  <c r="G2"/>
  <c r="L1"/>
  <c r="G1"/>
  <c r="K1" s="1"/>
  <c r="G55" i="5"/>
  <c r="H54"/>
  <c r="G54"/>
  <c r="I53"/>
  <c r="G53"/>
  <c r="H52"/>
  <c r="L52" s="1"/>
  <c r="G52"/>
  <c r="I51"/>
  <c r="G51"/>
  <c r="H50"/>
  <c r="L50" s="1"/>
  <c r="G50"/>
  <c r="L49"/>
  <c r="G49"/>
  <c r="I49" s="1"/>
  <c r="L48"/>
  <c r="J48"/>
  <c r="H48"/>
  <c r="G48"/>
  <c r="K48" s="1"/>
  <c r="F48"/>
  <c r="G47"/>
  <c r="I47" s="1"/>
  <c r="H46"/>
  <c r="L46" s="1"/>
  <c r="G46"/>
  <c r="G45"/>
  <c r="I45" s="1"/>
  <c r="H44"/>
  <c r="L44" s="1"/>
  <c r="G44"/>
  <c r="G43"/>
  <c r="I43" s="1"/>
  <c r="L42"/>
  <c r="J42"/>
  <c r="H42"/>
  <c r="G42"/>
  <c r="K42" s="1"/>
  <c r="F42"/>
  <c r="L41"/>
  <c r="G41"/>
  <c r="H40"/>
  <c r="L40" s="1"/>
  <c r="G40"/>
  <c r="I39"/>
  <c r="G39"/>
  <c r="H38"/>
  <c r="L38" s="1"/>
  <c r="G38"/>
  <c r="I37"/>
  <c r="G37"/>
  <c r="H36"/>
  <c r="L36" s="1"/>
  <c r="G36"/>
  <c r="I35"/>
  <c r="G35"/>
  <c r="H34"/>
  <c r="L34" s="1"/>
  <c r="G34"/>
  <c r="I33"/>
  <c r="G33"/>
  <c r="L32"/>
  <c r="J32"/>
  <c r="H32"/>
  <c r="G32"/>
  <c r="K32" s="1"/>
  <c r="F32"/>
  <c r="L31"/>
  <c r="G31"/>
  <c r="I31" s="1"/>
  <c r="H30"/>
  <c r="L30" s="1"/>
  <c r="G30"/>
  <c r="G29"/>
  <c r="I29" s="1"/>
  <c r="H28"/>
  <c r="L28" s="1"/>
  <c r="G28"/>
  <c r="G27"/>
  <c r="I27" s="1"/>
  <c r="H26"/>
  <c r="L26" s="1"/>
  <c r="G26"/>
  <c r="L25"/>
  <c r="I25"/>
  <c r="G25"/>
  <c r="L24"/>
  <c r="J24"/>
  <c r="H24"/>
  <c r="G24"/>
  <c r="K24" s="1"/>
  <c r="F24"/>
  <c r="I23"/>
  <c r="G23"/>
  <c r="H22"/>
  <c r="L22" s="1"/>
  <c r="G22"/>
  <c r="I21"/>
  <c r="G21"/>
  <c r="H20"/>
  <c r="L20" s="1"/>
  <c r="G20"/>
  <c r="I19"/>
  <c r="G19"/>
  <c r="H18"/>
  <c r="L18" s="1"/>
  <c r="G18"/>
  <c r="I17"/>
  <c r="G17"/>
  <c r="L16"/>
  <c r="J16"/>
  <c r="H16"/>
  <c r="G16"/>
  <c r="K16" s="1"/>
  <c r="F16"/>
  <c r="L15"/>
  <c r="G15"/>
  <c r="I15" s="1"/>
  <c r="H14"/>
  <c r="L14" s="1"/>
  <c r="G14"/>
  <c r="G13"/>
  <c r="I13" s="1"/>
  <c r="H12"/>
  <c r="L12" s="1"/>
  <c r="G12"/>
  <c r="G11"/>
  <c r="I11" s="1"/>
  <c r="H10"/>
  <c r="L10" s="1"/>
  <c r="G10"/>
  <c r="G9"/>
  <c r="I9" s="1"/>
  <c r="H8"/>
  <c r="L8" s="1"/>
  <c r="G8"/>
  <c r="L7"/>
  <c r="I7"/>
  <c r="G7"/>
  <c r="L6"/>
  <c r="J6"/>
  <c r="H6"/>
  <c r="G6"/>
  <c r="K6" s="1"/>
  <c r="F6"/>
  <c r="I5"/>
  <c r="G5"/>
  <c r="H4"/>
  <c r="L4" s="1"/>
  <c r="G4"/>
  <c r="I3"/>
  <c r="G3"/>
  <c r="H2"/>
  <c r="L2" s="1"/>
  <c r="G2"/>
  <c r="L1"/>
  <c r="G1"/>
  <c r="I1" s="1"/>
  <c r="H79" i="3"/>
  <c r="J79" s="1"/>
  <c r="K79" s="1"/>
  <c r="G24"/>
  <c r="F24" s="1"/>
  <c r="I24"/>
  <c r="K24"/>
  <c r="L24"/>
  <c r="G25"/>
  <c r="F25" s="1"/>
  <c r="I25"/>
  <c r="K25"/>
  <c r="L25"/>
  <c r="G26"/>
  <c r="I26"/>
  <c r="G27"/>
  <c r="H27"/>
  <c r="L27" s="1"/>
  <c r="I27"/>
  <c r="J27"/>
  <c r="K27" s="1"/>
  <c r="G28"/>
  <c r="I28"/>
  <c r="G29"/>
  <c r="H29"/>
  <c r="L29" s="1"/>
  <c r="I29"/>
  <c r="J29"/>
  <c r="K29" s="1"/>
  <c r="G30"/>
  <c r="I30"/>
  <c r="G31"/>
  <c r="H31"/>
  <c r="L31" s="1"/>
  <c r="I31"/>
  <c r="J31"/>
  <c r="K31" s="1"/>
  <c r="G32"/>
  <c r="I32"/>
  <c r="G33"/>
  <c r="H33"/>
  <c r="L33" s="1"/>
  <c r="I33"/>
  <c r="J33"/>
  <c r="K33" s="1"/>
  <c r="G34"/>
  <c r="F34" s="1"/>
  <c r="I34"/>
  <c r="K34"/>
  <c r="L34"/>
  <c r="F35"/>
  <c r="G35"/>
  <c r="H35"/>
  <c r="I35"/>
  <c r="J35"/>
  <c r="K35"/>
  <c r="L35"/>
  <c r="G36"/>
  <c r="I36"/>
  <c r="G37"/>
  <c r="H37"/>
  <c r="L37" s="1"/>
  <c r="I37"/>
  <c r="J37"/>
  <c r="K37" s="1"/>
  <c r="G38"/>
  <c r="I38"/>
  <c r="G39"/>
  <c r="H39"/>
  <c r="L39" s="1"/>
  <c r="I39"/>
  <c r="J39"/>
  <c r="K39" s="1"/>
  <c r="G40"/>
  <c r="I40"/>
  <c r="G41"/>
  <c r="H41"/>
  <c r="L41" s="1"/>
  <c r="I41"/>
  <c r="J41"/>
  <c r="K41" s="1"/>
  <c r="G42"/>
  <c r="I42"/>
  <c r="G43"/>
  <c r="H43"/>
  <c r="L43" s="1"/>
  <c r="I43"/>
  <c r="J43"/>
  <c r="K43" s="1"/>
  <c r="G44"/>
  <c r="F44" s="1"/>
  <c r="I44"/>
  <c r="K44"/>
  <c r="L44"/>
  <c r="F45"/>
  <c r="G45"/>
  <c r="H45"/>
  <c r="I45"/>
  <c r="J45"/>
  <c r="K45"/>
  <c r="L45"/>
  <c r="G46"/>
  <c r="I46"/>
  <c r="G47"/>
  <c r="H47"/>
  <c r="L47" s="1"/>
  <c r="I47"/>
  <c r="J47"/>
  <c r="K47" s="1"/>
  <c r="G48"/>
  <c r="I48"/>
  <c r="G49"/>
  <c r="H49"/>
  <c r="L49" s="1"/>
  <c r="I49"/>
  <c r="J49"/>
  <c r="K49" s="1"/>
  <c r="G50"/>
  <c r="I50"/>
  <c r="G51"/>
  <c r="H51"/>
  <c r="L51" s="1"/>
  <c r="I51"/>
  <c r="J51"/>
  <c r="K51" s="1"/>
  <c r="G52"/>
  <c r="I52"/>
  <c r="G53"/>
  <c r="H53"/>
  <c r="L53" s="1"/>
  <c r="I53"/>
  <c r="J53"/>
  <c r="K53" s="1"/>
  <c r="G54"/>
  <c r="F54" s="1"/>
  <c r="I54"/>
  <c r="K54"/>
  <c r="L54"/>
  <c r="F55"/>
  <c r="G55"/>
  <c r="H55"/>
  <c r="I55"/>
  <c r="J55"/>
  <c r="K55"/>
  <c r="L55"/>
  <c r="G56"/>
  <c r="I56"/>
  <c r="G57"/>
  <c r="H57"/>
  <c r="L57" s="1"/>
  <c r="I57"/>
  <c r="J57"/>
  <c r="K57" s="1"/>
  <c r="G58"/>
  <c r="I58"/>
  <c r="F59"/>
  <c r="G59"/>
  <c r="H59"/>
  <c r="I59"/>
  <c r="J59"/>
  <c r="K59"/>
  <c r="L59"/>
  <c r="G60"/>
  <c r="F60" s="1"/>
  <c r="I60"/>
  <c r="K60"/>
  <c r="L60"/>
  <c r="G61"/>
  <c r="H61"/>
  <c r="L61" s="1"/>
  <c r="I61"/>
  <c r="J61"/>
  <c r="K61" s="1"/>
  <c r="G62"/>
  <c r="I62"/>
  <c r="G63"/>
  <c r="H63"/>
  <c r="L63" s="1"/>
  <c r="I63"/>
  <c r="J63"/>
  <c r="K63" s="1"/>
  <c r="G64"/>
  <c r="I64"/>
  <c r="G65"/>
  <c r="H65"/>
  <c r="L65" s="1"/>
  <c r="I65"/>
  <c r="J65"/>
  <c r="K65" s="1"/>
  <c r="G66"/>
  <c r="I66"/>
  <c r="F67"/>
  <c r="G67"/>
  <c r="H67"/>
  <c r="I67"/>
  <c r="J67"/>
  <c r="K67"/>
  <c r="L67"/>
  <c r="G68"/>
  <c r="F68" s="1"/>
  <c r="I68"/>
  <c r="K68"/>
  <c r="L68"/>
  <c r="G69"/>
  <c r="H69"/>
  <c r="L69" s="1"/>
  <c r="I69"/>
  <c r="J69"/>
  <c r="K69" s="1"/>
  <c r="G70"/>
  <c r="I70"/>
  <c r="G71"/>
  <c r="H71"/>
  <c r="L71" s="1"/>
  <c r="I71"/>
  <c r="J71"/>
  <c r="K71" s="1"/>
  <c r="G72"/>
  <c r="I72"/>
  <c r="G73"/>
  <c r="H73"/>
  <c r="L73" s="1"/>
  <c r="I73"/>
  <c r="J73"/>
  <c r="K73" s="1"/>
  <c r="G74"/>
  <c r="I74"/>
  <c r="G75"/>
  <c r="H75"/>
  <c r="I75"/>
  <c r="J75"/>
  <c r="K75" s="1"/>
  <c r="L75"/>
  <c r="G76"/>
  <c r="F76" s="1"/>
  <c r="I76"/>
  <c r="K76"/>
  <c r="L76"/>
  <c r="F77"/>
  <c r="G77"/>
  <c r="H77"/>
  <c r="I77"/>
  <c r="J77"/>
  <c r="K77"/>
  <c r="L77"/>
  <c r="G78"/>
  <c r="I78"/>
  <c r="G79"/>
  <c r="I79"/>
  <c r="G80"/>
  <c r="I80"/>
  <c r="G81"/>
  <c r="H81"/>
  <c r="L81" s="1"/>
  <c r="I81"/>
  <c r="G82"/>
  <c r="I82"/>
  <c r="G83"/>
  <c r="H83"/>
  <c r="L83" s="1"/>
  <c r="I83"/>
  <c r="J83"/>
  <c r="K83" s="1"/>
  <c r="G84"/>
  <c r="I84"/>
  <c r="G85"/>
  <c r="H85"/>
  <c r="L85" s="1"/>
  <c r="I85"/>
  <c r="J85"/>
  <c r="K85" s="1"/>
  <c r="G86"/>
  <c r="F86" s="1"/>
  <c r="I86"/>
  <c r="K86"/>
  <c r="L86"/>
  <c r="F87"/>
  <c r="G87"/>
  <c r="H87"/>
  <c r="I87"/>
  <c r="J87"/>
  <c r="K87"/>
  <c r="L87"/>
  <c r="G88"/>
  <c r="I88"/>
  <c r="G89"/>
  <c r="H89"/>
  <c r="L89" s="1"/>
  <c r="I89"/>
  <c r="J89"/>
  <c r="K89" s="1"/>
  <c r="G90"/>
  <c r="I90"/>
  <c r="G91"/>
  <c r="H91"/>
  <c r="L91" s="1"/>
  <c r="I91"/>
  <c r="J91"/>
  <c r="K91" s="1"/>
  <c r="G92"/>
  <c r="I92"/>
  <c r="G93"/>
  <c r="H93"/>
  <c r="I93"/>
  <c r="J93"/>
  <c r="K93" s="1"/>
  <c r="L93"/>
  <c r="G94"/>
  <c r="I94"/>
  <c r="G9"/>
  <c r="I9"/>
  <c r="G10"/>
  <c r="H10"/>
  <c r="L10" s="1"/>
  <c r="I10"/>
  <c r="J10"/>
  <c r="K10" s="1"/>
  <c r="G11"/>
  <c r="I11"/>
  <c r="G12"/>
  <c r="H12"/>
  <c r="L12" s="1"/>
  <c r="I12"/>
  <c r="G13"/>
  <c r="I13"/>
  <c r="G14"/>
  <c r="H14"/>
  <c r="I14"/>
  <c r="J14"/>
  <c r="K14" s="1"/>
  <c r="L14"/>
  <c r="G15"/>
  <c r="I15"/>
  <c r="F16"/>
  <c r="G16"/>
  <c r="H16"/>
  <c r="I16"/>
  <c r="J16"/>
  <c r="K16"/>
  <c r="L16"/>
  <c r="G17"/>
  <c r="F17" s="1"/>
  <c r="I17"/>
  <c r="K17"/>
  <c r="L17"/>
  <c r="G18"/>
  <c r="H18"/>
  <c r="J18" s="1"/>
  <c r="K18" s="1"/>
  <c r="I18"/>
  <c r="G19"/>
  <c r="I19"/>
  <c r="G20"/>
  <c r="H20"/>
  <c r="L20" s="1"/>
  <c r="I20"/>
  <c r="J20"/>
  <c r="K20" s="1"/>
  <c r="G21"/>
  <c r="I21"/>
  <c r="G22"/>
  <c r="H22"/>
  <c r="L22" s="1"/>
  <c r="I22"/>
  <c r="J22"/>
  <c r="K22" s="1"/>
  <c r="G23"/>
  <c r="I23"/>
  <c r="G3"/>
  <c r="I3" s="1"/>
  <c r="G4"/>
  <c r="H4" s="1"/>
  <c r="L4" s="1"/>
  <c r="G5"/>
  <c r="I5" s="1"/>
  <c r="G6"/>
  <c r="H6" s="1"/>
  <c r="I6"/>
  <c r="J6"/>
  <c r="K6" s="1"/>
  <c r="F6" s="1"/>
  <c r="L6"/>
  <c r="G7"/>
  <c r="I7"/>
  <c r="G8"/>
  <c r="I8" s="1"/>
  <c r="H2"/>
  <c r="L2" s="1"/>
  <c r="G2"/>
  <c r="L1"/>
  <c r="G1"/>
  <c r="J1" s="1"/>
  <c r="G97" i="2"/>
  <c r="I97" s="1"/>
  <c r="F98"/>
  <c r="G98"/>
  <c r="H98"/>
  <c r="I98"/>
  <c r="J98"/>
  <c r="K98"/>
  <c r="L98"/>
  <c r="G99"/>
  <c r="F99" s="1"/>
  <c r="I99"/>
  <c r="K99"/>
  <c r="L99"/>
  <c r="G100"/>
  <c r="H100"/>
  <c r="L100" s="1"/>
  <c r="I100"/>
  <c r="G101"/>
  <c r="I101"/>
  <c r="G102"/>
  <c r="H102"/>
  <c r="L102" s="1"/>
  <c r="I102"/>
  <c r="J102"/>
  <c r="K102" s="1"/>
  <c r="G103"/>
  <c r="I103" s="1"/>
  <c r="G104"/>
  <c r="H104" s="1"/>
  <c r="L104" s="1"/>
  <c r="I104"/>
  <c r="G105"/>
  <c r="I105" s="1"/>
  <c r="G106"/>
  <c r="H106" s="1"/>
  <c r="L106" s="1"/>
  <c r="I106"/>
  <c r="G107"/>
  <c r="F107" s="1"/>
  <c r="I107"/>
  <c r="K107"/>
  <c r="L107"/>
  <c r="G108"/>
  <c r="F108" s="1"/>
  <c r="I108"/>
  <c r="K108"/>
  <c r="L108"/>
  <c r="G109"/>
  <c r="I109" s="1"/>
  <c r="G110"/>
  <c r="H110" s="1"/>
  <c r="L110" s="1"/>
  <c r="G111"/>
  <c r="I111"/>
  <c r="G112"/>
  <c r="H112"/>
  <c r="L112" s="1"/>
  <c r="I112"/>
  <c r="G113"/>
  <c r="I113"/>
  <c r="G114"/>
  <c r="H114"/>
  <c r="L114" s="1"/>
  <c r="I114"/>
  <c r="J114"/>
  <c r="K114" s="1"/>
  <c r="G115"/>
  <c r="I115" s="1"/>
  <c r="G116"/>
  <c r="H116" s="1"/>
  <c r="L116" s="1"/>
  <c r="I116"/>
  <c r="G117"/>
  <c r="I117" s="1"/>
  <c r="F118"/>
  <c r="G118"/>
  <c r="H118"/>
  <c r="I118"/>
  <c r="J118"/>
  <c r="K118"/>
  <c r="L118"/>
  <c r="G119"/>
  <c r="F119" s="1"/>
  <c r="I119"/>
  <c r="K119"/>
  <c r="L119"/>
  <c r="G120"/>
  <c r="H120"/>
  <c r="J120" s="1"/>
  <c r="K120" s="1"/>
  <c r="I120"/>
  <c r="G121"/>
  <c r="I121" s="1"/>
  <c r="G122"/>
  <c r="H122" s="1"/>
  <c r="J122" s="1"/>
  <c r="K122" s="1"/>
  <c r="I122"/>
  <c r="G123"/>
  <c r="I123"/>
  <c r="G124"/>
  <c r="H124"/>
  <c r="L124" s="1"/>
  <c r="I124"/>
  <c r="J124"/>
  <c r="K124" s="1"/>
  <c r="G125"/>
  <c r="I125"/>
  <c r="G126"/>
  <c r="H126"/>
  <c r="L126" s="1"/>
  <c r="I126"/>
  <c r="G127"/>
  <c r="I127" s="1"/>
  <c r="G128"/>
  <c r="H128" s="1"/>
  <c r="J128" s="1"/>
  <c r="K128" s="1"/>
  <c r="I128"/>
  <c r="G129"/>
  <c r="F129" s="1"/>
  <c r="K129"/>
  <c r="L129"/>
  <c r="F130"/>
  <c r="G130"/>
  <c r="H130"/>
  <c r="I130"/>
  <c r="J130"/>
  <c r="K130"/>
  <c r="L130"/>
  <c r="G131"/>
  <c r="I131"/>
  <c r="G132"/>
  <c r="H132"/>
  <c r="J132" s="1"/>
  <c r="K132" s="1"/>
  <c r="I132"/>
  <c r="G133"/>
  <c r="I133" s="1"/>
  <c r="G134"/>
  <c r="H134" s="1"/>
  <c r="J134" s="1"/>
  <c r="K134" s="1"/>
  <c r="I134"/>
  <c r="G135"/>
  <c r="I135"/>
  <c r="G136"/>
  <c r="H136" s="1"/>
  <c r="J136" s="1"/>
  <c r="K136" s="1"/>
  <c r="I136"/>
  <c r="G137"/>
  <c r="I137" s="1"/>
  <c r="G138"/>
  <c r="H138" s="1"/>
  <c r="J138" s="1"/>
  <c r="K138" s="1"/>
  <c r="I138"/>
  <c r="G139"/>
  <c r="F140"/>
  <c r="G140"/>
  <c r="H140"/>
  <c r="I140"/>
  <c r="J140"/>
  <c r="K140"/>
  <c r="L140"/>
  <c r="G141"/>
  <c r="F141" s="1"/>
  <c r="I141"/>
  <c r="K141"/>
  <c r="L141"/>
  <c r="G142"/>
  <c r="H142"/>
  <c r="J142" s="1"/>
  <c r="K142" s="1"/>
  <c r="I142"/>
  <c r="G143"/>
  <c r="I143" s="1"/>
  <c r="G144"/>
  <c r="H144" s="1"/>
  <c r="J144" s="1"/>
  <c r="K144" s="1"/>
  <c r="I144"/>
  <c r="G145"/>
  <c r="I145"/>
  <c r="G146"/>
  <c r="H146"/>
  <c r="J146" s="1"/>
  <c r="K146" s="1"/>
  <c r="I146"/>
  <c r="G147"/>
  <c r="I147" s="1"/>
  <c r="G96"/>
  <c r="G95"/>
  <c r="H95" s="1"/>
  <c r="L95" s="1"/>
  <c r="G94"/>
  <c r="H93"/>
  <c r="L93" s="1"/>
  <c r="G93"/>
  <c r="G92"/>
  <c r="G91"/>
  <c r="H91" s="1"/>
  <c r="L91" s="1"/>
  <c r="G90"/>
  <c r="L89"/>
  <c r="H89"/>
  <c r="G89"/>
  <c r="K89" s="1"/>
  <c r="F89"/>
  <c r="L88"/>
  <c r="G88"/>
  <c r="K88" s="1"/>
  <c r="G87"/>
  <c r="H87" s="1"/>
  <c r="L87" s="1"/>
  <c r="G86"/>
  <c r="H85"/>
  <c r="L85" s="1"/>
  <c r="G85"/>
  <c r="G84"/>
  <c r="G83"/>
  <c r="H83" s="1"/>
  <c r="L83" s="1"/>
  <c r="G82"/>
  <c r="H81"/>
  <c r="L81" s="1"/>
  <c r="G81"/>
  <c r="G80"/>
  <c r="L79"/>
  <c r="G79"/>
  <c r="K79" s="1"/>
  <c r="L78"/>
  <c r="G78"/>
  <c r="K78" s="1"/>
  <c r="H77"/>
  <c r="L77" s="1"/>
  <c r="G77"/>
  <c r="G76"/>
  <c r="G75"/>
  <c r="H75" s="1"/>
  <c r="L75" s="1"/>
  <c r="G74"/>
  <c r="H73"/>
  <c r="L73" s="1"/>
  <c r="G73"/>
  <c r="G72"/>
  <c r="G71"/>
  <c r="H71" s="1"/>
  <c r="L71" s="1"/>
  <c r="L70"/>
  <c r="G70"/>
  <c r="K70" s="1"/>
  <c r="L69"/>
  <c r="G69"/>
  <c r="K69" s="1"/>
  <c r="G68"/>
  <c r="G67"/>
  <c r="H67" s="1"/>
  <c r="L67" s="1"/>
  <c r="G66"/>
  <c r="H65"/>
  <c r="L65" s="1"/>
  <c r="G65"/>
  <c r="I64"/>
  <c r="G64"/>
  <c r="H63"/>
  <c r="J63" s="1"/>
  <c r="G63"/>
  <c r="I62"/>
  <c r="G62"/>
  <c r="L61"/>
  <c r="H61"/>
  <c r="G61"/>
  <c r="K61" s="1"/>
  <c r="F61"/>
  <c r="L60"/>
  <c r="G60"/>
  <c r="H59"/>
  <c r="L59" s="1"/>
  <c r="G59"/>
  <c r="J59" s="1"/>
  <c r="G58"/>
  <c r="H57"/>
  <c r="L57" s="1"/>
  <c r="G57"/>
  <c r="G56"/>
  <c r="G55"/>
  <c r="H55" s="1"/>
  <c r="L55" s="1"/>
  <c r="G54"/>
  <c r="H53"/>
  <c r="L53" s="1"/>
  <c r="G53"/>
  <c r="G52"/>
  <c r="L51"/>
  <c r="G51"/>
  <c r="K51" s="1"/>
  <c r="L50"/>
  <c r="G50"/>
  <c r="I50" s="1"/>
  <c r="G49"/>
  <c r="H49" s="1"/>
  <c r="J49" s="1"/>
  <c r="G48"/>
  <c r="I48" s="1"/>
  <c r="G47"/>
  <c r="H47" s="1"/>
  <c r="J47" s="1"/>
  <c r="G46"/>
  <c r="I46" s="1"/>
  <c r="G45"/>
  <c r="H45" s="1"/>
  <c r="J45" s="1"/>
  <c r="G44"/>
  <c r="I44" s="1"/>
  <c r="G43"/>
  <c r="H43" s="1"/>
  <c r="J43" s="1"/>
  <c r="L42"/>
  <c r="G42"/>
  <c r="L41"/>
  <c r="G41"/>
  <c r="K41" s="1"/>
  <c r="G40"/>
  <c r="G39"/>
  <c r="H39" s="1"/>
  <c r="L39" s="1"/>
  <c r="G38"/>
  <c r="H37"/>
  <c r="L37" s="1"/>
  <c r="G37"/>
  <c r="G36"/>
  <c r="G35"/>
  <c r="H35" s="1"/>
  <c r="L35" s="1"/>
  <c r="G34"/>
  <c r="H33"/>
  <c r="L33" s="1"/>
  <c r="G33"/>
  <c r="G32"/>
  <c r="L31"/>
  <c r="G31"/>
  <c r="K31" s="1"/>
  <c r="L30"/>
  <c r="G30"/>
  <c r="I30" s="1"/>
  <c r="H29"/>
  <c r="J29" s="1"/>
  <c r="G29"/>
  <c r="I28"/>
  <c r="G28"/>
  <c r="H27"/>
  <c r="J27" s="1"/>
  <c r="G27"/>
  <c r="I26"/>
  <c r="G26"/>
  <c r="H25"/>
  <c r="J25" s="1"/>
  <c r="G25"/>
  <c r="I24"/>
  <c r="G24"/>
  <c r="H23"/>
  <c r="J23" s="1"/>
  <c r="G23"/>
  <c r="L22"/>
  <c r="G22"/>
  <c r="L21"/>
  <c r="H21"/>
  <c r="G21"/>
  <c r="K21" s="1"/>
  <c r="F21"/>
  <c r="G20"/>
  <c r="G19"/>
  <c r="H19" s="1"/>
  <c r="L19" s="1"/>
  <c r="G18"/>
  <c r="G17"/>
  <c r="H17" s="1"/>
  <c r="L17" s="1"/>
  <c r="G16"/>
  <c r="G15"/>
  <c r="H15" s="1"/>
  <c r="L15" s="1"/>
  <c r="G14"/>
  <c r="G13"/>
  <c r="H13" s="1"/>
  <c r="L13" s="1"/>
  <c r="G12"/>
  <c r="H11"/>
  <c r="L11" s="1"/>
  <c r="G11"/>
  <c r="I10"/>
  <c r="G10"/>
  <c r="L9"/>
  <c r="G9"/>
  <c r="H9" s="1"/>
  <c r="L8"/>
  <c r="G8"/>
  <c r="K8" s="1"/>
  <c r="H7"/>
  <c r="L7" s="1"/>
  <c r="G7"/>
  <c r="G6"/>
  <c r="G5"/>
  <c r="H5" s="1"/>
  <c r="L5" s="1"/>
  <c r="G4"/>
  <c r="H3"/>
  <c r="L3" s="1"/>
  <c r="G3"/>
  <c r="G2"/>
  <c r="L1"/>
  <c r="G1"/>
  <c r="K1" s="1"/>
  <c r="L7" i="1"/>
  <c r="L8"/>
  <c r="L15"/>
  <c r="L16"/>
  <c r="L25"/>
  <c r="L26"/>
  <c r="L35"/>
  <c r="L36"/>
  <c r="L43"/>
  <c r="L44"/>
  <c r="L53"/>
  <c r="L54"/>
  <c r="L61"/>
  <c r="L62"/>
  <c r="L72"/>
  <c r="L73"/>
  <c r="L80"/>
  <c r="L81"/>
  <c r="L89"/>
  <c r="L90"/>
  <c r="L1"/>
  <c r="G2"/>
  <c r="G3"/>
  <c r="G4"/>
  <c r="G5"/>
  <c r="G6"/>
  <c r="G7"/>
  <c r="K7" s="1"/>
  <c r="G8"/>
  <c r="F8" s="1"/>
  <c r="G9"/>
  <c r="G10"/>
  <c r="G11"/>
  <c r="G12"/>
  <c r="G13"/>
  <c r="G14"/>
  <c r="G15"/>
  <c r="K15" s="1"/>
  <c r="G16"/>
  <c r="F16" s="1"/>
  <c r="G17"/>
  <c r="G18"/>
  <c r="G19"/>
  <c r="G20"/>
  <c r="G21"/>
  <c r="G22"/>
  <c r="G23"/>
  <c r="G24"/>
  <c r="G25"/>
  <c r="K25" s="1"/>
  <c r="G26"/>
  <c r="F26" s="1"/>
  <c r="G27"/>
  <c r="G28"/>
  <c r="G29"/>
  <c r="I29" s="1"/>
  <c r="G30"/>
  <c r="G31"/>
  <c r="G32"/>
  <c r="G33"/>
  <c r="G34"/>
  <c r="G35"/>
  <c r="K35" s="1"/>
  <c r="G36"/>
  <c r="F36" s="1"/>
  <c r="G37"/>
  <c r="G38"/>
  <c r="G39"/>
  <c r="G40"/>
  <c r="G41"/>
  <c r="G42"/>
  <c r="G43"/>
  <c r="K43" s="1"/>
  <c r="G44"/>
  <c r="F44" s="1"/>
  <c r="G45"/>
  <c r="G46"/>
  <c r="G47"/>
  <c r="G48"/>
  <c r="G49"/>
  <c r="G50"/>
  <c r="G51"/>
  <c r="G52"/>
  <c r="G53"/>
  <c r="K53" s="1"/>
  <c r="G54"/>
  <c r="F54" s="1"/>
  <c r="G55"/>
  <c r="G56"/>
  <c r="G57"/>
  <c r="G58"/>
  <c r="G59"/>
  <c r="G60"/>
  <c r="G61"/>
  <c r="K61" s="1"/>
  <c r="G62"/>
  <c r="F62" s="1"/>
  <c r="G63"/>
  <c r="G64"/>
  <c r="G65"/>
  <c r="G66"/>
  <c r="G67"/>
  <c r="G68"/>
  <c r="G69"/>
  <c r="G70"/>
  <c r="G71"/>
  <c r="G72"/>
  <c r="F72" s="1"/>
  <c r="G73"/>
  <c r="K73" s="1"/>
  <c r="G74"/>
  <c r="G75"/>
  <c r="G76"/>
  <c r="G77"/>
  <c r="G78"/>
  <c r="G79"/>
  <c r="G80"/>
  <c r="F80" s="1"/>
  <c r="G81"/>
  <c r="K81" s="1"/>
  <c r="G82"/>
  <c r="G83"/>
  <c r="G84"/>
  <c r="G85"/>
  <c r="G86"/>
  <c r="G87"/>
  <c r="G88"/>
  <c r="G89"/>
  <c r="K89" s="1"/>
  <c r="G90"/>
  <c r="F90" s="1"/>
  <c r="G91"/>
  <c r="G92"/>
  <c r="G93"/>
  <c r="G94"/>
  <c r="G95"/>
  <c r="G96"/>
  <c r="G1"/>
  <c r="K1" s="1"/>
  <c r="F63" i="5" l="1"/>
  <c r="F73"/>
  <c r="F83"/>
  <c r="F93"/>
  <c r="J61"/>
  <c r="K61" s="1"/>
  <c r="F61" s="1"/>
  <c r="J65"/>
  <c r="K65" s="1"/>
  <c r="F65" s="1"/>
  <c r="J71"/>
  <c r="K71" s="1"/>
  <c r="F71" s="1"/>
  <c r="J77"/>
  <c r="K77" s="1"/>
  <c r="F77" s="1"/>
  <c r="J81"/>
  <c r="K81" s="1"/>
  <c r="F81" s="1"/>
  <c r="J85"/>
  <c r="K85" s="1"/>
  <c r="F85" s="1"/>
  <c r="J91"/>
  <c r="K91" s="1"/>
  <c r="F91" s="1"/>
  <c r="J95"/>
  <c r="K95" s="1"/>
  <c r="F95" s="1"/>
  <c r="F91" i="6"/>
  <c r="F79"/>
  <c r="F71"/>
  <c r="F67"/>
  <c r="F63"/>
  <c r="F59"/>
  <c r="F154" i="7"/>
  <c r="F146"/>
  <c r="F138"/>
  <c r="F134"/>
  <c r="F130"/>
  <c r="F126"/>
  <c r="F118"/>
  <c r="F114"/>
  <c r="F110"/>
  <c r="F106"/>
  <c r="F102"/>
  <c r="J8" i="5"/>
  <c r="J10"/>
  <c r="J12"/>
  <c r="J14"/>
  <c r="J26"/>
  <c r="J28"/>
  <c r="J30"/>
  <c r="J44"/>
  <c r="J46"/>
  <c r="L54" i="6"/>
  <c r="F89"/>
  <c r="F81"/>
  <c r="F77"/>
  <c r="F73"/>
  <c r="F69"/>
  <c r="F61"/>
  <c r="J39" i="7"/>
  <c r="J41"/>
  <c r="J43"/>
  <c r="J45"/>
  <c r="J63"/>
  <c r="J65"/>
  <c r="J67"/>
  <c r="F140"/>
  <c r="F132"/>
  <c r="F128"/>
  <c r="F124"/>
  <c r="F120"/>
  <c r="F116"/>
  <c r="F108"/>
  <c r="L168"/>
  <c r="F168" s="1"/>
  <c r="L164"/>
  <c r="F164" s="1"/>
  <c r="L150"/>
  <c r="F150" s="1"/>
  <c r="L142"/>
  <c r="F142" s="1"/>
  <c r="H167"/>
  <c r="L167" s="1"/>
  <c r="H165"/>
  <c r="L165" s="1"/>
  <c r="J163"/>
  <c r="K163" s="1"/>
  <c r="H163"/>
  <c r="L163" s="1"/>
  <c r="H161"/>
  <c r="L161" s="1"/>
  <c r="H159"/>
  <c r="L159" s="1"/>
  <c r="J157"/>
  <c r="H157"/>
  <c r="H155"/>
  <c r="L155" s="1"/>
  <c r="H153"/>
  <c r="L153" s="1"/>
  <c r="H151"/>
  <c r="L151" s="1"/>
  <c r="H149"/>
  <c r="L149" s="1"/>
  <c r="J147"/>
  <c r="H147"/>
  <c r="H145"/>
  <c r="L145" s="1"/>
  <c r="H143"/>
  <c r="L143" s="1"/>
  <c r="H141"/>
  <c r="L141" s="1"/>
  <c r="H139"/>
  <c r="L139" s="1"/>
  <c r="J137"/>
  <c r="K137" s="1"/>
  <c r="H137"/>
  <c r="L137" s="1"/>
  <c r="J135"/>
  <c r="H135"/>
  <c r="H133"/>
  <c r="L133" s="1"/>
  <c r="H131"/>
  <c r="L131" s="1"/>
  <c r="H129"/>
  <c r="L129" s="1"/>
  <c r="J127"/>
  <c r="K127" s="1"/>
  <c r="H127"/>
  <c r="L127" s="1"/>
  <c r="H125"/>
  <c r="L125" s="1"/>
  <c r="H123"/>
  <c r="L123" s="1"/>
  <c r="J121"/>
  <c r="H121"/>
  <c r="H119"/>
  <c r="L119" s="1"/>
  <c r="J117"/>
  <c r="K117" s="1"/>
  <c r="H117"/>
  <c r="L117" s="1"/>
  <c r="H115"/>
  <c r="L115" s="1"/>
  <c r="H113"/>
  <c r="L113" s="1"/>
  <c r="H111"/>
  <c r="L111" s="1"/>
  <c r="J109"/>
  <c r="K109" s="1"/>
  <c r="H109"/>
  <c r="L109" s="1"/>
  <c r="L107"/>
  <c r="H107"/>
  <c r="J107" s="1"/>
  <c r="K107" s="1"/>
  <c r="J105"/>
  <c r="K105" s="1"/>
  <c r="H105"/>
  <c r="L105" s="1"/>
  <c r="J103"/>
  <c r="H103"/>
  <c r="H101"/>
  <c r="J101" s="1"/>
  <c r="K101" s="1"/>
  <c r="L166"/>
  <c r="F166" s="1"/>
  <c r="L162"/>
  <c r="F162" s="1"/>
  <c r="L160"/>
  <c r="F160" s="1"/>
  <c r="L156"/>
  <c r="F156" s="1"/>
  <c r="L152"/>
  <c r="F152" s="1"/>
  <c r="L144"/>
  <c r="F144" s="1"/>
  <c r="H20"/>
  <c r="L20" s="1"/>
  <c r="H22"/>
  <c r="L22" s="1"/>
  <c r="H24"/>
  <c r="L24" s="1"/>
  <c r="J26"/>
  <c r="H26"/>
  <c r="F26"/>
  <c r="H38"/>
  <c r="L38" s="1"/>
  <c r="H40"/>
  <c r="L40" s="1"/>
  <c r="H42"/>
  <c r="L42" s="1"/>
  <c r="H44"/>
  <c r="L44" s="1"/>
  <c r="J46"/>
  <c r="H46"/>
  <c r="F46"/>
  <c r="H60"/>
  <c r="L60" s="1"/>
  <c r="H62"/>
  <c r="L62" s="1"/>
  <c r="H64"/>
  <c r="L64" s="1"/>
  <c r="H66"/>
  <c r="L66" s="1"/>
  <c r="J68"/>
  <c r="H68"/>
  <c r="F68"/>
  <c r="J3"/>
  <c r="I4"/>
  <c r="J5"/>
  <c r="I8"/>
  <c r="K8"/>
  <c r="J9"/>
  <c r="I10"/>
  <c r="J11"/>
  <c r="I12"/>
  <c r="L15"/>
  <c r="K26"/>
  <c r="L29"/>
  <c r="L31"/>
  <c r="L33"/>
  <c r="L35"/>
  <c r="K46"/>
  <c r="L49"/>
  <c r="L51"/>
  <c r="L53"/>
  <c r="L55"/>
  <c r="J59"/>
  <c r="J61"/>
  <c r="K68"/>
  <c r="L71"/>
  <c r="I13"/>
  <c r="J14"/>
  <c r="H14"/>
  <c r="L14" s="1"/>
  <c r="J16"/>
  <c r="H16"/>
  <c r="L16" s="1"/>
  <c r="J18"/>
  <c r="H18"/>
  <c r="F18"/>
  <c r="H28"/>
  <c r="L28" s="1"/>
  <c r="H30"/>
  <c r="L30" s="1"/>
  <c r="H32"/>
  <c r="L32" s="1"/>
  <c r="H34"/>
  <c r="L34" s="1"/>
  <c r="J36"/>
  <c r="H36"/>
  <c r="F36"/>
  <c r="J48"/>
  <c r="H48"/>
  <c r="L48" s="1"/>
  <c r="J50"/>
  <c r="H50"/>
  <c r="L50" s="1"/>
  <c r="J52"/>
  <c r="H52"/>
  <c r="L52" s="1"/>
  <c r="H54"/>
  <c r="L54" s="1"/>
  <c r="H56"/>
  <c r="L56" s="1"/>
  <c r="J58"/>
  <c r="H58"/>
  <c r="F58"/>
  <c r="H70"/>
  <c r="L70" s="1"/>
  <c r="H72"/>
  <c r="L72" s="1"/>
  <c r="I2"/>
  <c r="I6"/>
  <c r="I1"/>
  <c r="H2"/>
  <c r="L2" s="1"/>
  <c r="I3"/>
  <c r="K3" s="1"/>
  <c r="F3" s="1"/>
  <c r="H4"/>
  <c r="L4" s="1"/>
  <c r="I5"/>
  <c r="K5" s="1"/>
  <c r="F5" s="1"/>
  <c r="H6"/>
  <c r="L6" s="1"/>
  <c r="I7"/>
  <c r="F8"/>
  <c r="H8"/>
  <c r="I9"/>
  <c r="K9" s="1"/>
  <c r="F9" s="1"/>
  <c r="H10"/>
  <c r="L10" s="1"/>
  <c r="I11"/>
  <c r="K11" s="1"/>
  <c r="F11" s="1"/>
  <c r="H12"/>
  <c r="L12" s="1"/>
  <c r="J12"/>
  <c r="K12" s="1"/>
  <c r="F12" s="1"/>
  <c r="J13"/>
  <c r="K14"/>
  <c r="F14" s="1"/>
  <c r="K16"/>
  <c r="K18"/>
  <c r="I20"/>
  <c r="I22"/>
  <c r="I24"/>
  <c r="I26"/>
  <c r="K36"/>
  <c r="I38"/>
  <c r="I40"/>
  <c r="I42"/>
  <c r="I44"/>
  <c r="I46"/>
  <c r="K48"/>
  <c r="K50"/>
  <c r="F50" s="1"/>
  <c r="K52"/>
  <c r="K58"/>
  <c r="I62"/>
  <c r="I64"/>
  <c r="I66"/>
  <c r="I68"/>
  <c r="I15"/>
  <c r="K15" s="1"/>
  <c r="F15" s="1"/>
  <c r="I17"/>
  <c r="I19"/>
  <c r="K19" s="1"/>
  <c r="F19" s="1"/>
  <c r="I21"/>
  <c r="K21" s="1"/>
  <c r="F21" s="1"/>
  <c r="I23"/>
  <c r="K23" s="1"/>
  <c r="F23" s="1"/>
  <c r="I25"/>
  <c r="K25" s="1"/>
  <c r="F25" s="1"/>
  <c r="I27"/>
  <c r="I29"/>
  <c r="K29" s="1"/>
  <c r="F29" s="1"/>
  <c r="I31"/>
  <c r="K31" s="1"/>
  <c r="F31" s="1"/>
  <c r="I33"/>
  <c r="K33" s="1"/>
  <c r="F33" s="1"/>
  <c r="I35"/>
  <c r="K35" s="1"/>
  <c r="F35" s="1"/>
  <c r="I37"/>
  <c r="I39"/>
  <c r="K39" s="1"/>
  <c r="F39" s="1"/>
  <c r="I41"/>
  <c r="K41" s="1"/>
  <c r="F41" s="1"/>
  <c r="I43"/>
  <c r="K43" s="1"/>
  <c r="F43" s="1"/>
  <c r="I45"/>
  <c r="K45" s="1"/>
  <c r="F45" s="1"/>
  <c r="I47"/>
  <c r="I49"/>
  <c r="K49" s="1"/>
  <c r="F49" s="1"/>
  <c r="I51"/>
  <c r="K51" s="1"/>
  <c r="F51" s="1"/>
  <c r="I53"/>
  <c r="K53" s="1"/>
  <c r="F53" s="1"/>
  <c r="I55"/>
  <c r="K55" s="1"/>
  <c r="F55" s="1"/>
  <c r="I57"/>
  <c r="I59"/>
  <c r="K59" s="1"/>
  <c r="F59" s="1"/>
  <c r="I61"/>
  <c r="K61" s="1"/>
  <c r="F61" s="1"/>
  <c r="I63"/>
  <c r="K63" s="1"/>
  <c r="F63" s="1"/>
  <c r="I65"/>
  <c r="K65" s="1"/>
  <c r="F65" s="1"/>
  <c r="I67"/>
  <c r="K67" s="1"/>
  <c r="F67" s="1"/>
  <c r="I69"/>
  <c r="I71"/>
  <c r="K71" s="1"/>
  <c r="F71" s="1"/>
  <c r="I73"/>
  <c r="H74"/>
  <c r="J74" s="1"/>
  <c r="I75"/>
  <c r="H76"/>
  <c r="J76"/>
  <c r="L76"/>
  <c r="I77"/>
  <c r="H78"/>
  <c r="J78" s="1"/>
  <c r="L78"/>
  <c r="I79"/>
  <c r="F80"/>
  <c r="H80"/>
  <c r="J80"/>
  <c r="I81"/>
  <c r="H82"/>
  <c r="J82" s="1"/>
  <c r="L82"/>
  <c r="I83"/>
  <c r="H84"/>
  <c r="J84" s="1"/>
  <c r="I85"/>
  <c r="H86"/>
  <c r="J86"/>
  <c r="L86"/>
  <c r="I87"/>
  <c r="H88"/>
  <c r="J88" s="1"/>
  <c r="L88"/>
  <c r="I89"/>
  <c r="H90"/>
  <c r="J90" s="1"/>
  <c r="L90"/>
  <c r="I91"/>
  <c r="F92"/>
  <c r="H92"/>
  <c r="J92"/>
  <c r="I93"/>
  <c r="H94"/>
  <c r="J94" s="1"/>
  <c r="I95"/>
  <c r="H96"/>
  <c r="J96"/>
  <c r="L96"/>
  <c r="I97"/>
  <c r="H98"/>
  <c r="J98" s="1"/>
  <c r="L98"/>
  <c r="I99"/>
  <c r="K99"/>
  <c r="F99" s="1"/>
  <c r="H100"/>
  <c r="J100" s="1"/>
  <c r="L100"/>
  <c r="J73"/>
  <c r="I74"/>
  <c r="K74" s="1"/>
  <c r="J75"/>
  <c r="I76"/>
  <c r="K76" s="1"/>
  <c r="F76" s="1"/>
  <c r="J77"/>
  <c r="I78"/>
  <c r="J79"/>
  <c r="I80"/>
  <c r="I82"/>
  <c r="J83"/>
  <c r="I84"/>
  <c r="K84" s="1"/>
  <c r="J85"/>
  <c r="K85" s="1"/>
  <c r="F85" s="1"/>
  <c r="I86"/>
  <c r="K86" s="1"/>
  <c r="F86" s="1"/>
  <c r="J87"/>
  <c r="I88"/>
  <c r="K88" s="1"/>
  <c r="F88" s="1"/>
  <c r="J89"/>
  <c r="I90"/>
  <c r="J91"/>
  <c r="I92"/>
  <c r="I94"/>
  <c r="K94" s="1"/>
  <c r="J95"/>
  <c r="I96"/>
  <c r="K96" s="1"/>
  <c r="F96" s="1"/>
  <c r="J97"/>
  <c r="I98"/>
  <c r="I100"/>
  <c r="K100" s="1"/>
  <c r="F100" s="1"/>
  <c r="L97" i="6"/>
  <c r="F97" s="1"/>
  <c r="L85"/>
  <c r="F85" s="1"/>
  <c r="H100"/>
  <c r="J100" s="1"/>
  <c r="K100" s="1"/>
  <c r="H98"/>
  <c r="L98" s="1"/>
  <c r="H96"/>
  <c r="J96" s="1"/>
  <c r="K96" s="1"/>
  <c r="J94"/>
  <c r="K94" s="1"/>
  <c r="F94" s="1"/>
  <c r="H94"/>
  <c r="L94" s="1"/>
  <c r="J92"/>
  <c r="H92"/>
  <c r="H90"/>
  <c r="J90" s="1"/>
  <c r="K90" s="1"/>
  <c r="H88"/>
  <c r="L88" s="1"/>
  <c r="H86"/>
  <c r="J86" s="1"/>
  <c r="K86" s="1"/>
  <c r="J84"/>
  <c r="K84" s="1"/>
  <c r="F84" s="1"/>
  <c r="H84"/>
  <c r="L84" s="1"/>
  <c r="J82"/>
  <c r="H82"/>
  <c r="H80"/>
  <c r="J80" s="1"/>
  <c r="K80" s="1"/>
  <c r="H78"/>
  <c r="L78" s="1"/>
  <c r="H76"/>
  <c r="J76" s="1"/>
  <c r="K76" s="1"/>
  <c r="J74"/>
  <c r="H74"/>
  <c r="J72"/>
  <c r="K72" s="1"/>
  <c r="F72" s="1"/>
  <c r="H72"/>
  <c r="L72" s="1"/>
  <c r="H70"/>
  <c r="J70" s="1"/>
  <c r="K70" s="1"/>
  <c r="H68"/>
  <c r="L68" s="1"/>
  <c r="H66"/>
  <c r="J66" s="1"/>
  <c r="K66" s="1"/>
  <c r="J64"/>
  <c r="H64"/>
  <c r="J62"/>
  <c r="K62" s="1"/>
  <c r="F62" s="1"/>
  <c r="H62"/>
  <c r="L62" s="1"/>
  <c r="H60"/>
  <c r="J60" s="1"/>
  <c r="K60" s="1"/>
  <c r="H58"/>
  <c r="L58" s="1"/>
  <c r="J56"/>
  <c r="H56"/>
  <c r="L99"/>
  <c r="F99" s="1"/>
  <c r="L95"/>
  <c r="F95" s="1"/>
  <c r="L87"/>
  <c r="F87" s="1"/>
  <c r="J2"/>
  <c r="I3"/>
  <c r="L4"/>
  <c r="I5"/>
  <c r="J12"/>
  <c r="I13"/>
  <c r="F1"/>
  <c r="H1"/>
  <c r="J1"/>
  <c r="I2"/>
  <c r="H3"/>
  <c r="L3" s="1"/>
  <c r="I4"/>
  <c r="K4" s="1"/>
  <c r="H5"/>
  <c r="J5" s="1"/>
  <c r="I6"/>
  <c r="F7"/>
  <c r="H7"/>
  <c r="J7"/>
  <c r="I8"/>
  <c r="H9"/>
  <c r="J9" s="1"/>
  <c r="L9"/>
  <c r="I10"/>
  <c r="H11"/>
  <c r="J11" s="1"/>
  <c r="I12"/>
  <c r="K12" s="1"/>
  <c r="F12" s="1"/>
  <c r="H13"/>
  <c r="L13" s="1"/>
  <c r="J13"/>
  <c r="K13" s="1"/>
  <c r="I14"/>
  <c r="H15"/>
  <c r="J15" s="1"/>
  <c r="L15"/>
  <c r="I16"/>
  <c r="F17"/>
  <c r="H17"/>
  <c r="J17"/>
  <c r="I18"/>
  <c r="H19"/>
  <c r="J19" s="1"/>
  <c r="I20"/>
  <c r="H21"/>
  <c r="J21"/>
  <c r="L21"/>
  <c r="I22"/>
  <c r="H23"/>
  <c r="J23" s="1"/>
  <c r="L23"/>
  <c r="I24"/>
  <c r="H25"/>
  <c r="J25" s="1"/>
  <c r="L25"/>
  <c r="I26"/>
  <c r="F27"/>
  <c r="H27"/>
  <c r="J27"/>
  <c r="I28"/>
  <c r="H29"/>
  <c r="J29" s="1"/>
  <c r="I30"/>
  <c r="H31"/>
  <c r="J31"/>
  <c r="L31"/>
  <c r="I32"/>
  <c r="H33"/>
  <c r="J33" s="1"/>
  <c r="L33"/>
  <c r="I34"/>
  <c r="H35"/>
  <c r="J35" s="1"/>
  <c r="L35"/>
  <c r="I36"/>
  <c r="F37"/>
  <c r="H37"/>
  <c r="J37"/>
  <c r="I38"/>
  <c r="H39"/>
  <c r="J39" s="1"/>
  <c r="I40"/>
  <c r="K40" s="1"/>
  <c r="F40" s="1"/>
  <c r="H41"/>
  <c r="J41"/>
  <c r="L41"/>
  <c r="I42"/>
  <c r="K42" s="1"/>
  <c r="F42" s="1"/>
  <c r="H43"/>
  <c r="J43" s="1"/>
  <c r="L43"/>
  <c r="I44"/>
  <c r="H45"/>
  <c r="J45" s="1"/>
  <c r="L45"/>
  <c r="I46"/>
  <c r="F47"/>
  <c r="H47"/>
  <c r="J47"/>
  <c r="I48"/>
  <c r="H49"/>
  <c r="J49" s="1"/>
  <c r="I50"/>
  <c r="H51"/>
  <c r="J51"/>
  <c r="L51"/>
  <c r="I52"/>
  <c r="H53"/>
  <c r="J53" s="1"/>
  <c r="L53"/>
  <c r="I54"/>
  <c r="H55"/>
  <c r="J55" s="1"/>
  <c r="I1"/>
  <c r="I7"/>
  <c r="J8"/>
  <c r="I9"/>
  <c r="J10"/>
  <c r="I11"/>
  <c r="K11" s="1"/>
  <c r="J14"/>
  <c r="I15"/>
  <c r="J16"/>
  <c r="I17"/>
  <c r="I19"/>
  <c r="K19" s="1"/>
  <c r="J20"/>
  <c r="I21"/>
  <c r="K21" s="1"/>
  <c r="F21" s="1"/>
  <c r="J22"/>
  <c r="I23"/>
  <c r="K23" s="1"/>
  <c r="F23" s="1"/>
  <c r="J24"/>
  <c r="I25"/>
  <c r="I27"/>
  <c r="J28"/>
  <c r="I29"/>
  <c r="J30"/>
  <c r="I31"/>
  <c r="J32"/>
  <c r="I33"/>
  <c r="K33" s="1"/>
  <c r="J34"/>
  <c r="I35"/>
  <c r="J36"/>
  <c r="I37"/>
  <c r="I39"/>
  <c r="K39" s="1"/>
  <c r="J40"/>
  <c r="I41"/>
  <c r="K41" s="1"/>
  <c r="F41" s="1"/>
  <c r="J42"/>
  <c r="I43"/>
  <c r="K43" s="1"/>
  <c r="F43" s="1"/>
  <c r="J44"/>
  <c r="I45"/>
  <c r="I47"/>
  <c r="J48"/>
  <c r="I49"/>
  <c r="J50"/>
  <c r="I51"/>
  <c r="J52"/>
  <c r="I53"/>
  <c r="K53" s="1"/>
  <c r="J54"/>
  <c r="K54" s="1"/>
  <c r="F54" s="1"/>
  <c r="I55"/>
  <c r="H3" i="5"/>
  <c r="J3" s="1"/>
  <c r="K3" s="1"/>
  <c r="H5"/>
  <c r="J5" s="1"/>
  <c r="K5" s="1"/>
  <c r="J7"/>
  <c r="H7"/>
  <c r="F7"/>
  <c r="H17"/>
  <c r="L17" s="1"/>
  <c r="H19"/>
  <c r="L19" s="1"/>
  <c r="H21"/>
  <c r="L21" s="1"/>
  <c r="H23"/>
  <c r="L23" s="1"/>
  <c r="J25"/>
  <c r="H25"/>
  <c r="F25"/>
  <c r="H33"/>
  <c r="J33" s="1"/>
  <c r="K33" s="1"/>
  <c r="H35"/>
  <c r="J35" s="1"/>
  <c r="K35" s="1"/>
  <c r="H37"/>
  <c r="J37" s="1"/>
  <c r="K37" s="1"/>
  <c r="H39"/>
  <c r="J39" s="1"/>
  <c r="K39" s="1"/>
  <c r="J41"/>
  <c r="H41"/>
  <c r="F41"/>
  <c r="J51"/>
  <c r="H51"/>
  <c r="L51" s="1"/>
  <c r="J53"/>
  <c r="H53"/>
  <c r="L53" s="1"/>
  <c r="J2"/>
  <c r="J4"/>
  <c r="K7"/>
  <c r="J18"/>
  <c r="J20"/>
  <c r="J22"/>
  <c r="K25"/>
  <c r="J34"/>
  <c r="J36"/>
  <c r="J38"/>
  <c r="J40"/>
  <c r="K41"/>
  <c r="J50"/>
  <c r="K51"/>
  <c r="J52"/>
  <c r="K53"/>
  <c r="J1"/>
  <c r="H1"/>
  <c r="F1"/>
  <c r="J9"/>
  <c r="H9"/>
  <c r="L9" s="1"/>
  <c r="J11"/>
  <c r="K11" s="1"/>
  <c r="F11" s="1"/>
  <c r="H11"/>
  <c r="L11" s="1"/>
  <c r="J13"/>
  <c r="H13"/>
  <c r="L13" s="1"/>
  <c r="J15"/>
  <c r="H15"/>
  <c r="F15"/>
  <c r="H27"/>
  <c r="J27" s="1"/>
  <c r="K27" s="1"/>
  <c r="H29"/>
  <c r="J29" s="1"/>
  <c r="K29" s="1"/>
  <c r="J31"/>
  <c r="H31"/>
  <c r="F31"/>
  <c r="J43"/>
  <c r="H43"/>
  <c r="L43" s="1"/>
  <c r="J45"/>
  <c r="K45" s="1"/>
  <c r="F45" s="1"/>
  <c r="H45"/>
  <c r="L45" s="1"/>
  <c r="J47"/>
  <c r="H47"/>
  <c r="L47" s="1"/>
  <c r="J49"/>
  <c r="H49"/>
  <c r="F49"/>
  <c r="L54"/>
  <c r="J54"/>
  <c r="K1"/>
  <c r="K9"/>
  <c r="K13"/>
  <c r="K15"/>
  <c r="K31"/>
  <c r="I41"/>
  <c r="K43"/>
  <c r="K47"/>
  <c r="K49"/>
  <c r="I55"/>
  <c r="I2"/>
  <c r="I4"/>
  <c r="K4" s="1"/>
  <c r="F4" s="1"/>
  <c r="I6"/>
  <c r="I8"/>
  <c r="K8" s="1"/>
  <c r="F8" s="1"/>
  <c r="I10"/>
  <c r="K10" s="1"/>
  <c r="F10" s="1"/>
  <c r="I12"/>
  <c r="K12" s="1"/>
  <c r="F12" s="1"/>
  <c r="I14"/>
  <c r="K14" s="1"/>
  <c r="F14" s="1"/>
  <c r="I16"/>
  <c r="I18"/>
  <c r="I20"/>
  <c r="K20" s="1"/>
  <c r="F20" s="1"/>
  <c r="I22"/>
  <c r="I24"/>
  <c r="I26"/>
  <c r="K26" s="1"/>
  <c r="F26" s="1"/>
  <c r="I28"/>
  <c r="K28" s="1"/>
  <c r="F28" s="1"/>
  <c r="I30"/>
  <c r="K30" s="1"/>
  <c r="F30" s="1"/>
  <c r="I32"/>
  <c r="I34"/>
  <c r="I36"/>
  <c r="K36" s="1"/>
  <c r="F36" s="1"/>
  <c r="I38"/>
  <c r="I40"/>
  <c r="K40" s="1"/>
  <c r="F40" s="1"/>
  <c r="I42"/>
  <c r="I44"/>
  <c r="K44" s="1"/>
  <c r="F44" s="1"/>
  <c r="I46"/>
  <c r="K46" s="1"/>
  <c r="F46" s="1"/>
  <c r="I48"/>
  <c r="I50"/>
  <c r="K50" s="1"/>
  <c r="F50" s="1"/>
  <c r="I52"/>
  <c r="K52" s="1"/>
  <c r="F52" s="1"/>
  <c r="I54"/>
  <c r="H55"/>
  <c r="L55" s="1"/>
  <c r="J81" i="3"/>
  <c r="K81" s="1"/>
  <c r="F81" s="1"/>
  <c r="J57" i="2"/>
  <c r="F93" i="3"/>
  <c r="F89"/>
  <c r="F85"/>
  <c r="F75"/>
  <c r="F71"/>
  <c r="F63"/>
  <c r="F51"/>
  <c r="F47"/>
  <c r="F43"/>
  <c r="F39"/>
  <c r="F31"/>
  <c r="F27"/>
  <c r="F91"/>
  <c r="F83"/>
  <c r="F73"/>
  <c r="F69"/>
  <c r="F65"/>
  <c r="F61"/>
  <c r="F57"/>
  <c r="F53"/>
  <c r="F49"/>
  <c r="F41"/>
  <c r="F37"/>
  <c r="F33"/>
  <c r="F29"/>
  <c r="L79"/>
  <c r="F79" s="1"/>
  <c r="H94"/>
  <c r="J94" s="1"/>
  <c r="K94" s="1"/>
  <c r="H92"/>
  <c r="L92" s="1"/>
  <c r="H90"/>
  <c r="J90" s="1"/>
  <c r="K90" s="1"/>
  <c r="H88"/>
  <c r="L88" s="1"/>
  <c r="J86"/>
  <c r="H86"/>
  <c r="H84"/>
  <c r="J84" s="1"/>
  <c r="K84" s="1"/>
  <c r="H82"/>
  <c r="L82" s="1"/>
  <c r="H80"/>
  <c r="J80" s="1"/>
  <c r="K80" s="1"/>
  <c r="H78"/>
  <c r="L78" s="1"/>
  <c r="J76"/>
  <c r="H76"/>
  <c r="H74"/>
  <c r="J74" s="1"/>
  <c r="K74" s="1"/>
  <c r="H72"/>
  <c r="L72" s="1"/>
  <c r="H70"/>
  <c r="J70" s="1"/>
  <c r="K70" s="1"/>
  <c r="J68"/>
  <c r="H68"/>
  <c r="H66"/>
  <c r="L66" s="1"/>
  <c r="H64"/>
  <c r="J64" s="1"/>
  <c r="K64" s="1"/>
  <c r="H62"/>
  <c r="L62" s="1"/>
  <c r="J60"/>
  <c r="H60"/>
  <c r="H58"/>
  <c r="J58" s="1"/>
  <c r="K58" s="1"/>
  <c r="H56"/>
  <c r="L56" s="1"/>
  <c r="J54"/>
  <c r="H54"/>
  <c r="H52"/>
  <c r="J52" s="1"/>
  <c r="K52" s="1"/>
  <c r="H50"/>
  <c r="L50" s="1"/>
  <c r="H48"/>
  <c r="J48" s="1"/>
  <c r="K48" s="1"/>
  <c r="H46"/>
  <c r="L46" s="1"/>
  <c r="J44"/>
  <c r="H44"/>
  <c r="H42"/>
  <c r="J42" s="1"/>
  <c r="K42" s="1"/>
  <c r="H40"/>
  <c r="L40" s="1"/>
  <c r="H38"/>
  <c r="J38" s="1"/>
  <c r="K38" s="1"/>
  <c r="H36"/>
  <c r="L36" s="1"/>
  <c r="J34"/>
  <c r="H34"/>
  <c r="H32"/>
  <c r="J32" s="1"/>
  <c r="K32" s="1"/>
  <c r="H30"/>
  <c r="L30" s="1"/>
  <c r="H28"/>
  <c r="J28" s="1"/>
  <c r="K28" s="1"/>
  <c r="H26"/>
  <c r="L26" s="1"/>
  <c r="J24"/>
  <c r="H24"/>
  <c r="J25"/>
  <c r="H25"/>
  <c r="F20"/>
  <c r="J12"/>
  <c r="K12" s="1"/>
  <c r="F12" s="1"/>
  <c r="F22"/>
  <c r="F14"/>
  <c r="F10"/>
  <c r="H23"/>
  <c r="L23" s="1"/>
  <c r="H21"/>
  <c r="L21" s="1"/>
  <c r="H19"/>
  <c r="L19" s="1"/>
  <c r="J17"/>
  <c r="H17"/>
  <c r="H15"/>
  <c r="L15" s="1"/>
  <c r="H13"/>
  <c r="L13" s="1"/>
  <c r="H11"/>
  <c r="L11" s="1"/>
  <c r="H9"/>
  <c r="L9" s="1"/>
  <c r="L18"/>
  <c r="F18" s="1"/>
  <c r="I4"/>
  <c r="H8"/>
  <c r="J8" s="1"/>
  <c r="K8" s="1"/>
  <c r="J4"/>
  <c r="H7"/>
  <c r="L7" s="1"/>
  <c r="H5"/>
  <c r="J5" s="1"/>
  <c r="K5" s="1"/>
  <c r="H3"/>
  <c r="L3" s="1"/>
  <c r="I1"/>
  <c r="K1"/>
  <c r="J2"/>
  <c r="F1"/>
  <c r="H1"/>
  <c r="I2"/>
  <c r="F1" i="1"/>
  <c r="F89"/>
  <c r="F61"/>
  <c r="F53"/>
  <c r="F43"/>
  <c r="F35"/>
  <c r="F25"/>
  <c r="F15"/>
  <c r="F7"/>
  <c r="F81"/>
  <c r="F73"/>
  <c r="J13" i="2"/>
  <c r="J17"/>
  <c r="J19"/>
  <c r="J51"/>
  <c r="I110"/>
  <c r="J1"/>
  <c r="J15"/>
  <c r="J31"/>
  <c r="J41"/>
  <c r="J69"/>
  <c r="J79"/>
  <c r="J126"/>
  <c r="K126" s="1"/>
  <c r="F126" s="1"/>
  <c r="J112"/>
  <c r="K112" s="1"/>
  <c r="J100"/>
  <c r="K100" s="1"/>
  <c r="F100" s="1"/>
  <c r="F1"/>
  <c r="H1"/>
  <c r="F9"/>
  <c r="J21"/>
  <c r="F31"/>
  <c r="H31"/>
  <c r="F41"/>
  <c r="H41"/>
  <c r="F51"/>
  <c r="H51"/>
  <c r="J61"/>
  <c r="F69"/>
  <c r="H69"/>
  <c r="F79"/>
  <c r="H79"/>
  <c r="J89"/>
  <c r="I129"/>
  <c r="L128"/>
  <c r="F128" s="1"/>
  <c r="J116"/>
  <c r="K116" s="1"/>
  <c r="F116" s="1"/>
  <c r="J110"/>
  <c r="K110" s="1"/>
  <c r="F110" s="1"/>
  <c r="J108"/>
  <c r="H108"/>
  <c r="J106"/>
  <c r="K106" s="1"/>
  <c r="F106" s="1"/>
  <c r="J104"/>
  <c r="K104" s="1"/>
  <c r="F104" s="1"/>
  <c r="J33"/>
  <c r="J35"/>
  <c r="J37"/>
  <c r="J39"/>
  <c r="J53"/>
  <c r="J55"/>
  <c r="F124"/>
  <c r="F112"/>
  <c r="F114"/>
  <c r="F102"/>
  <c r="L146"/>
  <c r="F146" s="1"/>
  <c r="I139"/>
  <c r="L136"/>
  <c r="F136" s="1"/>
  <c r="L132"/>
  <c r="F132" s="1"/>
  <c r="L120"/>
  <c r="F120" s="1"/>
  <c r="H147"/>
  <c r="J147" s="1"/>
  <c r="K147" s="1"/>
  <c r="H145"/>
  <c r="L145" s="1"/>
  <c r="H143"/>
  <c r="L143" s="1"/>
  <c r="J141"/>
  <c r="H141"/>
  <c r="H139"/>
  <c r="L139" s="1"/>
  <c r="H137"/>
  <c r="L137" s="1"/>
  <c r="H135"/>
  <c r="L135" s="1"/>
  <c r="H133"/>
  <c r="L133" s="1"/>
  <c r="H131"/>
  <c r="L131" s="1"/>
  <c r="J129"/>
  <c r="H129"/>
  <c r="H127"/>
  <c r="L127" s="1"/>
  <c r="H125"/>
  <c r="L125" s="1"/>
  <c r="H123"/>
  <c r="L123" s="1"/>
  <c r="H121"/>
  <c r="L121" s="1"/>
  <c r="J119"/>
  <c r="H119"/>
  <c r="H117"/>
  <c r="L117" s="1"/>
  <c r="H115"/>
  <c r="L115" s="1"/>
  <c r="H113"/>
  <c r="L113" s="1"/>
  <c r="H111"/>
  <c r="L111" s="1"/>
  <c r="H109"/>
  <c r="L109" s="1"/>
  <c r="J107"/>
  <c r="H107"/>
  <c r="H105"/>
  <c r="L105" s="1"/>
  <c r="H103"/>
  <c r="L103" s="1"/>
  <c r="H101"/>
  <c r="L101" s="1"/>
  <c r="J99"/>
  <c r="H99"/>
  <c r="H97"/>
  <c r="L97" s="1"/>
  <c r="L144"/>
  <c r="F144" s="1"/>
  <c r="L142"/>
  <c r="F142" s="1"/>
  <c r="L138"/>
  <c r="F138" s="1"/>
  <c r="L134"/>
  <c r="F134" s="1"/>
  <c r="L122"/>
  <c r="F122" s="1"/>
  <c r="K9"/>
  <c r="I9"/>
  <c r="H10"/>
  <c r="H12"/>
  <c r="H14"/>
  <c r="H16"/>
  <c r="H18"/>
  <c r="H20"/>
  <c r="J22"/>
  <c r="H22"/>
  <c r="F22"/>
  <c r="H32"/>
  <c r="J32" s="1"/>
  <c r="H34"/>
  <c r="J34" s="1"/>
  <c r="H36"/>
  <c r="J36" s="1"/>
  <c r="H38"/>
  <c r="J38" s="1"/>
  <c r="H40"/>
  <c r="J40" s="1"/>
  <c r="J42"/>
  <c r="H42"/>
  <c r="F42"/>
  <c r="H52"/>
  <c r="H54"/>
  <c r="H56"/>
  <c r="H58"/>
  <c r="J60"/>
  <c r="H60"/>
  <c r="F60"/>
  <c r="I1"/>
  <c r="H2"/>
  <c r="J2" s="1"/>
  <c r="I3"/>
  <c r="H4"/>
  <c r="L4" s="1"/>
  <c r="I5"/>
  <c r="H6"/>
  <c r="J6" s="1"/>
  <c r="I7"/>
  <c r="F8"/>
  <c r="H8"/>
  <c r="J8"/>
  <c r="J9"/>
  <c r="J11"/>
  <c r="K22"/>
  <c r="L23"/>
  <c r="L25"/>
  <c r="L27"/>
  <c r="L29"/>
  <c r="K42"/>
  <c r="L43"/>
  <c r="L45"/>
  <c r="L47"/>
  <c r="L49"/>
  <c r="K60"/>
  <c r="L63"/>
  <c r="H24"/>
  <c r="H26"/>
  <c r="H28"/>
  <c r="J30"/>
  <c r="H30"/>
  <c r="F30"/>
  <c r="H44"/>
  <c r="J44" s="1"/>
  <c r="K44" s="1"/>
  <c r="H46"/>
  <c r="J46" s="1"/>
  <c r="K46" s="1"/>
  <c r="H48"/>
  <c r="J48" s="1"/>
  <c r="K48" s="1"/>
  <c r="J50"/>
  <c r="H50"/>
  <c r="F50"/>
  <c r="H62"/>
  <c r="H64"/>
  <c r="I2"/>
  <c r="J3"/>
  <c r="I4"/>
  <c r="J5"/>
  <c r="I6"/>
  <c r="J7"/>
  <c r="I8"/>
  <c r="I12"/>
  <c r="I14"/>
  <c r="I16"/>
  <c r="I18"/>
  <c r="I20"/>
  <c r="I22"/>
  <c r="K30"/>
  <c r="I32"/>
  <c r="I34"/>
  <c r="I36"/>
  <c r="I38"/>
  <c r="I40"/>
  <c r="I42"/>
  <c r="K50"/>
  <c r="I52"/>
  <c r="I54"/>
  <c r="I56"/>
  <c r="I58"/>
  <c r="I60"/>
  <c r="I11"/>
  <c r="I13"/>
  <c r="K13" s="1"/>
  <c r="F13" s="1"/>
  <c r="I15"/>
  <c r="K15" s="1"/>
  <c r="F15" s="1"/>
  <c r="I17"/>
  <c r="K17" s="1"/>
  <c r="F17" s="1"/>
  <c r="I19"/>
  <c r="K19" s="1"/>
  <c r="F19" s="1"/>
  <c r="I21"/>
  <c r="I23"/>
  <c r="K23" s="1"/>
  <c r="I25"/>
  <c r="K25" s="1"/>
  <c r="I27"/>
  <c r="K27" s="1"/>
  <c r="I29"/>
  <c r="K29" s="1"/>
  <c r="I31"/>
  <c r="I33"/>
  <c r="K33" s="1"/>
  <c r="F33" s="1"/>
  <c r="I35"/>
  <c r="K35" s="1"/>
  <c r="F35" s="1"/>
  <c r="I37"/>
  <c r="K37" s="1"/>
  <c r="F37" s="1"/>
  <c r="I39"/>
  <c r="K39" s="1"/>
  <c r="F39" s="1"/>
  <c r="I41"/>
  <c r="I43"/>
  <c r="K43" s="1"/>
  <c r="F43" s="1"/>
  <c r="I45"/>
  <c r="K45" s="1"/>
  <c r="F45" s="1"/>
  <c r="I47"/>
  <c r="K47" s="1"/>
  <c r="F47" s="1"/>
  <c r="I49"/>
  <c r="K49" s="1"/>
  <c r="F49" s="1"/>
  <c r="I51"/>
  <c r="I53"/>
  <c r="K53" s="1"/>
  <c r="F53" s="1"/>
  <c r="I55"/>
  <c r="K55" s="1"/>
  <c r="F55" s="1"/>
  <c r="I57"/>
  <c r="K57" s="1"/>
  <c r="F57" s="1"/>
  <c r="I59"/>
  <c r="K59" s="1"/>
  <c r="F59" s="1"/>
  <c r="I61"/>
  <c r="I63"/>
  <c r="K63" s="1"/>
  <c r="I65"/>
  <c r="H66"/>
  <c r="L66" s="1"/>
  <c r="I67"/>
  <c r="H68"/>
  <c r="J68" s="1"/>
  <c r="I69"/>
  <c r="F70"/>
  <c r="H70"/>
  <c r="J70"/>
  <c r="I71"/>
  <c r="H72"/>
  <c r="L72" s="1"/>
  <c r="I73"/>
  <c r="H74"/>
  <c r="J74" s="1"/>
  <c r="I75"/>
  <c r="H76"/>
  <c r="L76" s="1"/>
  <c r="I77"/>
  <c r="F78"/>
  <c r="H78"/>
  <c r="J78"/>
  <c r="I79"/>
  <c r="H80"/>
  <c r="J80" s="1"/>
  <c r="I81"/>
  <c r="H82"/>
  <c r="L82" s="1"/>
  <c r="I83"/>
  <c r="H84"/>
  <c r="J84" s="1"/>
  <c r="I85"/>
  <c r="H86"/>
  <c r="L86" s="1"/>
  <c r="I87"/>
  <c r="F88"/>
  <c r="H88"/>
  <c r="J88"/>
  <c r="I89"/>
  <c r="H90"/>
  <c r="J90" s="1"/>
  <c r="I91"/>
  <c r="H92"/>
  <c r="J92" s="1"/>
  <c r="I93"/>
  <c r="H94"/>
  <c r="J94" s="1"/>
  <c r="I95"/>
  <c r="H96"/>
  <c r="J96" s="1"/>
  <c r="J65"/>
  <c r="I66"/>
  <c r="J67"/>
  <c r="I68"/>
  <c r="I70"/>
  <c r="J71"/>
  <c r="I72"/>
  <c r="J73"/>
  <c r="I74"/>
  <c r="J75"/>
  <c r="I76"/>
  <c r="J77"/>
  <c r="I78"/>
  <c r="I80"/>
  <c r="J81"/>
  <c r="I82"/>
  <c r="J83"/>
  <c r="I84"/>
  <c r="J85"/>
  <c r="I86"/>
  <c r="J87"/>
  <c r="I88"/>
  <c r="I90"/>
  <c r="J91"/>
  <c r="I92"/>
  <c r="J93"/>
  <c r="I94"/>
  <c r="J95"/>
  <c r="I96"/>
  <c r="H1" i="1"/>
  <c r="H95"/>
  <c r="L95" s="1"/>
  <c r="H93"/>
  <c r="L93" s="1"/>
  <c r="H91"/>
  <c r="L91" s="1"/>
  <c r="H89"/>
  <c r="H87"/>
  <c r="L87" s="1"/>
  <c r="H85"/>
  <c r="L85" s="1"/>
  <c r="H83"/>
  <c r="L83" s="1"/>
  <c r="H81"/>
  <c r="H79"/>
  <c r="L79" s="1"/>
  <c r="H77"/>
  <c r="L77" s="1"/>
  <c r="H75"/>
  <c r="L75" s="1"/>
  <c r="H73"/>
  <c r="H71"/>
  <c r="L71" s="1"/>
  <c r="H69"/>
  <c r="L69" s="1"/>
  <c r="H67"/>
  <c r="L67" s="1"/>
  <c r="H65"/>
  <c r="L65" s="1"/>
  <c r="H63"/>
  <c r="L63" s="1"/>
  <c r="H61"/>
  <c r="H59"/>
  <c r="L59" s="1"/>
  <c r="H57"/>
  <c r="L57" s="1"/>
  <c r="H55"/>
  <c r="L55" s="1"/>
  <c r="H53"/>
  <c r="H51"/>
  <c r="L51" s="1"/>
  <c r="H49"/>
  <c r="L49" s="1"/>
  <c r="H47"/>
  <c r="L47" s="1"/>
  <c r="H45"/>
  <c r="L45" s="1"/>
  <c r="H43"/>
  <c r="H41"/>
  <c r="L41" s="1"/>
  <c r="H39"/>
  <c r="L39" s="1"/>
  <c r="H37"/>
  <c r="L37" s="1"/>
  <c r="H35"/>
  <c r="H33"/>
  <c r="L33" s="1"/>
  <c r="H31"/>
  <c r="L31" s="1"/>
  <c r="H29"/>
  <c r="L29" s="1"/>
  <c r="H27"/>
  <c r="L27" s="1"/>
  <c r="H25"/>
  <c r="H23"/>
  <c r="L23" s="1"/>
  <c r="H21"/>
  <c r="L21" s="1"/>
  <c r="H19"/>
  <c r="L19" s="1"/>
  <c r="H17"/>
  <c r="L17" s="1"/>
  <c r="H15"/>
  <c r="H13"/>
  <c r="L13" s="1"/>
  <c r="H11"/>
  <c r="L11" s="1"/>
  <c r="H9"/>
  <c r="H7"/>
  <c r="H5"/>
  <c r="L5" s="1"/>
  <c r="H3"/>
  <c r="L3" s="1"/>
  <c r="I2"/>
  <c r="I95"/>
  <c r="I93"/>
  <c r="I91"/>
  <c r="I89"/>
  <c r="I87"/>
  <c r="I85"/>
  <c r="I83"/>
  <c r="I81"/>
  <c r="I79"/>
  <c r="I77"/>
  <c r="I75"/>
  <c r="I73"/>
  <c r="I71"/>
  <c r="I69"/>
  <c r="I67"/>
  <c r="I65"/>
  <c r="I63"/>
  <c r="I61"/>
  <c r="I59"/>
  <c r="I57"/>
  <c r="I55"/>
  <c r="I53"/>
  <c r="I51"/>
  <c r="I49"/>
  <c r="I47"/>
  <c r="I45"/>
  <c r="I43"/>
  <c r="I41"/>
  <c r="I39"/>
  <c r="I37"/>
  <c r="I35"/>
  <c r="I33"/>
  <c r="I31"/>
  <c r="I27"/>
  <c r="I25"/>
  <c r="I23"/>
  <c r="I21"/>
  <c r="I19"/>
  <c r="I17"/>
  <c r="I15"/>
  <c r="I13"/>
  <c r="I11"/>
  <c r="I9"/>
  <c r="I7"/>
  <c r="I5"/>
  <c r="I3"/>
  <c r="J90"/>
  <c r="J80"/>
  <c r="J72"/>
  <c r="J62"/>
  <c r="J54"/>
  <c r="J44"/>
  <c r="J36"/>
  <c r="J26"/>
  <c r="J16"/>
  <c r="J8"/>
  <c r="H2"/>
  <c r="K90"/>
  <c r="K80"/>
  <c r="K72"/>
  <c r="K62"/>
  <c r="K54"/>
  <c r="K44"/>
  <c r="K36"/>
  <c r="K26"/>
  <c r="K16"/>
  <c r="K8"/>
  <c r="H96"/>
  <c r="H94"/>
  <c r="H92"/>
  <c r="H90"/>
  <c r="H88"/>
  <c r="H86"/>
  <c r="H84"/>
  <c r="H82"/>
  <c r="H80"/>
  <c r="H78"/>
  <c r="H76"/>
  <c r="H74"/>
  <c r="H72"/>
  <c r="H70"/>
  <c r="H68"/>
  <c r="H66"/>
  <c r="H64"/>
  <c r="H62"/>
  <c r="H60"/>
  <c r="H58"/>
  <c r="H56"/>
  <c r="H54"/>
  <c r="H52"/>
  <c r="H50"/>
  <c r="H48"/>
  <c r="H46"/>
  <c r="H44"/>
  <c r="H42"/>
  <c r="H40"/>
  <c r="H38"/>
  <c r="H36"/>
  <c r="H34"/>
  <c r="H32"/>
  <c r="H30"/>
  <c r="H28"/>
  <c r="H26"/>
  <c r="H24"/>
  <c r="H22"/>
  <c r="H20"/>
  <c r="H18"/>
  <c r="H16"/>
  <c r="H14"/>
  <c r="H12"/>
  <c r="H10"/>
  <c r="H8"/>
  <c r="H6"/>
  <c r="H4"/>
  <c r="I1"/>
  <c r="I96"/>
  <c r="I94"/>
  <c r="I92"/>
  <c r="I90"/>
  <c r="I88"/>
  <c r="I86"/>
  <c r="I84"/>
  <c r="I82"/>
  <c r="I80"/>
  <c r="I78"/>
  <c r="I76"/>
  <c r="I74"/>
  <c r="I72"/>
  <c r="I70"/>
  <c r="I68"/>
  <c r="I66"/>
  <c r="I64"/>
  <c r="I62"/>
  <c r="I60"/>
  <c r="I58"/>
  <c r="I56"/>
  <c r="I54"/>
  <c r="I52"/>
  <c r="I50"/>
  <c r="I48"/>
  <c r="I46"/>
  <c r="I44"/>
  <c r="I42"/>
  <c r="I40"/>
  <c r="I38"/>
  <c r="I36"/>
  <c r="I34"/>
  <c r="I32"/>
  <c r="I30"/>
  <c r="I28"/>
  <c r="I26"/>
  <c r="I24"/>
  <c r="I22"/>
  <c r="I20"/>
  <c r="I18"/>
  <c r="I16"/>
  <c r="I14"/>
  <c r="I12"/>
  <c r="I10"/>
  <c r="I8"/>
  <c r="I6"/>
  <c r="I4"/>
  <c r="J1"/>
  <c r="J95"/>
  <c r="J91"/>
  <c r="J89"/>
  <c r="J85"/>
  <c r="J81"/>
  <c r="J77"/>
  <c r="J73"/>
  <c r="J69"/>
  <c r="J61"/>
  <c r="J53"/>
  <c r="J45"/>
  <c r="J43"/>
  <c r="J41"/>
  <c r="J35"/>
  <c r="J29"/>
  <c r="K29" s="1"/>
  <c r="F29" s="1"/>
  <c r="J25"/>
  <c r="J21"/>
  <c r="J15"/>
  <c r="J7"/>
  <c r="J3"/>
  <c r="K54" i="5" l="1"/>
  <c r="F54" s="1"/>
  <c r="K38"/>
  <c r="F38" s="1"/>
  <c r="K34"/>
  <c r="F34" s="1"/>
  <c r="K22"/>
  <c r="F22" s="1"/>
  <c r="K18"/>
  <c r="F18" s="1"/>
  <c r="K2"/>
  <c r="F2" s="1"/>
  <c r="J21"/>
  <c r="K21" s="1"/>
  <c r="F21" s="1"/>
  <c r="J19"/>
  <c r="K19" s="1"/>
  <c r="F19" s="1"/>
  <c r="J17"/>
  <c r="K17" s="1"/>
  <c r="F17" s="1"/>
  <c r="K55" i="6"/>
  <c r="F53"/>
  <c r="K51"/>
  <c r="F51" s="1"/>
  <c r="K49"/>
  <c r="K35"/>
  <c r="F35" s="1"/>
  <c r="F33"/>
  <c r="K31"/>
  <c r="F31" s="1"/>
  <c r="K29"/>
  <c r="K15"/>
  <c r="F15" s="1"/>
  <c r="K9"/>
  <c r="F9" s="1"/>
  <c r="L55"/>
  <c r="L49"/>
  <c r="K48"/>
  <c r="F48" s="1"/>
  <c r="K44"/>
  <c r="F44" s="1"/>
  <c r="L39"/>
  <c r="K36"/>
  <c r="F36" s="1"/>
  <c r="K34"/>
  <c r="F34" s="1"/>
  <c r="L29"/>
  <c r="K28"/>
  <c r="F28" s="1"/>
  <c r="K24"/>
  <c r="F24" s="1"/>
  <c r="L19"/>
  <c r="K16"/>
  <c r="F16" s="1"/>
  <c r="K14"/>
  <c r="F14" s="1"/>
  <c r="L11"/>
  <c r="F11" s="1"/>
  <c r="K10"/>
  <c r="F10" s="1"/>
  <c r="K8"/>
  <c r="F8" s="1"/>
  <c r="K97" i="7"/>
  <c r="F97" s="1"/>
  <c r="K95"/>
  <c r="F95" s="1"/>
  <c r="K87"/>
  <c r="F87" s="1"/>
  <c r="K77"/>
  <c r="F77" s="1"/>
  <c r="K75"/>
  <c r="F75" s="1"/>
  <c r="J10"/>
  <c r="J56"/>
  <c r="K56" s="1"/>
  <c r="J54"/>
  <c r="K54" s="1"/>
  <c r="F54" s="1"/>
  <c r="J145"/>
  <c r="K145" s="1"/>
  <c r="K45" i="6"/>
  <c r="F45" s="1"/>
  <c r="K25"/>
  <c r="F25" s="1"/>
  <c r="F19"/>
  <c r="K52"/>
  <c r="F52" s="1"/>
  <c r="K50"/>
  <c r="F50" s="1"/>
  <c r="K32"/>
  <c r="F32" s="1"/>
  <c r="K30"/>
  <c r="F30" s="1"/>
  <c r="K22"/>
  <c r="F22" s="1"/>
  <c r="K20"/>
  <c r="F20" s="1"/>
  <c r="L5"/>
  <c r="F4"/>
  <c r="K2"/>
  <c r="F2" s="1"/>
  <c r="J58"/>
  <c r="K58" s="1"/>
  <c r="J68"/>
  <c r="K68" s="1"/>
  <c r="J78"/>
  <c r="K78" s="1"/>
  <c r="J88"/>
  <c r="K88" s="1"/>
  <c r="J98"/>
  <c r="K98" s="1"/>
  <c r="K90" i="7"/>
  <c r="F90" s="1"/>
  <c r="K82"/>
  <c r="F82" s="1"/>
  <c r="L94"/>
  <c r="F94" s="1"/>
  <c r="K91"/>
  <c r="F91" s="1"/>
  <c r="K89"/>
  <c r="F89" s="1"/>
  <c r="L84"/>
  <c r="F84" s="1"/>
  <c r="K83"/>
  <c r="F83" s="1"/>
  <c r="K79"/>
  <c r="F79" s="1"/>
  <c r="L74"/>
  <c r="F74" s="1"/>
  <c r="K73"/>
  <c r="F73" s="1"/>
  <c r="K13"/>
  <c r="F13" s="1"/>
  <c r="K10"/>
  <c r="J44"/>
  <c r="K44" s="1"/>
  <c r="F44" s="1"/>
  <c r="J42"/>
  <c r="K42" s="1"/>
  <c r="F42" s="1"/>
  <c r="J40"/>
  <c r="K40" s="1"/>
  <c r="F40" s="1"/>
  <c r="J38"/>
  <c r="K38" s="1"/>
  <c r="F38" s="1"/>
  <c r="F107"/>
  <c r="J113"/>
  <c r="K113" s="1"/>
  <c r="F113" s="1"/>
  <c r="J123"/>
  <c r="K123" s="1"/>
  <c r="F123" s="1"/>
  <c r="J131"/>
  <c r="K131" s="1"/>
  <c r="F131" s="1"/>
  <c r="J141"/>
  <c r="K141" s="1"/>
  <c r="F141" s="1"/>
  <c r="J151"/>
  <c r="K151" s="1"/>
  <c r="F151" s="1"/>
  <c r="J159"/>
  <c r="K159" s="1"/>
  <c r="F159" s="1"/>
  <c r="J167"/>
  <c r="K167" s="1"/>
  <c r="F167" s="1"/>
  <c r="F105"/>
  <c r="F109"/>
  <c r="F117"/>
  <c r="F127"/>
  <c r="F137"/>
  <c r="F145"/>
  <c r="F163"/>
  <c r="L101"/>
  <c r="F101" s="1"/>
  <c r="J111"/>
  <c r="K111" s="1"/>
  <c r="F111" s="1"/>
  <c r="J115"/>
  <c r="K115" s="1"/>
  <c r="F115" s="1"/>
  <c r="J119"/>
  <c r="K119" s="1"/>
  <c r="F119" s="1"/>
  <c r="J125"/>
  <c r="K125" s="1"/>
  <c r="F125" s="1"/>
  <c r="J129"/>
  <c r="K129" s="1"/>
  <c r="F129" s="1"/>
  <c r="J133"/>
  <c r="K133" s="1"/>
  <c r="F133" s="1"/>
  <c r="J139"/>
  <c r="K139" s="1"/>
  <c r="F139" s="1"/>
  <c r="J143"/>
  <c r="K143" s="1"/>
  <c r="F143" s="1"/>
  <c r="J149"/>
  <c r="K149" s="1"/>
  <c r="F149" s="1"/>
  <c r="J153"/>
  <c r="K153" s="1"/>
  <c r="F153" s="1"/>
  <c r="J155"/>
  <c r="K155" s="1"/>
  <c r="F155" s="1"/>
  <c r="J161"/>
  <c r="K161" s="1"/>
  <c r="F161" s="1"/>
  <c r="J165"/>
  <c r="K165" s="1"/>
  <c r="F165" s="1"/>
  <c r="F10"/>
  <c r="K98"/>
  <c r="F98" s="1"/>
  <c r="K78"/>
  <c r="F78" s="1"/>
  <c r="F56"/>
  <c r="F52"/>
  <c r="F48"/>
  <c r="F16"/>
  <c r="J6"/>
  <c r="K6" s="1"/>
  <c r="F6" s="1"/>
  <c r="J4"/>
  <c r="K4" s="1"/>
  <c r="F4" s="1"/>
  <c r="J2"/>
  <c r="K2" s="1"/>
  <c r="F2" s="1"/>
  <c r="J72"/>
  <c r="K72" s="1"/>
  <c r="F72" s="1"/>
  <c r="J70"/>
  <c r="K70" s="1"/>
  <c r="F70" s="1"/>
  <c r="J34"/>
  <c r="K34" s="1"/>
  <c r="F34" s="1"/>
  <c r="J32"/>
  <c r="K32" s="1"/>
  <c r="F32" s="1"/>
  <c r="J30"/>
  <c r="K30" s="1"/>
  <c r="F30" s="1"/>
  <c r="J28"/>
  <c r="K28" s="1"/>
  <c r="F28" s="1"/>
  <c r="J66"/>
  <c r="K66" s="1"/>
  <c r="F66" s="1"/>
  <c r="J64"/>
  <c r="K64" s="1"/>
  <c r="F64" s="1"/>
  <c r="J62"/>
  <c r="K62" s="1"/>
  <c r="F62" s="1"/>
  <c r="J60"/>
  <c r="K60" s="1"/>
  <c r="F60" s="1"/>
  <c r="J24"/>
  <c r="K24" s="1"/>
  <c r="F24" s="1"/>
  <c r="J22"/>
  <c r="K22" s="1"/>
  <c r="F22" s="1"/>
  <c r="J20"/>
  <c r="K20" s="1"/>
  <c r="F20" s="1"/>
  <c r="F58" i="6"/>
  <c r="F68"/>
  <c r="F78"/>
  <c r="F88"/>
  <c r="F98"/>
  <c r="L60"/>
  <c r="F60" s="1"/>
  <c r="L66"/>
  <c r="F66" s="1"/>
  <c r="L70"/>
  <c r="F70" s="1"/>
  <c r="L76"/>
  <c r="F76" s="1"/>
  <c r="L80"/>
  <c r="F80" s="1"/>
  <c r="L86"/>
  <c r="F86" s="1"/>
  <c r="L90"/>
  <c r="F90" s="1"/>
  <c r="L96"/>
  <c r="F96" s="1"/>
  <c r="L100"/>
  <c r="F100" s="1"/>
  <c r="F13"/>
  <c r="K5"/>
  <c r="F5" s="1"/>
  <c r="J3"/>
  <c r="K3" s="1"/>
  <c r="F3" s="1"/>
  <c r="F47" i="5"/>
  <c r="F43"/>
  <c r="F13"/>
  <c r="F9"/>
  <c r="F53"/>
  <c r="F51"/>
  <c r="L29"/>
  <c r="F29" s="1"/>
  <c r="L27"/>
  <c r="F27" s="1"/>
  <c r="L39"/>
  <c r="F39" s="1"/>
  <c r="L37"/>
  <c r="F37" s="1"/>
  <c r="L35"/>
  <c r="F35" s="1"/>
  <c r="L33"/>
  <c r="F33" s="1"/>
  <c r="J23"/>
  <c r="K23" s="1"/>
  <c r="F23" s="1"/>
  <c r="L5"/>
  <c r="F5" s="1"/>
  <c r="L3"/>
  <c r="F3" s="1"/>
  <c r="J55"/>
  <c r="K55" s="1"/>
  <c r="F55" s="1"/>
  <c r="J5" i="1"/>
  <c r="J13"/>
  <c r="J17"/>
  <c r="J33"/>
  <c r="J37"/>
  <c r="J49"/>
  <c r="J57"/>
  <c r="J65"/>
  <c r="J93"/>
  <c r="J56" i="3"/>
  <c r="K56" s="1"/>
  <c r="F56" s="1"/>
  <c r="L84" i="2"/>
  <c r="J117"/>
  <c r="K117" s="1"/>
  <c r="F117" s="1"/>
  <c r="J36" i="3"/>
  <c r="K36" s="1"/>
  <c r="F36" s="1"/>
  <c r="J78"/>
  <c r="K78" s="1"/>
  <c r="F78" s="1"/>
  <c r="J11" i="1"/>
  <c r="J19"/>
  <c r="J23"/>
  <c r="J27"/>
  <c r="J31"/>
  <c r="J39"/>
  <c r="J47"/>
  <c r="J51"/>
  <c r="J55"/>
  <c r="J59"/>
  <c r="J63"/>
  <c r="J67"/>
  <c r="J71"/>
  <c r="J75"/>
  <c r="J79"/>
  <c r="J83"/>
  <c r="J87"/>
  <c r="L94" i="2"/>
  <c r="L74"/>
  <c r="L2"/>
  <c r="J26" i="3"/>
  <c r="K26" s="1"/>
  <c r="F26" s="1"/>
  <c r="J46"/>
  <c r="K46" s="1"/>
  <c r="F46" s="1"/>
  <c r="J66"/>
  <c r="K66" s="1"/>
  <c r="F66" s="1"/>
  <c r="J88"/>
  <c r="K88" s="1"/>
  <c r="F88" s="1"/>
  <c r="K96" i="2"/>
  <c r="L90"/>
  <c r="L80"/>
  <c r="L68"/>
  <c r="F29"/>
  <c r="F25"/>
  <c r="J97"/>
  <c r="K97" s="1"/>
  <c r="F97" s="1"/>
  <c r="J137"/>
  <c r="K137" s="1"/>
  <c r="F137" s="1"/>
  <c r="J19" i="3"/>
  <c r="K19" s="1"/>
  <c r="J30"/>
  <c r="K30" s="1"/>
  <c r="F30" s="1"/>
  <c r="J40"/>
  <c r="K40" s="1"/>
  <c r="F40" s="1"/>
  <c r="J50"/>
  <c r="K50" s="1"/>
  <c r="J62"/>
  <c r="K62" s="1"/>
  <c r="F62" s="1"/>
  <c r="J72"/>
  <c r="K72" s="1"/>
  <c r="F72" s="1"/>
  <c r="J82"/>
  <c r="K82" s="1"/>
  <c r="F82" s="1"/>
  <c r="J92"/>
  <c r="K92" s="1"/>
  <c r="K40" i="2"/>
  <c r="K36"/>
  <c r="K32"/>
  <c r="K2"/>
  <c r="F2" s="1"/>
  <c r="F50" i="3"/>
  <c r="F92"/>
  <c r="L28"/>
  <c r="F28" s="1"/>
  <c r="L32"/>
  <c r="F32" s="1"/>
  <c r="L38"/>
  <c r="F38" s="1"/>
  <c r="L42"/>
  <c r="F42" s="1"/>
  <c r="L48"/>
  <c r="F48" s="1"/>
  <c r="L52"/>
  <c r="F52" s="1"/>
  <c r="L58"/>
  <c r="F58" s="1"/>
  <c r="L64"/>
  <c r="F64" s="1"/>
  <c r="L70"/>
  <c r="F70" s="1"/>
  <c r="L74"/>
  <c r="F74" s="1"/>
  <c r="L80"/>
  <c r="F80" s="1"/>
  <c r="L84"/>
  <c r="F84" s="1"/>
  <c r="L90"/>
  <c r="F90" s="1"/>
  <c r="L94"/>
  <c r="F94" s="1"/>
  <c r="J13"/>
  <c r="K13" s="1"/>
  <c r="J23"/>
  <c r="K23" s="1"/>
  <c r="F23" s="1"/>
  <c r="F13"/>
  <c r="F19"/>
  <c r="J9"/>
  <c r="K9" s="1"/>
  <c r="F9" s="1"/>
  <c r="J11"/>
  <c r="K11" s="1"/>
  <c r="F11" s="1"/>
  <c r="J15"/>
  <c r="K15" s="1"/>
  <c r="F15" s="1"/>
  <c r="J21"/>
  <c r="K21" s="1"/>
  <c r="F21" s="1"/>
  <c r="L8"/>
  <c r="F8" s="1"/>
  <c r="K4"/>
  <c r="F4" s="1"/>
  <c r="J3"/>
  <c r="K3" s="1"/>
  <c r="F3" s="1"/>
  <c r="K2"/>
  <c r="F2" s="1"/>
  <c r="L5"/>
  <c r="F5" s="1"/>
  <c r="J7"/>
  <c r="K7" s="1"/>
  <c r="F7" s="1"/>
  <c r="K3" i="2"/>
  <c r="F3" s="1"/>
  <c r="K84"/>
  <c r="F84" s="1"/>
  <c r="L96"/>
  <c r="K85"/>
  <c r="F85" s="1"/>
  <c r="K83"/>
  <c r="F83" s="1"/>
  <c r="K65"/>
  <c r="F65" s="1"/>
  <c r="L6"/>
  <c r="J109"/>
  <c r="K109" s="1"/>
  <c r="F109" s="1"/>
  <c r="J127"/>
  <c r="K127" s="1"/>
  <c r="F127" s="1"/>
  <c r="J12" i="1"/>
  <c r="L12"/>
  <c r="J20"/>
  <c r="L20"/>
  <c r="J24"/>
  <c r="L24"/>
  <c r="J32"/>
  <c r="K32" s="1"/>
  <c r="L32"/>
  <c r="J48"/>
  <c r="L48"/>
  <c r="J56"/>
  <c r="L56"/>
  <c r="J60"/>
  <c r="K60" s="1"/>
  <c r="L60"/>
  <c r="J68"/>
  <c r="L68"/>
  <c r="J6"/>
  <c r="K6" s="1"/>
  <c r="L6"/>
  <c r="J10"/>
  <c r="K10" s="1"/>
  <c r="F10" s="1"/>
  <c r="L10"/>
  <c r="J14"/>
  <c r="K14" s="1"/>
  <c r="L14"/>
  <c r="J18"/>
  <c r="L18"/>
  <c r="J22"/>
  <c r="K22" s="1"/>
  <c r="L22"/>
  <c r="J30"/>
  <c r="K30" s="1"/>
  <c r="F30" s="1"/>
  <c r="L30"/>
  <c r="J34"/>
  <c r="K34" s="1"/>
  <c r="L34"/>
  <c r="J38"/>
  <c r="L38"/>
  <c r="J42"/>
  <c r="K42" s="1"/>
  <c r="L42"/>
  <c r="J46"/>
  <c r="K46" s="1"/>
  <c r="F46" s="1"/>
  <c r="L46"/>
  <c r="J50"/>
  <c r="K50" s="1"/>
  <c r="L50"/>
  <c r="J58"/>
  <c r="L58"/>
  <c r="J66"/>
  <c r="K66" s="1"/>
  <c r="L66"/>
  <c r="J70"/>
  <c r="K70" s="1"/>
  <c r="L70"/>
  <c r="J74"/>
  <c r="K74" s="1"/>
  <c r="L74"/>
  <c r="J78"/>
  <c r="L78"/>
  <c r="J82"/>
  <c r="K82" s="1"/>
  <c r="L82"/>
  <c r="J86"/>
  <c r="K86" s="1"/>
  <c r="L86"/>
  <c r="J94"/>
  <c r="K94" s="1"/>
  <c r="L94"/>
  <c r="J2"/>
  <c r="K2" s="1"/>
  <c r="L2"/>
  <c r="K20"/>
  <c r="F20" s="1"/>
  <c r="K48"/>
  <c r="F48" s="1"/>
  <c r="K68"/>
  <c r="F68" s="1"/>
  <c r="K18"/>
  <c r="F18" s="1"/>
  <c r="K38"/>
  <c r="F38" s="1"/>
  <c r="K58"/>
  <c r="K78"/>
  <c r="K94" i="2"/>
  <c r="F94" s="1"/>
  <c r="K90"/>
  <c r="K74"/>
  <c r="F74" s="1"/>
  <c r="L92"/>
  <c r="K91"/>
  <c r="F91" s="1"/>
  <c r="K87"/>
  <c r="F87" s="1"/>
  <c r="K81"/>
  <c r="F81" s="1"/>
  <c r="K77"/>
  <c r="F77" s="1"/>
  <c r="K71"/>
  <c r="F71" s="1"/>
  <c r="K67"/>
  <c r="F67" s="1"/>
  <c r="F63"/>
  <c r="K11"/>
  <c r="F11" s="1"/>
  <c r="K38"/>
  <c r="K34"/>
  <c r="K7"/>
  <c r="F7" s="1"/>
  <c r="K5"/>
  <c r="F5" s="1"/>
  <c r="J103"/>
  <c r="K103" s="1"/>
  <c r="F103" s="1"/>
  <c r="J113"/>
  <c r="K113" s="1"/>
  <c r="J123"/>
  <c r="K123" s="1"/>
  <c r="F123" s="1"/>
  <c r="J133"/>
  <c r="K133" s="1"/>
  <c r="J143"/>
  <c r="K143" s="1"/>
  <c r="F143" s="1"/>
  <c r="J4" i="1"/>
  <c r="K4" s="1"/>
  <c r="L4"/>
  <c r="J28"/>
  <c r="K28" s="1"/>
  <c r="L28"/>
  <c r="J40"/>
  <c r="L40"/>
  <c r="J52"/>
  <c r="K52" s="1"/>
  <c r="L52"/>
  <c r="J64"/>
  <c r="L64"/>
  <c r="J76"/>
  <c r="K76" s="1"/>
  <c r="L76"/>
  <c r="J84"/>
  <c r="K84" s="1"/>
  <c r="L84"/>
  <c r="J88"/>
  <c r="K88" s="1"/>
  <c r="L88"/>
  <c r="J92"/>
  <c r="K92" s="1"/>
  <c r="L92"/>
  <c r="J96"/>
  <c r="K96" s="1"/>
  <c r="L96"/>
  <c r="J9"/>
  <c r="K9" s="1"/>
  <c r="L9"/>
  <c r="K12"/>
  <c r="F12" s="1"/>
  <c r="K24"/>
  <c r="F24" s="1"/>
  <c r="K40"/>
  <c r="K56"/>
  <c r="F56" s="1"/>
  <c r="K64"/>
  <c r="K80" i="2"/>
  <c r="F80" s="1"/>
  <c r="K68"/>
  <c r="F68" s="1"/>
  <c r="K95"/>
  <c r="F95" s="1"/>
  <c r="K93"/>
  <c r="F93" s="1"/>
  <c r="K75"/>
  <c r="F75" s="1"/>
  <c r="K73"/>
  <c r="F73" s="1"/>
  <c r="K6"/>
  <c r="F6" s="1"/>
  <c r="F96"/>
  <c r="F90"/>
  <c r="F27"/>
  <c r="F23"/>
  <c r="F113"/>
  <c r="F133"/>
  <c r="J101"/>
  <c r="K101" s="1"/>
  <c r="F101" s="1"/>
  <c r="J105"/>
  <c r="K105" s="1"/>
  <c r="F105" s="1"/>
  <c r="J111"/>
  <c r="K111" s="1"/>
  <c r="F111" s="1"/>
  <c r="J115"/>
  <c r="K115" s="1"/>
  <c r="F115" s="1"/>
  <c r="J121"/>
  <c r="K121" s="1"/>
  <c r="F121" s="1"/>
  <c r="J125"/>
  <c r="K125" s="1"/>
  <c r="F125" s="1"/>
  <c r="J131"/>
  <c r="K131" s="1"/>
  <c r="F131" s="1"/>
  <c r="J135"/>
  <c r="K135" s="1"/>
  <c r="F135" s="1"/>
  <c r="J139"/>
  <c r="K139" s="1"/>
  <c r="F139" s="1"/>
  <c r="J145"/>
  <c r="K145" s="1"/>
  <c r="F145" s="1"/>
  <c r="L147"/>
  <c r="F147" s="1"/>
  <c r="K92"/>
  <c r="F92" s="1"/>
  <c r="L64"/>
  <c r="L62"/>
  <c r="L28"/>
  <c r="L26"/>
  <c r="L24"/>
  <c r="L58"/>
  <c r="L56"/>
  <c r="L54"/>
  <c r="L52"/>
  <c r="L20"/>
  <c r="L18"/>
  <c r="L16"/>
  <c r="L14"/>
  <c r="L12"/>
  <c r="L10"/>
  <c r="J86"/>
  <c r="K86" s="1"/>
  <c r="F86" s="1"/>
  <c r="J82"/>
  <c r="K82" s="1"/>
  <c r="F82" s="1"/>
  <c r="J76"/>
  <c r="K76" s="1"/>
  <c r="F76" s="1"/>
  <c r="J72"/>
  <c r="K72" s="1"/>
  <c r="F72" s="1"/>
  <c r="J66"/>
  <c r="K66" s="1"/>
  <c r="F66" s="1"/>
  <c r="J64"/>
  <c r="K64" s="1"/>
  <c r="F64" s="1"/>
  <c r="J62"/>
  <c r="K62" s="1"/>
  <c r="F62" s="1"/>
  <c r="L48"/>
  <c r="F48" s="1"/>
  <c r="L46"/>
  <c r="F46" s="1"/>
  <c r="L44"/>
  <c r="F44" s="1"/>
  <c r="J28"/>
  <c r="K28" s="1"/>
  <c r="J26"/>
  <c r="K26" s="1"/>
  <c r="J24"/>
  <c r="K24" s="1"/>
  <c r="J4"/>
  <c r="K4" s="1"/>
  <c r="F4" s="1"/>
  <c r="J58"/>
  <c r="K58" s="1"/>
  <c r="F58" s="1"/>
  <c r="J56"/>
  <c r="K56" s="1"/>
  <c r="F56" s="1"/>
  <c r="J54"/>
  <c r="K54" s="1"/>
  <c r="F54" s="1"/>
  <c r="J52"/>
  <c r="K52" s="1"/>
  <c r="F52" s="1"/>
  <c r="L40"/>
  <c r="F40" s="1"/>
  <c r="L38"/>
  <c r="F38" s="1"/>
  <c r="L36"/>
  <c r="F36" s="1"/>
  <c r="L34"/>
  <c r="F34" s="1"/>
  <c r="L32"/>
  <c r="F32" s="1"/>
  <c r="J20"/>
  <c r="K20" s="1"/>
  <c r="J18"/>
  <c r="K18" s="1"/>
  <c r="J16"/>
  <c r="K16" s="1"/>
  <c r="J14"/>
  <c r="K14" s="1"/>
  <c r="J12"/>
  <c r="K12" s="1"/>
  <c r="J10"/>
  <c r="K10" s="1"/>
  <c r="K3" i="1"/>
  <c r="F3" s="1"/>
  <c r="K11"/>
  <c r="F11" s="1"/>
  <c r="K19"/>
  <c r="F19" s="1"/>
  <c r="K23"/>
  <c r="F23" s="1"/>
  <c r="K27"/>
  <c r="F27" s="1"/>
  <c r="K31"/>
  <c r="F31" s="1"/>
  <c r="K39"/>
  <c r="F39" s="1"/>
  <c r="K47"/>
  <c r="F47" s="1"/>
  <c r="K51"/>
  <c r="F51" s="1"/>
  <c r="K55"/>
  <c r="F55" s="1"/>
  <c r="K59"/>
  <c r="F59" s="1"/>
  <c r="K63"/>
  <c r="F63" s="1"/>
  <c r="K67"/>
  <c r="F67" s="1"/>
  <c r="K71"/>
  <c r="F71" s="1"/>
  <c r="K75"/>
  <c r="F75" s="1"/>
  <c r="K79"/>
  <c r="F79" s="1"/>
  <c r="K83"/>
  <c r="F83" s="1"/>
  <c r="K87"/>
  <c r="F87" s="1"/>
  <c r="K91"/>
  <c r="F91" s="1"/>
  <c r="K95"/>
  <c r="F95" s="1"/>
  <c r="K5"/>
  <c r="F5" s="1"/>
  <c r="K13"/>
  <c r="F13" s="1"/>
  <c r="K17"/>
  <c r="F17" s="1"/>
  <c r="K21"/>
  <c r="F21" s="1"/>
  <c r="K33"/>
  <c r="F33" s="1"/>
  <c r="K37"/>
  <c r="F37" s="1"/>
  <c r="K41"/>
  <c r="F41" s="1"/>
  <c r="K45"/>
  <c r="F45" s="1"/>
  <c r="K49"/>
  <c r="F49" s="1"/>
  <c r="K57"/>
  <c r="F57" s="1"/>
  <c r="K65"/>
  <c r="F65" s="1"/>
  <c r="K69"/>
  <c r="F69" s="1"/>
  <c r="K77"/>
  <c r="F77" s="1"/>
  <c r="K85"/>
  <c r="F85" s="1"/>
  <c r="K93"/>
  <c r="F93" s="1"/>
  <c r="F29" i="6" l="1"/>
  <c r="F49"/>
  <c r="F55"/>
  <c r="F94" i="1"/>
  <c r="F82"/>
  <c r="F74"/>
  <c r="F66"/>
  <c r="F50"/>
  <c r="F42"/>
  <c r="F34"/>
  <c r="F22"/>
  <c r="F14"/>
  <c r="F6"/>
  <c r="F60"/>
  <c r="F32"/>
  <c r="F10" i="2"/>
  <c r="F14"/>
  <c r="F18"/>
  <c r="F9" i="1"/>
  <c r="F96"/>
  <c r="F88"/>
  <c r="F84"/>
  <c r="F76"/>
  <c r="F52"/>
  <c r="F28"/>
  <c r="F4"/>
  <c r="F24" i="2"/>
  <c r="F28"/>
  <c r="F86" i="1"/>
  <c r="F78"/>
  <c r="F70"/>
  <c r="F58"/>
  <c r="F12" i="2"/>
  <c r="F16"/>
  <c r="F20"/>
  <c r="F26"/>
  <c r="F92" i="1"/>
  <c r="F64"/>
  <c r="F40"/>
  <c r="F2"/>
</calcChain>
</file>

<file path=xl/sharedStrings.xml><?xml version="1.0" encoding="utf-8"?>
<sst xmlns="http://schemas.openxmlformats.org/spreadsheetml/2006/main" count="1450" uniqueCount="671">
  <si>
    <t>T11_1</t>
    <phoneticPr fontId="1" type="noConversion"/>
  </si>
  <si>
    <t>T11_4</t>
    <phoneticPr fontId="1" type="noConversion"/>
  </si>
  <si>
    <t>T11_0</t>
    <phoneticPr fontId="1" type="noConversion"/>
  </si>
  <si>
    <t>チルノ</t>
  </si>
  <si>
    <t>あぁ～寒い寒い。</t>
    <phoneticPr fontId="1" type="noConversion"/>
  </si>
  <si>
    <t>さっさとヤっちまえばいいのか。</t>
    <phoneticPr fontId="1" type="noConversion"/>
  </si>
  <si>
    <t>いいぞぉ～せっかくいい気分だったから、お前ら全員凍らせてやる！</t>
    <phoneticPr fontId="1" type="noConversion"/>
  </si>
  <si>
    <t>…突っ込んでくれるやつがいないとやっぱさみしいな。</t>
    <phoneticPr fontId="1" type="noConversion"/>
  </si>
  <si>
    <r>
      <t>魂魄</t>
    </r>
    <r>
      <rPr>
        <sz val="11"/>
        <color indexed="8"/>
        <rFont val="宋体"/>
        <family val="3"/>
        <charset val="134"/>
      </rPr>
      <t>·</t>
    </r>
    <r>
      <rPr>
        <sz val="11"/>
        <color indexed="8"/>
        <rFont val="ＦＡ 丸ゴシックＭ"/>
        <family val="3"/>
        <charset val="128"/>
      </rPr>
      <t>妖夢</t>
    </r>
  </si>
  <si>
    <r>
      <t>西行寺</t>
    </r>
    <r>
      <rPr>
        <sz val="11"/>
        <color indexed="8"/>
        <rFont val="宋体"/>
        <family val="3"/>
        <charset val="134"/>
      </rPr>
      <t>·</t>
    </r>
    <r>
      <rPr>
        <sz val="11"/>
        <color indexed="8"/>
        <rFont val="ＦＡ 丸ゴシックＭ"/>
        <family val="3"/>
        <charset val="128"/>
      </rPr>
      <t>幽々子</t>
    </r>
  </si>
  <si>
    <t>あれ？何で冥界の住人がここに？</t>
    <phoneticPr fontId="1" type="noConversion"/>
  </si>
  <si>
    <t>幽々子様、アイスクリームを発見しました！</t>
    <phoneticPr fontId="1" type="noConversion"/>
  </si>
  <si>
    <t>アイスクリームに。</t>
    <phoneticPr fontId="1" type="noConversion"/>
  </si>
  <si>
    <t>そっちかよ！</t>
    <phoneticPr fontId="1" type="noConversion"/>
  </si>
  <si>
    <t>ちっ、後悔するなよ！あたいをバカにするな！</t>
    <phoneticPr fontId="1" type="noConversion"/>
  </si>
  <si>
    <r>
      <t>射命丸</t>
    </r>
    <r>
      <rPr>
        <sz val="11"/>
        <color indexed="8"/>
        <rFont val="宋体"/>
        <family val="3"/>
        <charset val="134"/>
      </rPr>
      <t>·</t>
    </r>
    <r>
      <rPr>
        <sz val="11"/>
        <color indexed="8"/>
        <rFont val="ＦＡ 丸ゴシックＭ"/>
        <family val="3"/>
        <charset val="128"/>
      </rPr>
      <t>文</t>
    </r>
  </si>
  <si>
    <t>⑨発見！これはこれは、カメラカメラっと。</t>
    <phoneticPr fontId="1" type="noConversion"/>
  </si>
  <si>
    <t>⑨？モデルになれってわけ？いいな、どういうポースがいいの？</t>
    <phoneticPr fontId="1" type="noConversion"/>
  </si>
  <si>
    <t>あたいはバカじゃ…って違う！からかわないでよ！</t>
    <phoneticPr fontId="1" type="noConversion"/>
  </si>
  <si>
    <t>あれ？引っかかれないな。</t>
    <phoneticPr fontId="1" type="noConversion"/>
  </si>
  <si>
    <t>当然でしょ！あたいはバカじゃないもん！</t>
    <phoneticPr fontId="1" type="noConversion"/>
  </si>
  <si>
    <t>しまった！言っちゃった！</t>
    <phoneticPr fontId="1" type="noConversion"/>
  </si>
  <si>
    <t>射命丸フラッシュ！</t>
    <phoneticPr fontId="1" type="noConversion"/>
  </si>
  <si>
    <t>T12_1</t>
    <phoneticPr fontId="1" type="noConversion"/>
  </si>
  <si>
    <r>
      <t>秋</t>
    </r>
    <r>
      <rPr>
        <sz val="11"/>
        <color indexed="8"/>
        <rFont val="宋体"/>
        <family val="3"/>
        <charset val="134"/>
      </rPr>
      <t>·</t>
    </r>
    <r>
      <rPr>
        <sz val="11"/>
        <color indexed="8"/>
        <rFont val="ＦＡ 丸ゴシックＭ"/>
        <family val="3"/>
        <charset val="128"/>
      </rPr>
      <t>穣子</t>
    </r>
    <phoneticPr fontId="5" type="noConversion"/>
  </si>
  <si>
    <r>
      <t>風見</t>
    </r>
    <r>
      <rPr>
        <sz val="11"/>
        <color indexed="8"/>
        <rFont val="宋体"/>
        <family val="3"/>
        <charset val="134"/>
      </rPr>
      <t>·</t>
    </r>
    <r>
      <rPr>
        <sz val="11"/>
        <color indexed="8"/>
        <rFont val="ＦＡ 丸ゴシックＭ"/>
        <family val="3"/>
        <charset val="128"/>
      </rPr>
      <t>幽香</t>
    </r>
  </si>
  <si>
    <t>湖と融合した。</t>
    <phoneticPr fontId="1" type="noConversion"/>
  </si>
  <si>
    <t>何すんのよ！いやいや、バカを頼んだ私が悪かった。</t>
    <phoneticPr fontId="1" type="noConversion"/>
  </si>
  <si>
    <t>⑨っていたっけ？</t>
    <phoneticPr fontId="1" type="noConversion"/>
  </si>
  <si>
    <t>農業に邪魔よ、用事ないならさっさと出ってけ！</t>
    <phoneticPr fontId="1" type="noConversion"/>
  </si>
  <si>
    <t>あんた、麦と融合したいの？</t>
    <phoneticPr fontId="1" type="noConversion"/>
  </si>
  <si>
    <t>いや、これ麦じゃなくて水稲よ。</t>
    <phoneticPr fontId="1" type="noConversion"/>
  </si>
  <si>
    <t>T12_2</t>
    <phoneticPr fontId="1" type="noConversion"/>
  </si>
  <si>
    <r>
      <t>博麗</t>
    </r>
    <r>
      <rPr>
        <sz val="11"/>
        <color theme="1"/>
        <rFont val="宋体"/>
        <family val="3"/>
        <charset val="134"/>
      </rPr>
      <t>·</t>
    </r>
    <r>
      <rPr>
        <sz val="11"/>
        <color theme="1"/>
        <rFont val="ＦＡ 丸ゴシックＭ"/>
        <family val="3"/>
        <charset val="128"/>
      </rPr>
      <t>霊夢</t>
    </r>
    <phoneticPr fontId="1" type="noConversion"/>
  </si>
  <si>
    <r>
      <t>霧雨</t>
    </r>
    <r>
      <rPr>
        <sz val="11"/>
        <color indexed="8"/>
        <rFont val="宋体"/>
        <family val="3"/>
        <charset val="134"/>
      </rPr>
      <t>·</t>
    </r>
    <r>
      <rPr>
        <sz val="11"/>
        <color indexed="8"/>
        <rFont val="ＦＡ 丸ゴシックＭ"/>
        <family val="3"/>
        <charset val="128"/>
      </rPr>
      <t>魔理沙</t>
    </r>
  </si>
  <si>
    <t>え？博麗神社は山賊に占領されたって本当？</t>
    <phoneticPr fontId="1" type="noConversion"/>
  </si>
  <si>
    <t>山賊って…どんなうわさになってたのよ。</t>
    <phoneticPr fontId="1" type="noConversion"/>
  </si>
  <si>
    <t>いったいどうしたの？何があったらほかの人に頼んだほうがいいぞ、私忙しいから。</t>
    <phoneticPr fontId="1" type="noConversion"/>
  </si>
  <si>
    <t>腹が立つほどだな。</t>
    <phoneticPr fontId="1" type="noConversion"/>
  </si>
  <si>
    <t>どうやらそっちも大変そうだな。</t>
    <phoneticPr fontId="1" type="noConversion"/>
  </si>
  <si>
    <t>T12_3</t>
    <phoneticPr fontId="1" type="noConversion"/>
  </si>
  <si>
    <r>
      <t>十六夜</t>
    </r>
    <r>
      <rPr>
        <sz val="11"/>
        <color indexed="8"/>
        <rFont val="宋体"/>
        <family val="3"/>
        <charset val="134"/>
      </rPr>
      <t>·</t>
    </r>
    <r>
      <rPr>
        <sz val="11"/>
        <color indexed="8"/>
        <rFont val="ＦＡ 丸ゴシックＭ"/>
        <family val="3"/>
        <charset val="128"/>
      </rPr>
      <t>咲夜</t>
    </r>
  </si>
  <si>
    <r>
      <t>アリス</t>
    </r>
    <r>
      <rPr>
        <sz val="11"/>
        <color indexed="8"/>
        <rFont val="宋体"/>
        <family val="3"/>
        <charset val="134"/>
      </rPr>
      <t>·</t>
    </r>
    <r>
      <rPr>
        <sz val="11"/>
        <color indexed="8"/>
        <rFont val="ＦＡ 丸ゴシックＭ"/>
        <family val="3"/>
        <charset val="128"/>
      </rPr>
      <t>マーガトロイド</t>
    </r>
  </si>
  <si>
    <t>神に対してずいぶん適当な言い方ね。</t>
    <phoneticPr fontId="1" type="noConversion"/>
  </si>
  <si>
    <t>まったく、人間にまで…やっぱり一面ボスってのはひどいほど信仰不足ね。</t>
    <phoneticPr fontId="1" type="noConversion"/>
  </si>
  <si>
    <t>おいそこの神、こっから博麗神社への道を教えて頂戴。</t>
    <phoneticPr fontId="1" type="noConversion"/>
  </si>
  <si>
    <t>聞こえんか、死にたくなければさっさと言え。</t>
    <phoneticPr fontId="1" type="noConversion"/>
  </si>
  <si>
    <t>そんなこと知るか。</t>
    <phoneticPr fontId="1" type="noConversion"/>
  </si>
  <si>
    <t>じゃ教えない。こっちも大変忙しいんだから。</t>
    <phoneticPr fontId="1" type="noConversion"/>
  </si>
  <si>
    <t>なら仕方ない、痛い目にあうぞ。</t>
    <phoneticPr fontId="1" type="noConversion"/>
  </si>
  <si>
    <t>それはこっちのセリフ！</t>
    <phoneticPr fontId="1" type="noConversion"/>
  </si>
  <si>
    <t>T12_4</t>
    <phoneticPr fontId="1" type="noConversion"/>
  </si>
  <si>
    <t>種によだれ流す幽霊ってはじめてみたわ。</t>
    <phoneticPr fontId="1" type="noConversion"/>
  </si>
  <si>
    <t>いっただきま～す。</t>
    <phoneticPr fontId="1" type="noConversion"/>
  </si>
  <si>
    <t>あぁ～腹減った。</t>
    <phoneticPr fontId="1" type="noConversion"/>
  </si>
  <si>
    <t>おいおい、種は食べられませんよ</t>
    <phoneticPr fontId="1" type="noConversion"/>
  </si>
  <si>
    <t>ひっー！</t>
    <phoneticPr fontId="1" type="noConversion"/>
  </si>
  <si>
    <t>T13_1</t>
    <phoneticPr fontId="1" type="noConversion"/>
  </si>
  <si>
    <r>
      <t>リリカ</t>
    </r>
    <r>
      <rPr>
        <sz val="11"/>
        <color indexed="8"/>
        <rFont val="宋体"/>
        <family val="3"/>
        <charset val="134"/>
      </rPr>
      <t>·</t>
    </r>
    <r>
      <rPr>
        <sz val="11"/>
        <color indexed="8"/>
        <rFont val="ＦＡ 丸ゴシックＭ"/>
        <family val="3"/>
        <charset val="128"/>
      </rPr>
      <t>プリズムリバー</t>
    </r>
  </si>
  <si>
    <r>
      <t>メルラン</t>
    </r>
    <r>
      <rPr>
        <sz val="11"/>
        <color indexed="8"/>
        <rFont val="宋体"/>
        <family val="3"/>
        <charset val="134"/>
      </rPr>
      <t>·</t>
    </r>
    <r>
      <rPr>
        <sz val="11"/>
        <color indexed="8"/>
        <rFont val="ＦＡ 丸ゴシックＭ"/>
        <family val="3"/>
        <charset val="128"/>
      </rPr>
      <t>プリズムリバー</t>
    </r>
  </si>
  <si>
    <r>
      <t>鍵山</t>
    </r>
    <r>
      <rPr>
        <sz val="11"/>
        <color indexed="8"/>
        <rFont val="宋体"/>
        <family val="3"/>
        <charset val="134"/>
      </rPr>
      <t>·</t>
    </r>
    <r>
      <rPr>
        <sz val="11"/>
        <color indexed="8"/>
        <rFont val="ＦＡ 丸ゴシックＭ"/>
        <family val="3"/>
        <charset val="128"/>
      </rPr>
      <t>雛</t>
    </r>
  </si>
  <si>
    <t>な、リリカ。この人やばくない？</t>
    <phoneticPr fontId="1" type="noConversion"/>
  </si>
  <si>
    <t>え？どうして？ただのお巡りさんでしょう。</t>
    <phoneticPr fontId="1" type="noConversion"/>
  </si>
  <si>
    <t>妖夢、それかなり失礼でしょう？</t>
    <phoneticPr fontId="1" type="noConversion"/>
  </si>
  <si>
    <t>なんかいやなオーラに感じないの？かなりやばいけど。</t>
    <phoneticPr fontId="1" type="noConversion"/>
  </si>
  <si>
    <t>そういえばそうだな、でも大丈夫、わたしたちの曲でお払いをすればいいんじゃん。</t>
    <phoneticPr fontId="1" type="noConversion"/>
  </si>
  <si>
    <t>お払いって、巫女じゃないし。</t>
    <phoneticPr fontId="1" type="noConversion"/>
  </si>
  <si>
    <t>ちょっ、誤魔化すな！待って！</t>
    <phoneticPr fontId="1" type="noConversion"/>
  </si>
  <si>
    <t>あら、ばれちゃった？</t>
    <phoneticPr fontId="1" type="noConversion"/>
  </si>
  <si>
    <t>この先は立入り禁止よ。</t>
    <phoneticPr fontId="1" type="noConversion"/>
  </si>
  <si>
    <t>さりげなく勝手に行くな。立入り禁止といわなかった？</t>
    <phoneticPr fontId="1" type="noConversion"/>
  </si>
  <si>
    <t>T13_2</t>
    <phoneticPr fontId="1" type="noConversion"/>
  </si>
  <si>
    <t>おおあわててどうしたの？</t>
    <phoneticPr fontId="1" type="noConversion"/>
  </si>
  <si>
    <t>厄神か、寄り道でもしよっか。</t>
    <phoneticPr fontId="1" type="noConversion"/>
  </si>
  <si>
    <t>そんな余裕どこにあるのよ。時をとまってやれ、あなたをつれてダッシュするのよ。</t>
    <phoneticPr fontId="1" type="noConversion"/>
  </si>
  <si>
    <t>しっかりつかまって～</t>
    <phoneticPr fontId="1" type="noConversion"/>
  </si>
  <si>
    <t>おいこら！無視するんでない！</t>
    <phoneticPr fontId="1" type="noConversion"/>
  </si>
  <si>
    <t>T13_3</t>
    <phoneticPr fontId="1" type="noConversion"/>
  </si>
  <si>
    <r>
      <t>ルナサ</t>
    </r>
    <r>
      <rPr>
        <sz val="11"/>
        <color indexed="8"/>
        <rFont val="宋体"/>
        <family val="3"/>
        <charset val="134"/>
      </rPr>
      <t>·</t>
    </r>
    <r>
      <rPr>
        <sz val="11"/>
        <color indexed="8"/>
        <rFont val="ＦＡ 丸ゴシックＭ"/>
        <family val="3"/>
        <charset val="128"/>
      </rPr>
      <t>プリズムリバー</t>
    </r>
  </si>
  <si>
    <t>お姉さん待って、この前になんか感じてませんか。</t>
    <phoneticPr fontId="1" type="noConversion"/>
  </si>
  <si>
    <t>ただの厄神です。</t>
    <phoneticPr fontId="1" type="noConversion"/>
  </si>
  <si>
    <t>なんか失礼な、この先は立ち入り禁止だよ。</t>
    <phoneticPr fontId="1" type="noConversion"/>
  </si>
  <si>
    <t>立入り禁止だって、どうする？</t>
    <phoneticPr fontId="1" type="noConversion"/>
  </si>
  <si>
    <t>大丈夫、厄神はわたしたちの「前に進んでいけない」という悪運を吸収するはずです。</t>
    <phoneticPr fontId="1" type="noConversion"/>
  </si>
  <si>
    <t>え？！そんなのありかよ！</t>
    <phoneticPr fontId="1" type="noConversion"/>
  </si>
  <si>
    <t>姉さんがそういうんだから間違いわけないよ。</t>
    <phoneticPr fontId="1" type="noConversion"/>
  </si>
  <si>
    <t>T14_4</t>
    <phoneticPr fontId="1" type="noConversion"/>
  </si>
  <si>
    <r>
      <t>因幡</t>
    </r>
    <r>
      <rPr>
        <sz val="11"/>
        <color indexed="8"/>
        <rFont val="宋体"/>
        <family val="3"/>
        <charset val="134"/>
      </rPr>
      <t>·</t>
    </r>
    <r>
      <rPr>
        <sz val="11"/>
        <color indexed="8"/>
        <rFont val="ＦＡ 丸ゴシックＭ"/>
        <family val="3"/>
        <charset val="128"/>
      </rPr>
      <t>てゐ</t>
    </r>
  </si>
  <si>
    <t>。。。</t>
    <phoneticPr fontId="1" type="noConversion"/>
  </si>
  <si>
    <t>なんか設定的に敵対関係を確立できるね。</t>
    <phoneticPr fontId="1" type="noConversion"/>
  </si>
  <si>
    <t>そうよ、あんたは不幸を招いて私はそれを払う。</t>
    <phoneticPr fontId="1" type="noConversion"/>
  </si>
  <si>
    <t>逆だよ逆！あたしは幸運をあげるほうよ！</t>
    <phoneticPr fontId="1" type="noConversion"/>
  </si>
  <si>
    <t>どうやら自覚ないな。</t>
    <phoneticPr fontId="1" type="noConversion"/>
  </si>
  <si>
    <r>
      <t>ミスティア</t>
    </r>
    <r>
      <rPr>
        <sz val="11"/>
        <color indexed="8"/>
        <rFont val="宋体"/>
        <family val="3"/>
        <charset val="134"/>
      </rPr>
      <t>·</t>
    </r>
    <r>
      <rPr>
        <sz val="11"/>
        <color indexed="8"/>
        <rFont val="ＦＡ 丸ゴシックＭ"/>
        <family val="3"/>
        <charset val="128"/>
      </rPr>
      <t>ローレライ</t>
    </r>
  </si>
  <si>
    <t>T14_0</t>
    <phoneticPr fontId="1" type="noConversion"/>
  </si>
  <si>
    <t>あらあら、さすが姉さん。</t>
    <phoneticPr fontId="1" type="noConversion"/>
  </si>
  <si>
    <t>ですから、四百八十九回目です。</t>
    <phoneticPr fontId="1" type="noConversion"/>
  </si>
  <si>
    <t>T14_1</t>
    <phoneticPr fontId="1" type="noConversion"/>
  </si>
  <si>
    <t>いつからコンサートなんかになってたっけ？</t>
    <phoneticPr fontId="1" type="noConversion"/>
  </si>
  <si>
    <t>細かいことを気にすんじゃだめよ。</t>
    <phoneticPr fontId="1" type="noConversion"/>
  </si>
  <si>
    <t>公示をちゃんとはりました、昨日の夕方ごろに。</t>
    <phoneticPr fontId="1" type="noConversion"/>
  </si>
  <si>
    <t>もしかしてプリズムリバー楽団なの？ぜひ握手してください！</t>
    <phoneticPr fontId="1" type="noConversion"/>
  </si>
  <si>
    <t>え？結構有名っぽいけど、あたい全然しらないよ。</t>
    <phoneticPr fontId="1" type="noConversion"/>
  </si>
  <si>
    <t>歌手はいりません。</t>
    <phoneticPr fontId="1" type="noConversion"/>
  </si>
  <si>
    <t>即刻拒絶なんて傷つくわ。</t>
    <phoneticPr fontId="1" type="noConversion"/>
  </si>
  <si>
    <t>はいはい、そこのふたり、コンサート会場でお静かに。</t>
    <phoneticPr fontId="1" type="noConversion"/>
  </si>
  <si>
    <t>じゃあ、新たなファンだね、うれしいな。</t>
    <phoneticPr fontId="1" type="noConversion"/>
  </si>
  <si>
    <t>いや、たぶんファンにならないとおもう。コンサートなのにお客様はあたいたち三人しかいないし。</t>
    <phoneticPr fontId="1" type="noConversion"/>
  </si>
  <si>
    <t>それより播種してるんだよね、わたしの花もまいていい？</t>
    <phoneticPr fontId="1" type="noConversion"/>
  </si>
  <si>
    <t>T14_4</t>
    <phoneticPr fontId="1" type="noConversion"/>
  </si>
  <si>
    <t>いいね、ちょうどコンサートのようね。</t>
    <phoneticPr fontId="1" type="noConversion"/>
  </si>
  <si>
    <t>やばっ！天狗記者がやってきた！</t>
    <phoneticPr fontId="1" type="noConversion"/>
  </si>
  <si>
    <t>おいおい聞こえますぞ。お詫びにぜひインタビューさせてください</t>
    <phoneticPr fontId="1" type="noConversion"/>
  </si>
  <si>
    <t>お詫びのつもりなんかないよ。</t>
    <phoneticPr fontId="1" type="noConversion"/>
  </si>
  <si>
    <t>なら普通にインタビューさせてくれ。</t>
    <phoneticPr fontId="1" type="noConversion"/>
  </si>
  <si>
    <t>あんた演奏の邪魔になりそうだな。</t>
    <phoneticPr fontId="1" type="noConversion"/>
  </si>
  <si>
    <t>T15_1</t>
    <phoneticPr fontId="1" type="noConversion"/>
  </si>
  <si>
    <r>
      <t>レミリア</t>
    </r>
    <r>
      <rPr>
        <sz val="11"/>
        <color indexed="8"/>
        <rFont val="宋体"/>
        <family val="3"/>
        <charset val="134"/>
      </rPr>
      <t>·</t>
    </r>
    <r>
      <rPr>
        <sz val="11"/>
        <color indexed="8"/>
        <rFont val="ＦＡ 丸ゴシックＭ"/>
        <family val="3"/>
        <charset val="128"/>
      </rPr>
      <t>スカーレット</t>
    </r>
  </si>
  <si>
    <t>紅魔館のご方々、こちらにちょっと。</t>
    <phoneticPr fontId="1" type="noConversion"/>
  </si>
  <si>
    <t>なんか用か？</t>
    <phoneticPr fontId="1" type="noConversion"/>
  </si>
  <si>
    <t>ふん、ばかもの。</t>
    <phoneticPr fontId="1" type="noConversion"/>
  </si>
  <si>
    <t>あれれ？効かないな。本当に吸血鬼さん？</t>
    <phoneticPr fontId="1" type="noConversion"/>
  </si>
  <si>
    <t>え？こいつはパチュリーと小悪魔に中国の融合体？</t>
    <phoneticPr fontId="1" type="noConversion"/>
  </si>
  <si>
    <t>ねぇよそんな設定！香霖の奴に紫外線カット効果があるフェースパウダーをもらったからだよ。</t>
    <phoneticPr fontId="1" type="noConversion"/>
  </si>
  <si>
    <t>その設定こそかなり変だと思うぞ。</t>
    <phoneticPr fontId="1" type="noConversion"/>
  </si>
  <si>
    <t>T15_2</t>
    <phoneticPr fontId="1" type="noConversion"/>
  </si>
  <si>
    <r>
      <t>小野塚</t>
    </r>
    <r>
      <rPr>
        <sz val="11"/>
        <color indexed="8"/>
        <rFont val="宋体"/>
        <family val="3"/>
        <charset val="134"/>
      </rPr>
      <t>·</t>
    </r>
    <r>
      <rPr>
        <sz val="11"/>
        <color indexed="8"/>
        <rFont val="ＦＡ 丸ゴシックＭ"/>
        <family val="3"/>
        <charset val="128"/>
      </rPr>
      <t>小町</t>
    </r>
  </si>
  <si>
    <t>あらあら、死神に半分人間。とんだ組合だね。</t>
    <phoneticPr fontId="1" type="noConversion"/>
  </si>
  <si>
    <t>私は半分人間ではなく、半人半霊だ。</t>
    <phoneticPr fontId="1" type="noConversion"/>
  </si>
  <si>
    <t>生きてるのか？死んでるのか？そこの死神ちゃんと仕事しろよ。</t>
    <phoneticPr fontId="1" type="noConversion"/>
  </si>
  <si>
    <t>そんなこと私は決めません。こいつ金持ちの友達などなさそうだし。</t>
    <phoneticPr fontId="1" type="noConversion"/>
  </si>
  <si>
    <t>なんで友達が金持ちじゃないとだめなの？三途の川を渡ってどれぐらいの金とるの？</t>
    <phoneticPr fontId="1" type="noConversion"/>
  </si>
  <si>
    <t>教えない。それとも、一遍死んでみたい？</t>
    <phoneticPr fontId="1" type="noConversion"/>
  </si>
  <si>
    <t>遠慮させていただきます。</t>
    <phoneticPr fontId="1" type="noConversion"/>
  </si>
  <si>
    <t>T15_3</t>
    <phoneticPr fontId="1" type="noConversion"/>
  </si>
  <si>
    <r>
      <t>八雲</t>
    </r>
    <r>
      <rPr>
        <sz val="11"/>
        <color indexed="8"/>
        <rFont val="宋体"/>
        <family val="3"/>
        <charset val="134"/>
      </rPr>
      <t>·</t>
    </r>
    <r>
      <rPr>
        <sz val="11"/>
        <color indexed="8"/>
        <rFont val="ＦＡ 丸ゴシックＭ"/>
        <family val="3"/>
        <charset val="128"/>
      </rPr>
      <t>紫</t>
    </r>
  </si>
  <si>
    <t>ゆかりん、彼女たち手足使わずにどうして楽器なんか弾けるの？</t>
    <phoneticPr fontId="1" type="noConversion"/>
  </si>
  <si>
    <t>あなただって手足使わずに食事できるんじゃない？</t>
    <phoneticPr fontId="1" type="noConversion"/>
  </si>
  <si>
    <t>え？そんなことないよ。ちゃんとお箸使ってふつうに食べますよ。</t>
    <phoneticPr fontId="1" type="noConversion"/>
  </si>
  <si>
    <t>漫才で応援してくれるのか～うれしいな。</t>
    <phoneticPr fontId="1" type="noConversion"/>
  </si>
  <si>
    <t>いいえ、かなり真剣でまともな話だった。</t>
    <phoneticPr fontId="1" type="noConversion"/>
  </si>
  <si>
    <t>私もそう思うよ。</t>
    <phoneticPr fontId="1" type="noConversion"/>
  </si>
  <si>
    <t>あはは～あんたたち私より芸能あるんだな。</t>
    <phoneticPr fontId="1" type="noConversion"/>
  </si>
  <si>
    <t>T15_4</t>
    <phoneticPr fontId="1" type="noConversion"/>
  </si>
  <si>
    <t>ねぇねぇ、私も楽器を習いたいが、一番おいしい楽器ってなぁに？</t>
    <phoneticPr fontId="1" type="noConversion"/>
  </si>
  <si>
    <t>私おいしいなど言ったっけ？聞き間違いだったよね。いちばん易しい楽器だよ、やさしい。</t>
    <phoneticPr fontId="1" type="noConversion"/>
  </si>
  <si>
    <t>T16_1</t>
    <phoneticPr fontId="1" type="noConversion"/>
  </si>
  <si>
    <r>
      <t>メディスン</t>
    </r>
    <r>
      <rPr>
        <sz val="11"/>
        <color indexed="8"/>
        <rFont val="宋体"/>
        <family val="3"/>
        <charset val="134"/>
      </rPr>
      <t>·</t>
    </r>
    <r>
      <rPr>
        <sz val="11"/>
        <color indexed="8"/>
        <rFont val="ＦＡ 丸ゴシックＭ"/>
        <family val="3"/>
        <charset val="128"/>
      </rPr>
      <t>メランコリー</t>
    </r>
  </si>
  <si>
    <t>鬱です。</t>
    <phoneticPr fontId="1" type="noConversion"/>
  </si>
  <si>
    <t>って、なに言うんだよ！コンサートのクライマックスでそれ言うと観客まで落ち込むじゃない？</t>
    <phoneticPr fontId="1" type="noConversion"/>
  </si>
  <si>
    <t>鬱になりそうです。</t>
    <phoneticPr fontId="1" type="noConversion"/>
  </si>
  <si>
    <t>ほら、被害者ナンバーワン発見。いったいどうしたの？わたしがいると鬱になるわけないんだよ。</t>
    <phoneticPr fontId="1" type="noConversion"/>
  </si>
  <si>
    <t>私の憂鬱がお客様に移りそうなのだったから、鬱です。</t>
    <phoneticPr fontId="1" type="noConversion"/>
  </si>
  <si>
    <t>。。。</t>
    <phoneticPr fontId="1" type="noConversion"/>
  </si>
  <si>
    <t>…本当に鬱になった。</t>
    <phoneticPr fontId="1" type="noConversion"/>
  </si>
  <si>
    <t>T16_2</t>
    <phoneticPr fontId="1" type="noConversion"/>
  </si>
  <si>
    <t>ッ！このひとまともじゃない！</t>
    <phoneticPr fontId="1" type="noConversion"/>
  </si>
  <si>
    <t>わたしまで巻き込むな！</t>
    <phoneticPr fontId="1" type="noConversion"/>
  </si>
  <si>
    <t>だいたいあんたその表情ってなに？私を同情するつもり？ほっとけよ、もう。</t>
    <phoneticPr fontId="1" type="noConversion"/>
  </si>
  <si>
    <t>アリス、顔真っ赤だぞ。</t>
    <phoneticPr fontId="1" type="noConversion"/>
  </si>
  <si>
    <t>そそそそれはコンサートで盛り上げただし…けっ決してこの戯けな話題に関係ないぜ！</t>
    <phoneticPr fontId="1" type="noConversion"/>
  </si>
  <si>
    <t>あっ！今のなし！今のなし！</t>
    <phoneticPr fontId="1" type="noConversion"/>
  </si>
  <si>
    <t>T16_3</t>
    <phoneticPr fontId="1" type="noConversion"/>
  </si>
  <si>
    <r>
      <t>四季映姫</t>
    </r>
    <r>
      <rPr>
        <sz val="11"/>
        <color indexed="8"/>
        <rFont val="宋体"/>
        <family val="3"/>
        <charset val="134"/>
      </rPr>
      <t>·</t>
    </r>
    <r>
      <rPr>
        <sz val="11"/>
        <color indexed="8"/>
        <rFont val="ＦＡ 丸ゴシックＭ"/>
        <family val="3"/>
        <charset val="128"/>
      </rPr>
      <t>ヤマザナドゥ</t>
    </r>
  </si>
  <si>
    <t>うむ。なかなかのいいコンサートだった。</t>
    <phoneticPr fontId="1" type="noConversion"/>
  </si>
  <si>
    <t>いや、まだ一曲あるんですので、席をはずしてないでください。</t>
    <phoneticPr fontId="1" type="noConversion"/>
  </si>
  <si>
    <t>パンフレットによれば、残るのはヴァイオリン独奏の「憂鬱なメロディー」です。</t>
    <phoneticPr fontId="1" type="noConversion"/>
  </si>
  <si>
    <t>憂鬱になりそうなので帰るぞ。</t>
    <phoneticPr fontId="1" type="noConversion"/>
  </si>
  <si>
    <t>一応新曲ですからぜひ聞いてください。</t>
    <phoneticPr fontId="1" type="noConversion"/>
  </si>
  <si>
    <t>そんなこと言われてもな～曲のタイトルを変えればまだ良いかも。</t>
    <phoneticPr fontId="1" type="noConversion"/>
  </si>
  <si>
    <t>では「ブルーな旋律」ってのはどうですか。</t>
    <phoneticPr fontId="1" type="noConversion"/>
  </si>
  <si>
    <t>T16_4</t>
    <phoneticPr fontId="1" type="noConversion"/>
  </si>
  <si>
    <t>優等生キャラか。必要ですね、ギャルゲーに。</t>
    <phoneticPr fontId="1" type="noConversion"/>
  </si>
  <si>
    <t>とてつもなく失礼なことを言われた気がします。鬱になりました。</t>
    <phoneticPr fontId="1" type="noConversion"/>
  </si>
  <si>
    <t>優等生に鬱少女。萌えポイント把握したなあんた。</t>
    <phoneticPr fontId="1" type="noConversion"/>
  </si>
  <si>
    <t>別に～お忘れください。</t>
    <phoneticPr fontId="1" type="noConversion"/>
  </si>
  <si>
    <t>ッ！い、いまなんと！</t>
    <phoneticPr fontId="1" type="noConversion"/>
  </si>
  <si>
    <t>T17_1</t>
    <phoneticPr fontId="1" type="noConversion"/>
  </si>
  <si>
    <t>よんだ？</t>
    <phoneticPr fontId="1" type="noConversion"/>
  </si>
  <si>
    <t>はいはいはい。『文文。新聞』の記者ですが、さっきのプリズムリバー楽団、どうだった？感想を言ってください。</t>
    <phoneticPr fontId="1" type="noConversion"/>
  </si>
  <si>
    <t>コンサートのお客様にとびっきりのインタビューを！はいそこの⑨！</t>
    <phoneticPr fontId="1" type="noConversion"/>
  </si>
  <si>
    <t>やっぱり歌手がないとだめなんじゃない？</t>
    <phoneticPr fontId="1" type="noConversion"/>
  </si>
  <si>
    <t>おぉ！これはこれは新鮮なご意見！続いて、どんな歌手がいい？</t>
    <phoneticPr fontId="1" type="noConversion"/>
  </si>
  <si>
    <t>歌で人を狂わす程度の能力をもつといいな。</t>
    <phoneticPr fontId="1" type="noConversion"/>
  </si>
  <si>
    <t>それはそれは、また独特なポイントオフビューだね。で、適切な人選は？</t>
    <phoneticPr fontId="1" type="noConversion"/>
  </si>
  <si>
    <t>こーら、あたいのインタビューじゃなかったっけ？</t>
    <phoneticPr fontId="1" type="noConversion"/>
  </si>
  <si>
    <t>T17_2</t>
    <phoneticPr fontId="1" type="noConversion"/>
  </si>
  <si>
    <t>やっぱり兎がないとだめなんじゃない？</t>
    <phoneticPr fontId="1" type="noConversion"/>
  </si>
  <si>
    <t>続いて、感想を言ってください。</t>
    <phoneticPr fontId="1" type="noConversion"/>
  </si>
  <si>
    <t>おい、無視するな！</t>
    <phoneticPr fontId="1" type="noConversion"/>
  </si>
  <si>
    <t>T17_3</t>
    <phoneticPr fontId="1" type="noConversion"/>
  </si>
  <si>
    <r>
      <t>鈴仙</t>
    </r>
    <r>
      <rPr>
        <sz val="11"/>
        <color indexed="8"/>
        <rFont val="宋体"/>
        <family val="3"/>
        <charset val="134"/>
      </rPr>
      <t>·</t>
    </r>
    <r>
      <rPr>
        <sz val="11"/>
        <color indexed="8"/>
        <rFont val="ＦＡ 丸ゴシックＭ"/>
        <family val="3"/>
        <charset val="128"/>
      </rPr>
      <t>優曇華院</t>
    </r>
    <r>
      <rPr>
        <sz val="11"/>
        <color indexed="8"/>
        <rFont val="宋体"/>
        <family val="3"/>
        <charset val="134"/>
      </rPr>
      <t>·</t>
    </r>
    <r>
      <rPr>
        <sz val="11"/>
        <color indexed="8"/>
        <rFont val="ＦＡ 丸ゴシックＭ"/>
        <family val="3"/>
        <charset val="128"/>
      </rPr>
      <t>イナバ</t>
    </r>
  </si>
  <si>
    <t>ほほぉ～そういうお客様が多いですね、はいこれ。</t>
    <phoneticPr fontId="1" type="noConversion"/>
  </si>
  <si>
    <t>ええ？！こ、これは、どうやって？</t>
    <phoneticPr fontId="1" type="noConversion"/>
  </si>
  <si>
    <t>一応スタッフですから、一枚ぐらいもらえても変じゃないと思うけど？それよりあなたにインタビューしてもいい？</t>
    <phoneticPr fontId="1" type="noConversion"/>
  </si>
  <si>
    <t>当然です！何でもしてあげるんです！</t>
    <phoneticPr fontId="1" type="noConversion"/>
  </si>
  <si>
    <t>騙されでないぞ。それ、あいつさっき書いたばかりの偽造サインだから。</t>
    <phoneticPr fontId="1" type="noConversion"/>
  </si>
  <si>
    <t>えっ！マジ？ってか『ブ』リズムリバーに書いたし…よくも私をバカにしてたな！</t>
    <phoneticPr fontId="1" type="noConversion"/>
  </si>
  <si>
    <t>おっと、悪い悪い。書き直すからちょっと借りて。</t>
    <phoneticPr fontId="1" type="noConversion"/>
  </si>
  <si>
    <t>いらないよ！あんたなんかのサイン！</t>
    <phoneticPr fontId="1" type="noConversion"/>
  </si>
  <si>
    <t>T17_4</t>
    <phoneticPr fontId="1" type="noConversion"/>
  </si>
  <si>
    <t>これだから警備員が必要ね。コンサート中も勝手に歌いますし、迷惑だったのよ。</t>
    <phoneticPr fontId="1" type="noConversion"/>
  </si>
  <si>
    <t>うるさいよほんとに！</t>
    <phoneticPr fontId="1" type="noConversion"/>
  </si>
  <si>
    <r>
      <t>博麗</t>
    </r>
    <r>
      <rPr>
        <sz val="11"/>
        <color theme="1"/>
        <rFont val="宋体"/>
        <family val="3"/>
        <charset val="134"/>
      </rPr>
      <t>·</t>
    </r>
    <r>
      <rPr>
        <sz val="11"/>
        <color theme="1"/>
        <rFont val="ＦＡ 丸ゴシックＭ"/>
        <family val="3"/>
        <charset val="128"/>
      </rPr>
      <t>霊夢</t>
    </r>
  </si>
  <si>
    <t>二万三千五百六十回も演奏していません。わたしの計算でちょうど四百八十九回目です。</t>
    <phoneticPr fontId="1" type="noConversion"/>
  </si>
  <si>
    <t>そんなのどうでもいいんじゃん、早速四百なんだっけ回の演奏を…。</t>
    <phoneticPr fontId="1" type="noConversion"/>
  </si>
  <si>
    <t>お客様は三人しかいませんだけど…。</t>
    <phoneticPr fontId="1" type="noConversion"/>
  </si>
  <si>
    <t>大丈夫。ごまかしてみます。</t>
    <phoneticPr fontId="1" type="noConversion"/>
  </si>
  <si>
    <t>担当さん～そこの吸血鬼にスポットライトを…。</t>
    <phoneticPr fontId="1" type="noConversion"/>
  </si>
  <si>
    <t>効かないのは当然のこと。実は…。</t>
    <phoneticPr fontId="1" type="noConversion"/>
  </si>
  <si>
    <t>ふつうに、ね…。</t>
    <phoneticPr fontId="1" type="noConversion"/>
  </si>
  <si>
    <t>お、おいしい？たべるつもり…ではないでしょうか…。</t>
    <phoneticPr fontId="1" type="noConversion"/>
  </si>
  <si>
    <t>あはは～そうですね。たべるわけないんだね。わたしったら…。</t>
    <phoneticPr fontId="1" type="noConversion"/>
  </si>
  <si>
    <t>えーと、なにするつもり？！フォークなんか出して…。</t>
    <phoneticPr fontId="1" type="noConversion"/>
  </si>
  <si>
    <t>もちろんおいしい楽器を…。</t>
    <phoneticPr fontId="1" type="noConversion"/>
  </si>
  <si>
    <t>片思い同盟…ですか…。</t>
    <phoneticPr fontId="1" type="noConversion"/>
  </si>
  <si>
    <t>ッ！なななななに言うんだよ！私はべべべ別に…。</t>
    <phoneticPr fontId="1" type="noConversion"/>
  </si>
  <si>
    <t>ない「ぜ」って言いましたが…。</t>
    <phoneticPr fontId="1" type="noConversion"/>
  </si>
  <si>
    <t>単に英語と漢字を交換しただけじゃないか…。</t>
    <phoneticPr fontId="1" type="noConversion"/>
  </si>
  <si>
    <t>何を言いますか全然わかりませんが…。</t>
    <phoneticPr fontId="1" type="noConversion"/>
  </si>
  <si>
    <t>ちっ、ババァのくせに…。</t>
    <phoneticPr fontId="1" type="noConversion"/>
  </si>
  <si>
    <t>えーとね…。</t>
    <phoneticPr fontId="1" type="noConversion"/>
  </si>
  <si>
    <t>プリズムリバー楽団のサインをもらいたいな～。</t>
    <phoneticPr fontId="1" type="noConversion"/>
  </si>
  <si>
    <t>か～ごめかごめ～かごのなかのとりは～。</t>
    <phoneticPr fontId="1" type="noConversion"/>
  </si>
  <si>
    <t>いついつであう～うしろのしょうめんだ～れ～。</t>
    <phoneticPr fontId="1" type="noConversion"/>
  </si>
  <si>
    <t>ひ～つようなのは～けいびいんじゃなくて～。</t>
    <phoneticPr fontId="1" type="noConversion"/>
  </si>
  <si>
    <t>いいえ、わたしは厄をため込んでるだけだから…。</t>
    <phoneticPr fontId="1" type="noConversion"/>
  </si>
  <si>
    <t>種じゃなくて～あなたを食べますよ～。</t>
    <phoneticPr fontId="1" type="noConversion"/>
  </si>
  <si>
    <t>まぁ、相当違いないと思うぜ。</t>
    <phoneticPr fontId="1" type="noConversion"/>
  </si>
  <si>
    <t>ああもう、忙しいのに。見張りのチルノどうしたの？</t>
    <phoneticPr fontId="1" type="noConversion"/>
  </si>
  <si>
    <t>「あたいはバカじゃないもん」を怒鳴ってください。</t>
    <phoneticPr fontId="1" type="noConversion"/>
  </si>
  <si>
    <t>こんな時期にお客様だなんて、さすがのあたいもこまるなぁ～。</t>
    <phoneticPr fontId="1" type="noConversion"/>
  </si>
  <si>
    <t>みんな集まってありがとう～。いよいよプリズムリバー楽団第二万三千五百六十回演奏始まっちゃうよ！</t>
    <phoneticPr fontId="1" type="noConversion"/>
  </si>
  <si>
    <r>
      <t>秋</t>
    </r>
    <r>
      <rPr>
        <sz val="11"/>
        <color indexed="8"/>
        <rFont val="宋体"/>
        <family val="3"/>
        <charset val="134"/>
      </rPr>
      <t>·</t>
    </r>
    <r>
      <rPr>
        <sz val="11"/>
        <color indexed="8"/>
        <rFont val="ＦＡ 丸ゴシックＭ"/>
        <family val="3"/>
        <charset val="128"/>
      </rPr>
      <t>穣子</t>
    </r>
    <phoneticPr fontId="7" type="noConversion"/>
  </si>
  <si>
    <r>
      <t>リグル</t>
    </r>
    <r>
      <rPr>
        <sz val="11"/>
        <color indexed="8"/>
        <rFont val="宋体"/>
        <family val="3"/>
        <charset val="134"/>
      </rPr>
      <t>·</t>
    </r>
    <r>
      <rPr>
        <sz val="11"/>
        <color indexed="8"/>
        <rFont val="ＦＡ 丸ゴシックＭ"/>
        <family val="3"/>
        <charset val="128"/>
      </rPr>
      <t>ナイトバグ</t>
    </r>
  </si>
  <si>
    <r>
      <t>上白沢</t>
    </r>
    <r>
      <rPr>
        <sz val="11"/>
        <color indexed="8"/>
        <rFont val="宋体"/>
        <family val="3"/>
        <charset val="134"/>
      </rPr>
      <t>·</t>
    </r>
    <r>
      <rPr>
        <sz val="11"/>
        <color indexed="8"/>
        <rFont val="ＦＡ 丸ゴシックＭ"/>
        <family val="3"/>
        <charset val="128"/>
      </rPr>
      <t>慧音</t>
    </r>
  </si>
  <si>
    <r>
      <t>河城</t>
    </r>
    <r>
      <rPr>
        <sz val="11"/>
        <color indexed="8"/>
        <rFont val="宋体"/>
        <family val="3"/>
        <charset val="134"/>
      </rPr>
      <t>·</t>
    </r>
    <r>
      <rPr>
        <sz val="11"/>
        <color indexed="8"/>
        <rFont val="ＦＡ 丸ゴシックＭ"/>
        <family val="3"/>
        <charset val="128"/>
      </rPr>
      <t>にとり</t>
    </r>
  </si>
  <si>
    <r>
      <t>八坂</t>
    </r>
    <r>
      <rPr>
        <sz val="11"/>
        <color indexed="8"/>
        <rFont val="宋体"/>
        <family val="3"/>
        <charset val="134"/>
      </rPr>
      <t>·</t>
    </r>
    <r>
      <rPr>
        <sz val="11"/>
        <color indexed="8"/>
        <rFont val="ＦＡ 丸ゴシックＭ"/>
        <family val="3"/>
        <charset val="128"/>
      </rPr>
      <t>神奈子</t>
    </r>
  </si>
  <si>
    <r>
      <t>洩矢</t>
    </r>
    <r>
      <rPr>
        <sz val="11"/>
        <color indexed="8"/>
        <rFont val="宋体"/>
        <family val="3"/>
        <charset val="134"/>
      </rPr>
      <t>·</t>
    </r>
    <r>
      <rPr>
        <sz val="11"/>
        <color indexed="8"/>
        <rFont val="ＦＡ 丸ゴシックＭ"/>
        <family val="3"/>
        <charset val="128"/>
      </rPr>
      <t>諏訪子</t>
    </r>
  </si>
  <si>
    <r>
      <t>八意</t>
    </r>
    <r>
      <rPr>
        <sz val="11"/>
        <color indexed="8"/>
        <rFont val="宋体"/>
        <family val="3"/>
        <charset val="134"/>
      </rPr>
      <t>·</t>
    </r>
    <r>
      <rPr>
        <sz val="11"/>
        <color indexed="8"/>
        <rFont val="ＦＡ 丸ゴシックＭ"/>
        <family val="3"/>
        <charset val="128"/>
      </rPr>
      <t>永琳</t>
    </r>
  </si>
  <si>
    <r>
      <t>八雲</t>
    </r>
    <r>
      <rPr>
        <sz val="11"/>
        <color indexed="8"/>
        <rFont val="宋体"/>
        <family val="3"/>
        <charset val="134"/>
      </rPr>
      <t>·</t>
    </r>
    <r>
      <rPr>
        <sz val="11"/>
        <color indexed="8"/>
        <rFont val="ＦＡ 丸ゴシックＭ"/>
        <family val="3"/>
        <charset val="128"/>
      </rPr>
      <t>藍</t>
    </r>
  </si>
  <si>
    <r>
      <t>博麗</t>
    </r>
    <r>
      <rPr>
        <sz val="11"/>
        <color indexed="8"/>
        <rFont val="宋体"/>
        <family val="3"/>
        <charset val="134"/>
      </rPr>
      <t>·</t>
    </r>
    <r>
      <rPr>
        <sz val="11"/>
        <color indexed="8"/>
        <rFont val="ＦＡ 丸ゴシックＭ"/>
        <family val="3"/>
        <charset val="128"/>
      </rPr>
      <t>霊夢</t>
    </r>
    <phoneticPr fontId="7" type="noConversion"/>
  </si>
  <si>
    <r>
      <t>東風谷</t>
    </r>
    <r>
      <rPr>
        <sz val="11"/>
        <color indexed="8"/>
        <rFont val="宋体"/>
        <family val="3"/>
        <charset val="134"/>
      </rPr>
      <t>·</t>
    </r>
    <r>
      <rPr>
        <sz val="11"/>
        <color indexed="8"/>
        <rFont val="ＦＡ 丸ゴシックＭ"/>
        <family val="3"/>
        <charset val="128"/>
      </rPr>
      <t>早苗</t>
    </r>
  </si>
  <si>
    <r>
      <t>藤原</t>
    </r>
    <r>
      <rPr>
        <sz val="11"/>
        <color indexed="8"/>
        <rFont val="宋体"/>
        <family val="3"/>
        <charset val="134"/>
      </rPr>
      <t>·</t>
    </r>
    <r>
      <rPr>
        <sz val="11"/>
        <color indexed="8"/>
        <rFont val="ＦＡ 丸ゴシックＭ"/>
        <family val="3"/>
        <charset val="128"/>
      </rPr>
      <t>妹紅</t>
    </r>
  </si>
  <si>
    <r>
      <t>蓬莱山</t>
    </r>
    <r>
      <rPr>
        <sz val="11"/>
        <color indexed="8"/>
        <rFont val="宋体"/>
        <family val="3"/>
        <charset val="134"/>
      </rPr>
      <t>·</t>
    </r>
    <r>
      <rPr>
        <sz val="11"/>
        <color indexed="8"/>
        <rFont val="ＦＡ 丸ゴシックＭ"/>
        <family val="3"/>
        <charset val="128"/>
      </rPr>
      <t>輝夜</t>
    </r>
  </si>
  <si>
    <t>顺序</t>
    <phoneticPr fontId="1" type="noConversion"/>
  </si>
  <si>
    <t>Player</t>
    <phoneticPr fontId="1" type="noConversion"/>
  </si>
  <si>
    <r>
      <t>反</t>
    </r>
    <r>
      <rPr>
        <sz val="11"/>
        <color theme="1"/>
        <rFont val="宋体"/>
        <family val="3"/>
        <charset val="134"/>
      </rPr>
      <t>转</t>
    </r>
    <phoneticPr fontId="1" type="noConversion"/>
  </si>
  <si>
    <t>Enemy</t>
    <phoneticPr fontId="1" type="noConversion"/>
  </si>
  <si>
    <t>わたしのような～すてきなかしゅさん～。</t>
    <phoneticPr fontId="1" type="noConversion"/>
  </si>
  <si>
    <t>リグル</t>
  </si>
  <si>
    <t>で、なんのようかい？おまいらを呼ぶ覚えはないぞ。</t>
    <phoneticPr fontId="1" type="noConversion"/>
  </si>
  <si>
    <t>これだから昆虫以外のやつが嫌いなのよ、みんな自分勝手、虫なんぞ眼にも入らん。</t>
    <phoneticPr fontId="1" type="noConversion"/>
  </si>
  <si>
    <t>いいぞ、なら私がその出来の悪い癖を叩き直してあげる！</t>
    <phoneticPr fontId="1" type="noConversion"/>
  </si>
  <si>
    <t>後悔しても知らんぞ。</t>
    <phoneticPr fontId="1" type="noConversion"/>
  </si>
  <si>
    <t>おいこら！善良なわが眷属に毒をやるな！ましてや食うな！</t>
    <phoneticPr fontId="1" type="noConversion"/>
  </si>
  <si>
    <t>虫は常に毒を持っている。それが生まれつきの異能か、暗闇で感染されたのいずれにせよ、毒性は変わらない。</t>
    <phoneticPr fontId="1" type="noConversion"/>
  </si>
  <si>
    <t>かっこつけるな！いま確実に感染されっぱなしじゃない！あんたのせいよ！</t>
    <phoneticPr fontId="1" type="noConversion"/>
  </si>
  <si>
    <t>それこそが誠に残念なことです。</t>
    <phoneticPr fontId="1" type="noConversion"/>
  </si>
  <si>
    <t>あらあら～パクパク。二人とも、喧嘩はいけないことよ。パクパク。</t>
    <phoneticPr fontId="1" type="noConversion"/>
  </si>
  <si>
    <t>…食うかしゃべるかどっちにせよ！いや、だからわが眷属を食うな！</t>
    <phoneticPr fontId="1" type="noConversion"/>
  </si>
  <si>
    <t>そうそう、毒持ちのやつを食ったら腹壊すよ。</t>
    <phoneticPr fontId="1" type="noConversion"/>
  </si>
  <si>
    <t>ああもう！おまいらいい加減にしろ！</t>
    <phoneticPr fontId="1" type="noConversion"/>
  </si>
  <si>
    <t>このあたりはなんか光っててロマンチックってな。</t>
    <phoneticPr fontId="1" type="noConversion"/>
  </si>
  <si>
    <t>当り前よ。われらホタルが夜光虫だから。</t>
    <phoneticPr fontId="1" type="noConversion"/>
  </si>
  <si>
    <t>せっかくロマンになったし、みんな一緒に盛り上げようよ。</t>
    <phoneticPr fontId="1" type="noConversion"/>
  </si>
  <si>
    <t>いや、それじゃロマンにならん。静寂こそが夜のロマンだ。</t>
    <phoneticPr fontId="1" type="noConversion"/>
  </si>
  <si>
    <t>あんたたちこのままじゃいかんよ。人生をもっと楽しもうとしたら素晴らしいよ。</t>
    <phoneticPr fontId="1" type="noConversion"/>
  </si>
  <si>
    <t>われわれはシンプルでいいから！</t>
    <phoneticPr fontId="1" type="noConversion"/>
  </si>
  <si>
    <t>T18_0</t>
    <phoneticPr fontId="1" type="noConversion"/>
  </si>
  <si>
    <t>T18_1</t>
    <phoneticPr fontId="1" type="noConversion"/>
  </si>
  <si>
    <t>T18_4</t>
    <phoneticPr fontId="1" type="noConversion"/>
  </si>
  <si>
    <t>T19_1</t>
    <phoneticPr fontId="1" type="noConversion"/>
  </si>
  <si>
    <t>ねぇねぇ、博麗神社のこと聞いてる？なんか物騒…って何だその目は？</t>
    <phoneticPr fontId="1" type="noConversion"/>
  </si>
  <si>
    <t>幽々子様、今夜は焼き鳥しかいないようですが、いかがでしょうか。</t>
    <phoneticPr fontId="1" type="noConversion"/>
  </si>
  <si>
    <t>大丈夫ですよ。それよりずいぶんと遅いですね夕食は。</t>
    <phoneticPr fontId="1" type="noConversion"/>
  </si>
  <si>
    <t>申し訳ございません。なんか最近野生動物どもがみょんに警戒を強化しましたが、何故でしょうか。</t>
    <phoneticPr fontId="1" type="noConversion"/>
  </si>
  <si>
    <t>！幽霊に剣士…。まさかあんたたち、うわさのなんでもイーター？</t>
    <phoneticPr fontId="1" type="noConversion"/>
  </si>
  <si>
    <t>なによその俗っぽい名前。</t>
    <phoneticPr fontId="1" type="noConversion"/>
  </si>
  <si>
    <t>ゆるさんぞ！同類を食いつくすの仇、いまこそここで…。</t>
    <phoneticPr fontId="1" type="noConversion"/>
  </si>
  <si>
    <t>食材は黙りなさい～。</t>
    <phoneticPr fontId="1" type="noConversion"/>
  </si>
  <si>
    <t>T19_2</t>
    <phoneticPr fontId="1" type="noConversion"/>
  </si>
  <si>
    <t>な、なんでバンパイアがここに！</t>
    <phoneticPr fontId="1" type="noConversion"/>
  </si>
  <si>
    <t>化け鳥のようです、お嬢様。</t>
    <phoneticPr fontId="1" type="noConversion"/>
  </si>
  <si>
    <t>あいつに構う時間などない、さっさと片付けろ。</t>
    <phoneticPr fontId="1" type="noConversion"/>
  </si>
  <si>
    <t>かしこまりました。そこの小鳥、ジャンケン勝負せよ。</t>
    <phoneticPr fontId="1" type="noConversion"/>
  </si>
  <si>
    <t>えっ、ちょっ…あ、勝った…。</t>
    <phoneticPr fontId="1" type="noConversion"/>
  </si>
  <si>
    <t>あれ？グーじゃなかったっけ？</t>
    <phoneticPr fontId="1" type="noConversion"/>
  </si>
  <si>
    <t>違う、お前の負けだ。</t>
    <phoneticPr fontId="1" type="noConversion"/>
  </si>
  <si>
    <t>バカ者。時間が止める私を勝てるとでも思ったか？</t>
    <phoneticPr fontId="1" type="noConversion"/>
  </si>
  <si>
    <t>T19_3</t>
    <phoneticPr fontId="1" type="noConversion"/>
  </si>
  <si>
    <t>あのさぁ～この森で演奏の練習をしてもいい？</t>
    <phoneticPr fontId="1" type="noConversion"/>
  </si>
  <si>
    <t>大歓迎よ！もしかしてプリズムリバー楽団なの？</t>
    <phoneticPr fontId="1" type="noConversion"/>
  </si>
  <si>
    <t>そうです。</t>
    <phoneticPr fontId="1" type="noConversion"/>
  </si>
  <si>
    <t>わ！どどどどうしよう～。わたくし、ミスティアと申しますが…。</t>
    <phoneticPr fontId="1" type="noConversion"/>
  </si>
  <si>
    <t>ううううたが大好きです！歌に自信があります！</t>
    <phoneticPr fontId="1" type="noConversion"/>
  </si>
  <si>
    <t>それはよかったな。では練習始めるから…。</t>
    <phoneticPr fontId="1" type="noConversion"/>
  </si>
  <si>
    <t>わわわたくしをプリズムリバー楽団を編入してください！</t>
    <phoneticPr fontId="1" type="noConversion"/>
  </si>
  <si>
    <t>練習の邪魔です。</t>
    <phoneticPr fontId="1" type="noConversion"/>
  </si>
  <si>
    <t>T19_4</t>
    <phoneticPr fontId="1" type="noConversion"/>
  </si>
  <si>
    <t>パクっと。</t>
    <phoneticPr fontId="1" type="noConversion"/>
  </si>
  <si>
    <t>うげっ！</t>
    <phoneticPr fontId="1" type="noConversion"/>
  </si>
  <si>
    <t>短いチャットイベントでありました。</t>
    <phoneticPr fontId="1" type="noConversion"/>
  </si>
  <si>
    <t>今回博麗神社の騒ぎがどんな歴史に築くでしょう。</t>
    <phoneticPr fontId="1" type="noConversion"/>
  </si>
  <si>
    <t>歴史ってやっぱ難しいな。</t>
    <phoneticPr fontId="1" type="noConversion"/>
  </si>
  <si>
    <t>いいえ、未来のことまで歴史と認識するのもどうかと思います。</t>
    <phoneticPr fontId="1" type="noConversion"/>
  </si>
  <si>
    <t>いずれ歴史になることを歴史と呼ぶのはどこが違うんでしょうか。</t>
    <phoneticPr fontId="1" type="noConversion"/>
  </si>
  <si>
    <t>そのようですね。鬱になりました。</t>
    <phoneticPr fontId="1" type="noConversion"/>
  </si>
  <si>
    <t>なんか二人ともシリアスで怖いな。</t>
    <phoneticPr fontId="1" type="noConversion"/>
  </si>
  <si>
    <t>T1A_1</t>
    <phoneticPr fontId="1" type="noConversion"/>
  </si>
  <si>
    <t>T1A_2</t>
    <phoneticPr fontId="1" type="noConversion"/>
  </si>
  <si>
    <t>念のため聞くけど、あんたたち邪魔する気ないよね。</t>
    <phoneticPr fontId="1" type="noConversion"/>
  </si>
  <si>
    <t>ふぇ？何のこと？</t>
    <phoneticPr fontId="1" type="noConversion"/>
  </si>
  <si>
    <t>禍の根源、この村を歴史から削除すること。</t>
    <phoneticPr fontId="1" type="noConversion"/>
  </si>
  <si>
    <t>ただ通り掛かったものですから、ご自由に。</t>
    <phoneticPr fontId="1" type="noConversion"/>
  </si>
  <si>
    <t>ではさっきのことを忘れさせてさしあげま～す。</t>
    <phoneticPr fontId="1" type="noConversion"/>
  </si>
  <si>
    <t>ってあんたケンカ売る気？</t>
    <phoneticPr fontId="1" type="noConversion"/>
  </si>
  <si>
    <t>あらあら、うどんげを怒らせた～。</t>
    <phoneticPr fontId="1" type="noConversion"/>
  </si>
  <si>
    <t>T1A_3</t>
    <phoneticPr fontId="1" type="noConversion"/>
  </si>
  <si>
    <t>な、何でも聞いてくれるって本当？</t>
    <phoneticPr fontId="1" type="noConversion"/>
  </si>
  <si>
    <t>じゃあ…あの…。</t>
    <phoneticPr fontId="1" type="noConversion"/>
  </si>
  <si>
    <t>ふっふっふ。いまのことを…忘れてくれ！</t>
    <phoneticPr fontId="1" type="noConversion"/>
  </si>
  <si>
    <t>え？何があった？わたし、どうしてここに？</t>
    <phoneticPr fontId="1" type="noConversion"/>
  </si>
  <si>
    <t>しょうがないな。あんまりしつこいから何なりとも聞くゼ。</t>
    <phoneticPr fontId="1" type="noConversion"/>
  </si>
  <si>
    <t>忘れたか、よかったゼ。白沢サンキュー。</t>
    <phoneticPr fontId="1" type="noConversion"/>
  </si>
  <si>
    <t>うそ！なぜあんただけ忘れてない？</t>
    <phoneticPr fontId="1" type="noConversion"/>
  </si>
  <si>
    <t>俺に通じるとでもおもったかい？</t>
    <phoneticPr fontId="1" type="noConversion"/>
  </si>
  <si>
    <t>T1A_4</t>
    <phoneticPr fontId="1" type="noConversion"/>
  </si>
  <si>
    <t>誰？</t>
    <phoneticPr fontId="1" type="noConversion"/>
  </si>
  <si>
    <t>花畑の主、風見幽香といいます。</t>
    <phoneticPr fontId="1" type="noConversion"/>
  </si>
  <si>
    <t>なんかご用か？</t>
    <phoneticPr fontId="1" type="noConversion"/>
  </si>
  <si>
    <t>特にないわ。村の歴史を隠してありがとう。おかげで花は咲かすことも忘れました。</t>
    <phoneticPr fontId="1" type="noConversion"/>
  </si>
  <si>
    <t>それですむつもり？死なすぞ！</t>
    <phoneticPr fontId="1" type="noConversion"/>
  </si>
  <si>
    <t>うふふっ。あんたが例の歴史喰い、慧音か。</t>
    <phoneticPr fontId="1" type="noConversion"/>
  </si>
  <si>
    <t>悪かった。</t>
    <phoneticPr fontId="1" type="noConversion"/>
  </si>
  <si>
    <r>
      <t>霧雨</t>
    </r>
    <r>
      <rPr>
        <sz val="11"/>
        <color indexed="8"/>
        <rFont val="宋体"/>
        <family val="3"/>
        <charset val="134"/>
      </rPr>
      <t>·</t>
    </r>
    <r>
      <rPr>
        <sz val="11"/>
        <color indexed="8"/>
        <rFont val="ＦＡ 丸ゴシックＭ"/>
        <family val="3"/>
        <charset val="128"/>
      </rPr>
      <t>魔理沙II</t>
    </r>
    <phoneticPr fontId="1" type="noConversion"/>
  </si>
  <si>
    <r>
      <t>博麗</t>
    </r>
    <r>
      <rPr>
        <sz val="11"/>
        <color indexed="8"/>
        <rFont val="宋体"/>
        <family val="3"/>
        <charset val="134"/>
      </rPr>
      <t>·</t>
    </r>
    <r>
      <rPr>
        <sz val="11"/>
        <color indexed="8"/>
        <rFont val="ＦＡ 丸ゴシックＭ"/>
        <family val="3"/>
        <charset val="128"/>
      </rPr>
      <t>霊夢II</t>
    </r>
    <phoneticPr fontId="5" type="noConversion"/>
  </si>
  <si>
    <r>
      <t>上白沢</t>
    </r>
    <r>
      <rPr>
        <sz val="11"/>
        <color indexed="8"/>
        <rFont val="宋体"/>
        <family val="3"/>
        <charset val="134"/>
      </rPr>
      <t>·</t>
    </r>
    <r>
      <rPr>
        <sz val="11"/>
        <color indexed="8"/>
        <rFont val="ＦＡ 丸ゴシックＭ"/>
        <family val="3"/>
        <charset val="128"/>
      </rPr>
      <t>慧音II</t>
    </r>
    <phoneticPr fontId="1" type="noConversion"/>
  </si>
  <si>
    <r>
      <t>博麗</t>
    </r>
    <r>
      <rPr>
        <sz val="11"/>
        <color indexed="8"/>
        <rFont val="宋体"/>
        <family val="3"/>
        <charset val="134"/>
      </rPr>
      <t>·</t>
    </r>
    <r>
      <rPr>
        <sz val="11"/>
        <color indexed="8"/>
        <rFont val="ＦＡ 丸ゴシックＭ"/>
        <family val="3"/>
        <charset val="128"/>
      </rPr>
      <t>霊夢II</t>
    </r>
    <phoneticPr fontId="7" type="noConversion"/>
  </si>
  <si>
    <t>T21_0</t>
    <phoneticPr fontId="1" type="noConversion"/>
  </si>
  <si>
    <t>ようこそ竹林に。ここのガイドさんを務めているてゐです。</t>
    <phoneticPr fontId="1" type="noConversion"/>
  </si>
  <si>
    <t>あれ？ちょっと困りますよ。ってか勝手に入るな！</t>
    <phoneticPr fontId="1" type="noConversion"/>
  </si>
  <si>
    <t>もう、せっかく少しだけ幸せをわけること考えたのに！</t>
    <phoneticPr fontId="1" type="noConversion"/>
  </si>
  <si>
    <t>T21_1</t>
    <phoneticPr fontId="1" type="noConversion"/>
  </si>
  <si>
    <t>ですが残念のことに、この先は別料金となりますので、こちらにもう一度チケットを…。</t>
    <phoneticPr fontId="1" type="noConversion"/>
  </si>
  <si>
    <t>みんな兎耳を塞いで～。プリズムリバー楽団通りますよ。</t>
    <phoneticPr fontId="1" type="noConversion"/>
  </si>
  <si>
    <t>なんか失礼なこと言ってない？</t>
    <phoneticPr fontId="1" type="noConversion"/>
  </si>
  <si>
    <t>とんでもないです。これは深い意味があります。</t>
    <phoneticPr fontId="1" type="noConversion"/>
  </si>
  <si>
    <t>兎は耳が敏感すぎますので、コンサートに向いてませんと思います。</t>
    <phoneticPr fontId="1" type="noConversion"/>
  </si>
  <si>
    <t>そうか。でもなんだかこの兎妙に顔歪んでな…。</t>
    <phoneticPr fontId="1" type="noConversion"/>
  </si>
  <si>
    <t>うぜぇからさっさと消えろてめぇら。</t>
    <phoneticPr fontId="1" type="noConversion"/>
  </si>
  <si>
    <t>ひっ！なんだいまのは！</t>
    <phoneticPr fontId="1" type="noConversion"/>
  </si>
  <si>
    <t>T21_4</t>
    <phoneticPr fontId="1" type="noConversion"/>
  </si>
  <si>
    <t>ここで何をしている？帰るぞてゐ。</t>
    <phoneticPr fontId="1" type="noConversion"/>
  </si>
  <si>
    <t>あらあら、まずいな。うどんげまでばれちゃって…。</t>
    <phoneticPr fontId="1" type="noConversion"/>
  </si>
  <si>
    <t>つべこべ言わずに。そしてうどんげ言うな。ちゃんと『鈴仙さま』と呼べ。</t>
    <phoneticPr fontId="1" type="noConversion"/>
  </si>
  <si>
    <t>そんなのやだ。だっててるよちゃんもうどんげうどんげ言うし。</t>
    <phoneticPr fontId="1" type="noConversion"/>
  </si>
  <si>
    <t>てるよちゃんって、せめて『かぐやちゃん』と呼べ。いや、姫様は姫様だ！</t>
    <phoneticPr fontId="1" type="noConversion"/>
  </si>
  <si>
    <t>ふっふっふ、いま『かぐやちゃん』いっちゃったな。</t>
    <phoneticPr fontId="1" type="noConversion"/>
  </si>
  <si>
    <t>あんたって本当腹黒！</t>
    <phoneticPr fontId="1" type="noConversion"/>
  </si>
  <si>
    <t>T22_1</t>
    <phoneticPr fontId="1" type="noConversion"/>
  </si>
  <si>
    <t>動物園になりそうです～。</t>
    <phoneticPr fontId="1" type="noConversion"/>
  </si>
  <si>
    <t>河童が言うな！</t>
    <phoneticPr fontId="1" type="noConversion"/>
  </si>
  <si>
    <t>そうだな。どこの動物園にでも、河童が見えそうもないな。</t>
    <phoneticPr fontId="1" type="noConversion"/>
  </si>
  <si>
    <t>怪鳥も化け兎も見えそうもないな。</t>
    <phoneticPr fontId="1" type="noConversion"/>
  </si>
  <si>
    <t>あんたケンカ売ってる？</t>
    <phoneticPr fontId="1" type="noConversion"/>
  </si>
  <si>
    <t>T22_2</t>
    <phoneticPr fontId="1" type="noConversion"/>
  </si>
  <si>
    <t>わーい。河童みっけ！生まれて初めて見たよ。</t>
    <phoneticPr fontId="1" type="noConversion"/>
  </si>
  <si>
    <t>人が来る！</t>
    <phoneticPr fontId="1" type="noConversion"/>
  </si>
  <si>
    <t>なんだ、⑨か。</t>
    <phoneticPr fontId="1" type="noConversion"/>
  </si>
  <si>
    <t>私もいるよ。</t>
    <phoneticPr fontId="1" type="noConversion"/>
  </si>
  <si>
    <t>げっ！逃げなきゃ！</t>
    <phoneticPr fontId="1" type="noConversion"/>
  </si>
  <si>
    <t>逃がさん。チルノ、氷かけろ。</t>
    <phoneticPr fontId="1" type="noConversion"/>
  </si>
  <si>
    <t>ふい？いま『チルノ』を呼んでくれたか。うれしいな！</t>
    <phoneticPr fontId="1" type="noConversion"/>
  </si>
  <si>
    <t>いいから早くかけろ。逃がしたら承知しないぞ。</t>
    <phoneticPr fontId="1" type="noConversion"/>
  </si>
  <si>
    <t>T22_3</t>
    <phoneticPr fontId="1" type="noConversion"/>
  </si>
  <si>
    <t>なんか不思議な生き物だな。</t>
    <phoneticPr fontId="1" type="noConversion"/>
  </si>
  <si>
    <t>怖い！なんだかこの二人怖すぎます！</t>
    <phoneticPr fontId="1" type="noConversion"/>
  </si>
  <si>
    <t>死神に剣士。道理で逃げたいわけだな。でも大丈夫、無駄な殺生はしないから。</t>
    <phoneticPr fontId="1" type="noConversion"/>
  </si>
  <si>
    <t>珍味動物は保護すべきです。</t>
    <phoneticPr fontId="1" type="noConversion"/>
  </si>
  <si>
    <t>ますます怖くなってきた！</t>
    <phoneticPr fontId="1" type="noConversion"/>
  </si>
  <si>
    <t>T22_4</t>
    <phoneticPr fontId="1" type="noConversion"/>
  </si>
  <si>
    <t>河童が実在するなんて思っていませんでした。</t>
    <phoneticPr fontId="1" type="noConversion"/>
  </si>
  <si>
    <t>ちゃんとそのへんもいっぱいいるよ。</t>
    <phoneticPr fontId="1" type="noConversion"/>
  </si>
  <si>
    <t>ここは河童集結地なのでしょうか。気づいていませんでした。</t>
    <phoneticPr fontId="1" type="noConversion"/>
  </si>
  <si>
    <t>そんな大げさじゃないよ。ただの出産しに…。</t>
    <phoneticPr fontId="1" type="noConversion"/>
  </si>
  <si>
    <t>いやらしい。</t>
    <phoneticPr fontId="1" type="noConversion"/>
  </si>
  <si>
    <t>えっ！そそそそんな！</t>
    <phoneticPr fontId="1" type="noConversion"/>
  </si>
  <si>
    <t>T24_0</t>
    <phoneticPr fontId="1" type="noConversion"/>
  </si>
  <si>
    <t>春ってやっぱり気持ちいいな。</t>
    <phoneticPr fontId="1" type="noConversion"/>
  </si>
  <si>
    <t>毎日花の香りに包まれて、心まで洗浄してたように。</t>
    <phoneticPr fontId="1" type="noConversion"/>
  </si>
  <si>
    <t>ところであなたたちも花見に来てくれましたか。ならこちらへ、ご案内させていただきます。</t>
    <phoneticPr fontId="1" type="noConversion"/>
  </si>
  <si>
    <t>ちょ、ちょっと待って！土足は禁止です、育ちかけの花を乱暴しないでください。</t>
    <phoneticPr fontId="1" type="noConversion"/>
  </si>
  <si>
    <t>T24_1</t>
    <phoneticPr fontId="1" type="noConversion"/>
  </si>
  <si>
    <t>あら、天狗の記者じゃないか。ちょうどいいこと。博麗神社のこと聞いてる？</t>
    <phoneticPr fontId="1" type="noConversion"/>
  </si>
  <si>
    <t>もちろん、なんと宇宙人に占領されたらしいよ。</t>
    <phoneticPr fontId="1" type="noConversion"/>
  </si>
  <si>
    <t>いったいどんな噂になったのよ。</t>
    <phoneticPr fontId="1" type="noConversion"/>
  </si>
  <si>
    <t>どんどん事実から離れているような気がする。</t>
    <phoneticPr fontId="1" type="noConversion"/>
  </si>
  <si>
    <t>えぇ！ゆかりんいたのか。気づかなかった。</t>
    <phoneticPr fontId="1" type="noConversion"/>
  </si>
  <si>
    <t>そんなことどうでもいい。お賽銭箱盗まれるぐらいのことで大げさに言うな。</t>
    <phoneticPr fontId="1" type="noConversion"/>
  </si>
  <si>
    <t>いや、今のウソ。あいつ賽銭箱を抱いて寝るキャラだから。</t>
    <phoneticPr fontId="1" type="noConversion"/>
  </si>
  <si>
    <t>そそそ、それは命にかかる一大事だな、霊夢に。</t>
    <phoneticPr fontId="1" type="noConversion"/>
  </si>
  <si>
    <t>やけに信じられそうなウソだな。</t>
    <phoneticPr fontId="1" type="noConversion"/>
  </si>
  <si>
    <t>T24_4</t>
    <phoneticPr fontId="1" type="noConversion"/>
  </si>
  <si>
    <t>花と言えば毒だな。</t>
    <phoneticPr fontId="1" type="noConversion"/>
  </si>
  <si>
    <t>そんなの偏見にすぎます！花と言えば香りではないか！</t>
    <phoneticPr fontId="1" type="noConversion"/>
  </si>
  <si>
    <t>毒はまた薬。花の香りが人間を愉しめるのは神経に花の毒がにじんだから。</t>
    <phoneticPr fontId="1" type="noConversion"/>
  </si>
  <si>
    <t>一定程度の香りは毒に変わりません！</t>
    <phoneticPr fontId="1" type="noConversion"/>
  </si>
  <si>
    <t>あんたはこれほどの花がもつもの、すでに毒されても変なことではない。</t>
    <phoneticPr fontId="1" type="noConversion"/>
  </si>
  <si>
    <t>免疫と適応性がつよいから、平気ですよ。</t>
    <phoneticPr fontId="1" type="noConversion"/>
  </si>
  <si>
    <t>ほら、人間じゃないのに免疫とか適応性とかいうし、やっぱ脳まで毒されたな。</t>
    <phoneticPr fontId="1" type="noConversion"/>
  </si>
  <si>
    <t>T25_1</t>
    <phoneticPr fontId="1" type="noConversion"/>
  </si>
  <si>
    <t>さっきの話だけど。博麗神社っていったいどうなったのか。</t>
    <phoneticPr fontId="1" type="noConversion"/>
  </si>
  <si>
    <t>ですから、宇宙人に…。</t>
    <phoneticPr fontId="1" type="noConversion"/>
  </si>
  <si>
    <t>うそつけジャーナリストは黙れ。</t>
    <phoneticPr fontId="1" type="noConversion"/>
  </si>
  <si>
    <t>新聞評価減っているよ。</t>
    <phoneticPr fontId="1" type="noConversion"/>
  </si>
  <si>
    <t>ほぼ事実だからいいんじゃん。</t>
    <phoneticPr fontId="1" type="noConversion"/>
  </si>
  <si>
    <t>宇宙人ってどこでもいないわ。</t>
    <phoneticPr fontId="1" type="noConversion"/>
  </si>
  <si>
    <t>じゃ未来人か、超能力人か。</t>
    <phoneticPr fontId="1" type="noConversion"/>
  </si>
  <si>
    <t>異世界人だ。</t>
    <phoneticPr fontId="1" type="noConversion"/>
  </si>
  <si>
    <t>最もうそっぽいだ！</t>
    <phoneticPr fontId="1" type="noConversion"/>
  </si>
  <si>
    <t>T25_2</t>
    <phoneticPr fontId="1" type="noConversion"/>
  </si>
  <si>
    <r>
      <t>霧雨</t>
    </r>
    <r>
      <rPr>
        <sz val="11"/>
        <color indexed="8"/>
        <rFont val="宋体"/>
        <family val="3"/>
        <charset val="134"/>
      </rPr>
      <t>·</t>
    </r>
    <r>
      <rPr>
        <sz val="11"/>
        <color indexed="8"/>
        <rFont val="ＦＡ 丸ゴシックＭ"/>
        <family val="3"/>
        <charset val="128"/>
      </rPr>
      <t>魔理沙II</t>
    </r>
    <phoneticPr fontId="1" type="noConversion"/>
  </si>
  <si>
    <t>本物は私だぜ。</t>
    <phoneticPr fontId="1" type="noConversion"/>
  </si>
  <si>
    <t>どうなっているの？魔法にかけられた。</t>
    <phoneticPr fontId="1" type="noConversion"/>
  </si>
  <si>
    <t>いや、私たちとも魔法使いだからぜ。</t>
    <phoneticPr fontId="1" type="noConversion"/>
  </si>
  <si>
    <t>まったく同じ顔の二人じゃないか。</t>
    <phoneticPr fontId="1" type="noConversion"/>
  </si>
  <si>
    <t>魔法とは無関係だゼ。</t>
    <phoneticPr fontId="1" type="noConversion"/>
  </si>
  <si>
    <t>俺の方が本物だゼ。</t>
    <phoneticPr fontId="1" type="noConversion"/>
  </si>
  <si>
    <t>あぁもうイライラする！</t>
    <phoneticPr fontId="1" type="noConversion"/>
  </si>
  <si>
    <t>T25_3</t>
    <phoneticPr fontId="1" type="noConversion"/>
  </si>
  <si>
    <t>で、どこまで連れて行くつもり？ここは怖い花ばかりのでいやだね…。</t>
    <phoneticPr fontId="1" type="noConversion"/>
  </si>
  <si>
    <t>この山を越えればすぐ目の前だよ。</t>
    <phoneticPr fontId="1" type="noConversion"/>
  </si>
  <si>
    <t>あれ？霊夢…だよね。なんだか雰囲気違うんだけど。</t>
    <phoneticPr fontId="1" type="noConversion"/>
  </si>
  <si>
    <t>よ、メディスンじゃないか。</t>
    <phoneticPr fontId="1" type="noConversion"/>
  </si>
  <si>
    <t>う、うん。それ、霊夢だよな…。</t>
    <phoneticPr fontId="1" type="noConversion"/>
  </si>
  <si>
    <t>それってひどいな。レイムとはいえ霊夢じゃないけど。解釈には時間かかりそうだからパス。</t>
    <phoneticPr fontId="1" type="noConversion"/>
  </si>
  <si>
    <t>もしかして博麗神社の事件と何か因縁あり？</t>
    <phoneticPr fontId="1" type="noConversion"/>
  </si>
  <si>
    <t>そんなことどうでもいい。もう一息だから付き合うよ。</t>
    <phoneticPr fontId="1" type="noConversion"/>
  </si>
  <si>
    <t>T25_4</t>
    <phoneticPr fontId="1" type="noConversion"/>
  </si>
  <si>
    <t>まだいたのか。</t>
    <phoneticPr fontId="1" type="noConversion"/>
  </si>
  <si>
    <t>こっちのセリフよ！</t>
    <phoneticPr fontId="1" type="noConversion"/>
  </si>
  <si>
    <t>もう一度勝負しようか。毒なんて外道なものを使わないでくれる？</t>
    <phoneticPr fontId="1" type="noConversion"/>
  </si>
  <si>
    <t>いいじゃない。ならそっちも花など殺風景なおもちゃを武道会場に持ち込まないでくれるよね。</t>
    <phoneticPr fontId="1" type="noConversion"/>
  </si>
  <si>
    <t>あったまきた！</t>
    <phoneticPr fontId="1" type="noConversion"/>
  </si>
  <si>
    <t>あたまないくせに！</t>
    <phoneticPr fontId="1" type="noConversion"/>
  </si>
  <si>
    <t>T26_1</t>
    <phoneticPr fontId="1" type="noConversion"/>
  </si>
  <si>
    <t>霊夢ではないか。どうしたの？うわさで結構大変な目にあったようですが。</t>
    <phoneticPr fontId="1" type="noConversion"/>
  </si>
  <si>
    <t>霊夢じゃなくレイムだ。</t>
    <phoneticPr fontId="1" type="noConversion"/>
  </si>
  <si>
    <t>うむ、よく区別しろ。ほら微妙に違うんじゃないか、立ち絵とか。</t>
    <phoneticPr fontId="1" type="noConversion"/>
  </si>
  <si>
    <t>さすが閻魔様。主観視点の次元は違いますね。</t>
    <phoneticPr fontId="1" type="noConversion"/>
  </si>
  <si>
    <t>大したことはない。</t>
    <phoneticPr fontId="1" type="noConversion"/>
  </si>
  <si>
    <t>別に褒めてないから！それよりレイム、いったいあの娘とどんな関係？</t>
    <phoneticPr fontId="1" type="noConversion"/>
  </si>
  <si>
    <t>霊夢か、魔理沙か？あの娘って意味わからん。</t>
    <phoneticPr fontId="1" type="noConversion"/>
  </si>
  <si>
    <t>ななななんでま、魔理沙が出てくるのよ！</t>
    <phoneticPr fontId="1" type="noConversion"/>
  </si>
  <si>
    <t>T26_2</t>
    <phoneticPr fontId="1" type="noConversion"/>
  </si>
  <si>
    <t>あんたたちくっつけて珍しいな。</t>
    <phoneticPr fontId="1" type="noConversion"/>
  </si>
  <si>
    <t>悲惨だ。私は幸せを配ってきたのに！アリスアリス～私を助けて～。</t>
    <phoneticPr fontId="1" type="noConversion"/>
  </si>
  <si>
    <t>そ、そんな潤んだ目で見ないでください！ドキドキしちゃいそうではありませんか。</t>
    <phoneticPr fontId="1" type="noConversion"/>
  </si>
  <si>
    <t>そっちも危険そうだな。なんで私はこんな目に…。</t>
    <phoneticPr fontId="1" type="noConversion"/>
  </si>
  <si>
    <t>非常用食材なら、常に見回りに用意しています。</t>
    <phoneticPr fontId="1" type="noConversion"/>
  </si>
  <si>
    <t>非常用食材を手を出さないでくれます？</t>
    <phoneticPr fontId="1" type="noConversion"/>
  </si>
  <si>
    <t>T26_3</t>
    <phoneticPr fontId="1" type="noConversion"/>
  </si>
  <si>
    <t>ねぇさん。アリスに聞いてみようか。</t>
    <phoneticPr fontId="1" type="noConversion"/>
  </si>
  <si>
    <t>なにも出てくれないと思いますけど、一応。</t>
    <phoneticPr fontId="1" type="noConversion"/>
  </si>
  <si>
    <t>なによ人を見てこそこそっと。私は別に誰かを思って…。</t>
    <phoneticPr fontId="1" type="noConversion"/>
  </si>
  <si>
    <t>諦めましたよねぇさん。恋バカに近づかないでいこうか。</t>
    <phoneticPr fontId="1" type="noConversion"/>
  </si>
  <si>
    <t>同意です。霊夢さんからの救援霊書によってこの山を越えればすぐ目の前です。さ、急ぎましょう。</t>
    <phoneticPr fontId="1" type="noConversion"/>
  </si>
  <si>
    <t>ま、待って。霊夢どうされましたか？うわさで結構大変しそうだったので…。</t>
    <phoneticPr fontId="1" type="noConversion"/>
  </si>
  <si>
    <t>魔理沙は平気よ。心配ご無用～。</t>
    <phoneticPr fontId="1" type="noConversion"/>
  </si>
  <si>
    <t>T26_4</t>
    <phoneticPr fontId="1" type="noConversion"/>
  </si>
  <si>
    <t>だからしつこいなあんたは。</t>
    <phoneticPr fontId="1" type="noConversion"/>
  </si>
  <si>
    <t>なな、なにいうんです？ごくふつうな質問ではありませんか。</t>
    <phoneticPr fontId="1" type="noConversion"/>
  </si>
  <si>
    <t>用事あるんだからいちいち付き合わないゼ。</t>
    <phoneticPr fontId="1" type="noConversion"/>
  </si>
  <si>
    <t>その用事も言えないでしょうか。私って信用できませんから？</t>
    <phoneticPr fontId="1" type="noConversion"/>
  </si>
  <si>
    <t>信用するゼ、愛してるから今のうち勘弁してくれ。</t>
    <phoneticPr fontId="1" type="noConversion"/>
  </si>
  <si>
    <t>…は、鼻血が…。</t>
    <phoneticPr fontId="1" type="noConversion"/>
  </si>
  <si>
    <t>もううるさい！どけ！</t>
    <phoneticPr fontId="1" type="noConversion"/>
  </si>
  <si>
    <t>T31_0</t>
    <phoneticPr fontId="1" type="noConversion"/>
  </si>
  <si>
    <t>満月の夜に来て命知らずどもね。</t>
    <phoneticPr fontId="1" type="noConversion"/>
  </si>
  <si>
    <t>どうせ霊書をもらってきたもの。今のうち帰れ。身のためよ。</t>
    <phoneticPr fontId="1" type="noConversion"/>
  </si>
  <si>
    <t>ったくどいつもこいつも。ことを大きくならないように頑張ってきたのに。</t>
    <phoneticPr fontId="1" type="noConversion"/>
  </si>
  <si>
    <t>人気ていうか、神を超える信仰集めてるんじゃないか、巫女のくせに！</t>
    <phoneticPr fontId="1" type="noConversion"/>
  </si>
  <si>
    <t>あんなもの引き寄せるのも当然なこと！</t>
    <phoneticPr fontId="1" type="noConversion"/>
  </si>
  <si>
    <t>T31_1</t>
    <phoneticPr fontId="1" type="noConversion"/>
  </si>
  <si>
    <t>へぇ、結構偉い奴も来てくれたね。</t>
    <phoneticPr fontId="1" type="noConversion"/>
  </si>
  <si>
    <t>霊書もらってきたけど、道どいてくれない？</t>
    <phoneticPr fontId="1" type="noConversion"/>
  </si>
  <si>
    <t>なら今すぐ引き返せ。問題はあんたたちほどが解決できるレベルじゃない。</t>
    <phoneticPr fontId="1" type="noConversion"/>
  </si>
  <si>
    <t>それは挑発か。なら受け止める。</t>
    <phoneticPr fontId="1" type="noConversion"/>
  </si>
  <si>
    <t>ややこしいこと。頼むからもう邪魔をよせ！私たち何とかするから！</t>
    <phoneticPr fontId="1" type="noConversion"/>
  </si>
  <si>
    <t>霊夢直々の救援請求を断るわけがない。それにあなたは敵か味方か今のうちわかるまい。</t>
    <phoneticPr fontId="1" type="noConversion"/>
  </si>
  <si>
    <t>化け物姿ゆえに、なんか陰謀ありそうだし。</t>
    <phoneticPr fontId="1" type="noConversion"/>
  </si>
  <si>
    <t>あぁもう！あたまきた！</t>
    <phoneticPr fontId="1" type="noConversion"/>
  </si>
  <si>
    <t>T32_4</t>
    <phoneticPr fontId="1" type="noConversion"/>
  </si>
  <si>
    <t>なんだと！</t>
    <phoneticPr fontId="1" type="noConversion"/>
  </si>
  <si>
    <t>おや、きもけーねだ。</t>
    <phoneticPr fontId="1" type="noConversion"/>
  </si>
  <si>
    <t>あら、失礼。よくみれば上白沢さんではありませんか。</t>
    <phoneticPr fontId="1" type="noConversion"/>
  </si>
  <si>
    <t>よく見なくても私だ！そんなことより引き返れ、あんたに用がない。</t>
    <phoneticPr fontId="1" type="noConversion"/>
  </si>
  <si>
    <t>それはいけません。せっかく貧乏霊夢が霊書を送ってきたのに、行かなきゃ礼儀に合いません。</t>
    <phoneticPr fontId="1" type="noConversion"/>
  </si>
  <si>
    <t>問題は解決済み…だそうです。</t>
    <phoneticPr fontId="1" type="noConversion"/>
  </si>
  <si>
    <t>なんだ今の間は。</t>
    <phoneticPr fontId="1" type="noConversion"/>
  </si>
  <si>
    <t>T32_1</t>
    <phoneticPr fontId="1" type="noConversion"/>
  </si>
  <si>
    <t>T31_4</t>
    <phoneticPr fontId="1" type="noConversion"/>
  </si>
  <si>
    <t>けーねやられちゃったか。まぁよい。</t>
    <phoneticPr fontId="1" type="noConversion"/>
  </si>
  <si>
    <t>お前ら敵じゃなかったっけ？やっぱり最近の幻想郷は変だ。</t>
    <phoneticPr fontId="1" type="noConversion"/>
  </si>
  <si>
    <t>やけに死人出るのも一連の仕業か。</t>
    <phoneticPr fontId="1" type="noConversion"/>
  </si>
  <si>
    <t>世の中知らない方がいいことはたまにある。</t>
    <phoneticPr fontId="1" type="noConversion"/>
  </si>
  <si>
    <t>霊書をもらった以上、引き返るわけにもない。もしかしてあんたたちが首謀者？</t>
    <phoneticPr fontId="1" type="noConversion"/>
  </si>
  <si>
    <t>どう見ても問題を解決しようとしている方だ！だがあんまり人が近づくと危険ですから…。</t>
    <phoneticPr fontId="1" type="noConversion"/>
  </si>
  <si>
    <t>やっぱりなんかたくらんでる。放っていくわけがない。おとなしく白状しろ。</t>
    <phoneticPr fontId="1" type="noConversion"/>
  </si>
  <si>
    <t>…身のために思ってやったのに、どうやら情を通さなかったな。</t>
    <phoneticPr fontId="1" type="noConversion"/>
  </si>
  <si>
    <t>T32_2</t>
    <phoneticPr fontId="1" type="noConversion"/>
  </si>
  <si>
    <t>歓迎しないぞ。</t>
    <phoneticPr fontId="1" type="noConversion"/>
  </si>
  <si>
    <t>歓迎しても喜ばない。で、博麗神社ってこの前か。</t>
    <phoneticPr fontId="1" type="noConversion"/>
  </si>
  <si>
    <t>道迷わなくてよかった。</t>
    <phoneticPr fontId="1" type="noConversion"/>
  </si>
  <si>
    <t>霊夢ってやっぱり人気あるな。半人半霊はともかく、⑨は帰れ。</t>
    <phoneticPr fontId="1" type="noConversion"/>
  </si>
  <si>
    <t>失礼だな！あたいも霊夢を気使ってきたから！</t>
    <phoneticPr fontId="1" type="noConversion"/>
  </si>
  <si>
    <t>お、それは感動した。</t>
    <phoneticPr fontId="1" type="noConversion"/>
  </si>
  <si>
    <t>どうやら邪魔する気満々だな。</t>
    <phoneticPr fontId="1" type="noConversion"/>
  </si>
  <si>
    <t>邪魔する方があんたたちよ！</t>
    <phoneticPr fontId="1" type="noConversion"/>
  </si>
  <si>
    <t>T32_3</t>
    <phoneticPr fontId="1" type="noConversion"/>
  </si>
  <si>
    <t>永琳よ、いったい何が守ろうとしている。</t>
    <phoneticPr fontId="1" type="noConversion"/>
  </si>
  <si>
    <t>霊夢のために言えません。どうか私を信じてください。今のうちに引き返ってください。</t>
    <phoneticPr fontId="1" type="noConversion"/>
  </si>
  <si>
    <t>私ならここにいるんだけど？</t>
    <phoneticPr fontId="1" type="noConversion"/>
  </si>
  <si>
    <t>あ、あんたが犯人だね！よくも幻想郷にこんなひどいこと！</t>
    <phoneticPr fontId="1" type="noConversion"/>
  </si>
  <si>
    <t>私は何でもしなかったよ。勝手に罪人扱いするな。</t>
    <phoneticPr fontId="1" type="noConversion"/>
  </si>
  <si>
    <t>そうだ。私の判断で彼女は無罪だ。</t>
    <phoneticPr fontId="1" type="noConversion"/>
  </si>
  <si>
    <t>あんたね…。もう一度天月砲されたい？</t>
    <phoneticPr fontId="1" type="noConversion"/>
  </si>
  <si>
    <t>それだけは勘弁してくれ！それより事情をきけ！</t>
    <phoneticPr fontId="1" type="noConversion"/>
  </si>
  <si>
    <t>問答無用！</t>
    <phoneticPr fontId="1" type="noConversion"/>
  </si>
  <si>
    <t>あれは天月砲だな。ご立派に。</t>
    <phoneticPr fontId="1" type="noConversion"/>
  </si>
  <si>
    <t>吸血鬼のくせに目がいいわね。で、なにしにきた？もうすぐ朝だよ。</t>
    <phoneticPr fontId="1" type="noConversion"/>
  </si>
  <si>
    <t>仕方ないじゃない。私は好き好んであれを発動したとでも思ったか。</t>
    <phoneticPr fontId="1" type="noConversion"/>
  </si>
  <si>
    <t>あれを神社か。道理で騒ぎに起こす。</t>
    <phoneticPr fontId="1" type="noConversion"/>
  </si>
  <si>
    <t>事情は大体わかるようになった。結局何も解決しなかった。</t>
    <phoneticPr fontId="1" type="noConversion"/>
  </si>
  <si>
    <t>もう一発は準備しておる。だから邪魔されたくないよ。たとえあんたでも。</t>
    <phoneticPr fontId="1" type="noConversion"/>
  </si>
  <si>
    <t>お前らがしようとしたことは間違ってる。異世界人をひたすら削除すべきではなく、まず共存を考えることが先だ。</t>
    <phoneticPr fontId="1" type="noConversion"/>
  </si>
  <si>
    <t>ふん。侵略されたこともなく紅魔館の奴に言われたくない。もう二度とあんなこと…。</t>
    <phoneticPr fontId="1" type="noConversion"/>
  </si>
  <si>
    <t>ヴォヤージュ一九六九か。ちっ、バンパイアの屋城とは血の色だ。だが気持ちだけは理解できるつもりだ。</t>
    <phoneticPr fontId="1" type="noConversion"/>
  </si>
  <si>
    <t>T33_1</t>
    <phoneticPr fontId="1" type="noConversion"/>
  </si>
  <si>
    <t>なかなか手ごわいな。霊を切れる妖刀ってどっち？</t>
    <phoneticPr fontId="1" type="noConversion"/>
  </si>
  <si>
    <t>知ってどうする？あんたもともと人間だろう、迷いを打ち消してあげようか。</t>
    <phoneticPr fontId="1" type="noConversion"/>
  </si>
  <si>
    <t>結構です。で、そっちは犯人のレイムというわけ？この前永琳に一発もらってよくも帰ってきたじゃない。</t>
    <phoneticPr fontId="1" type="noConversion"/>
  </si>
  <si>
    <t>大きなお世話。あいつ侵略者とか言って、問答無用でっ私を追い払うから。別に何でもしてないのに。</t>
    <phoneticPr fontId="1" type="noConversion"/>
  </si>
  <si>
    <t>足一歩でも踏み違えばすでに侵略者となる。悪いのは事前何も言わなかったおまえだ。</t>
    <phoneticPr fontId="1" type="noConversion"/>
  </si>
  <si>
    <t>月とか蓬莱とかは従来外人を排斥している。霊なら何でも歓迎する白玉楼とは大違いだ。</t>
    <phoneticPr fontId="1" type="noConversion"/>
  </si>
  <si>
    <t>残念ながら不老不死とか月の文明や生命など地上の人間に知られると大変だから。霊ならわれわれも大歓迎よ。</t>
    <phoneticPr fontId="1" type="noConversion"/>
  </si>
  <si>
    <t>霊ですよ、一応。</t>
    <phoneticPr fontId="1" type="noConversion"/>
  </si>
  <si>
    <t>言葉遊びするな。おとなしく元の世界へ帰れ！</t>
    <phoneticPr fontId="1" type="noConversion"/>
  </si>
  <si>
    <t>…。</t>
    <phoneticPr fontId="1" type="noConversion"/>
  </si>
  <si>
    <t>T33_2</t>
    <phoneticPr fontId="1" type="noConversion"/>
  </si>
  <si>
    <t>ひょっとして一連のことはあんたの仕業じゃないでしょうね。</t>
    <phoneticPr fontId="1" type="noConversion"/>
  </si>
  <si>
    <t>あれ？ばれたか。</t>
    <phoneticPr fontId="1" type="noConversion"/>
  </si>
  <si>
    <t>ほかの世界との境界張ってとんでもないお客様を引き寄せたな。</t>
    <phoneticPr fontId="1" type="noConversion"/>
  </si>
  <si>
    <t>ごめんごめん。寝てたからつい。</t>
    <phoneticPr fontId="1" type="noConversion"/>
  </si>
  <si>
    <t>おまえ！それで済むとでも思ったか！こっちはどれほど大変だったと思う？</t>
    <phoneticPr fontId="1" type="noConversion"/>
  </si>
  <si>
    <t>まぁまぁもこたん落ち着いて。</t>
    <phoneticPr fontId="1" type="noConversion"/>
  </si>
  <si>
    <t>も、もこたんだと？</t>
    <phoneticPr fontId="1" type="noConversion"/>
  </si>
  <si>
    <t>だったら今すぐあんな忌々しい連中を連れ帰れ！</t>
    <phoneticPr fontId="1" type="noConversion"/>
  </si>
  <si>
    <t>そう頭くるな。ゆっくりしようよ。</t>
    <phoneticPr fontId="1" type="noConversion"/>
  </si>
  <si>
    <t>T33_3</t>
    <phoneticPr fontId="1" type="noConversion"/>
  </si>
  <si>
    <t>ゆかりんはそんなことしたのもなにか事情があるに違いません。私のした彼女は迷惑掛けるのが好きではありませんから。</t>
    <phoneticPr fontId="1" type="noConversion"/>
  </si>
  <si>
    <t>不老不死の蓬莱人か。なかなか興味深いな。</t>
    <phoneticPr fontId="1" type="noConversion"/>
  </si>
  <si>
    <t>楽団まできたなんて。いったいどれだけ霊書を…。</t>
    <phoneticPr fontId="1" type="noConversion"/>
  </si>
  <si>
    <t>霊書ってこれのこと？私たち字を読めないから説明してくれる？</t>
    <phoneticPr fontId="1" type="noConversion"/>
  </si>
  <si>
    <t>おい！字を読めないあんたたちがどうしてここに？</t>
    <phoneticPr fontId="1" type="noConversion"/>
  </si>
  <si>
    <t>さぁ。</t>
    <phoneticPr fontId="1" type="noConversion"/>
  </si>
  <si>
    <t>幻想郷の皆さんがごく特殊な音率を発生して何箇所に集中してへんだと思ったから。</t>
    <phoneticPr fontId="1" type="noConversion"/>
  </si>
  <si>
    <t>そ、そんなこともできるのか！</t>
    <phoneticPr fontId="1" type="noConversion"/>
  </si>
  <si>
    <t>うわさの博麗神社の方向ももちろん、この月まで伸びたのは普通じゃない。</t>
    <phoneticPr fontId="1" type="noConversion"/>
  </si>
  <si>
    <t>天月砲のせいか。厄介なことだ。</t>
    <phoneticPr fontId="1" type="noConversion"/>
  </si>
  <si>
    <t>T33_4</t>
    <phoneticPr fontId="1" type="noConversion"/>
  </si>
  <si>
    <t>白状します。</t>
    <phoneticPr fontId="1" type="noConversion"/>
  </si>
  <si>
    <t>へぇ、ずいぶんとおとなしいな。</t>
    <phoneticPr fontId="1" type="noConversion"/>
  </si>
  <si>
    <t>何もしてませんから。寝るうちに境界が勝手に開いて、天月砲に起こされたじまいだ。</t>
    <phoneticPr fontId="1" type="noConversion"/>
  </si>
  <si>
    <t>やっぱりそうだったかこのバカ者！いま死なすから！</t>
    <phoneticPr fontId="1" type="noConversion"/>
  </si>
  <si>
    <t>そう熱くならないで。今のうそ。あっちの世界での異変は大きすぎるのでしばらくこっちに預けようとしていただけだ。</t>
    <phoneticPr fontId="1" type="noConversion"/>
  </si>
  <si>
    <t>ほかの世界を見る余裕があるならまずこのとんでもないこと収めろ！</t>
    <phoneticPr fontId="1" type="noConversion"/>
  </si>
  <si>
    <t>ごめん。無理。</t>
    <phoneticPr fontId="1" type="noConversion"/>
  </si>
  <si>
    <t>T34_0</t>
    <phoneticPr fontId="1" type="noConversion"/>
  </si>
  <si>
    <t>ようこそ、とでもいった方がいいんでしょうか。</t>
    <phoneticPr fontId="1" type="noConversion"/>
  </si>
  <si>
    <t>歴史を再築し、不死身の妹紅もあなたたちを阻止できませんでしたね。まことに残念なこと。</t>
    <phoneticPr fontId="1" type="noConversion"/>
  </si>
  <si>
    <t>月の姫様としてお願いする、引き返ってください。</t>
    <phoneticPr fontId="1" type="noConversion"/>
  </si>
  <si>
    <t>ほかの世界が存在するというパニックを幻想郷の皆さんに知られたくありません。</t>
    <phoneticPr fontId="1" type="noConversion"/>
  </si>
  <si>
    <t>あなたたちが見たとおり、天月砲まで通用しない連中ですゆえ、あっちの世界とはどれほど危険でしょう。</t>
    <phoneticPr fontId="1" type="noConversion"/>
  </si>
  <si>
    <t>さ、霊書のことを忘れて。早く自分の居場所に帰ってください。</t>
    <phoneticPr fontId="1" type="noConversion"/>
  </si>
  <si>
    <t>そうならば、罪を負うのは私だけで済みます。</t>
    <phoneticPr fontId="1" type="noConversion"/>
  </si>
  <si>
    <t>どうか、ここまで。</t>
    <phoneticPr fontId="1" type="noConversion"/>
  </si>
  <si>
    <t>T34_1</t>
    <phoneticPr fontId="1" type="noConversion"/>
  </si>
  <si>
    <t>八雲ゆかりどの、どうか力になってください。</t>
    <phoneticPr fontId="1" type="noConversion"/>
  </si>
  <si>
    <t>わたしの引き寄せたものを責任とれっというのか。</t>
    <phoneticPr fontId="1" type="noConversion"/>
  </si>
  <si>
    <t>そんなことはございません。ですが私だけが力不足ですゆえ、あなたの能力がほしいです。</t>
    <phoneticPr fontId="1" type="noConversion"/>
  </si>
  <si>
    <t>こっちの咲夜はどう？能力からみればこいつの方がやくにたつじゃない。</t>
    <phoneticPr fontId="1" type="noConversion"/>
  </si>
  <si>
    <t>めんどいからパス。</t>
    <phoneticPr fontId="1" type="noConversion"/>
  </si>
  <si>
    <t>即拒絶だそうだな。</t>
    <phoneticPr fontId="1" type="noConversion"/>
  </si>
  <si>
    <t>八雲ゆかりよ、なにゆえにこのようなことをしたのか、ぜひ聞かせていただきたいです。</t>
    <phoneticPr fontId="1" type="noConversion"/>
  </si>
  <si>
    <t>…あの世界のレイムやマリサを助けたいです。</t>
    <phoneticPr fontId="1" type="noConversion"/>
  </si>
  <si>
    <t>ですが、動物の世界で弱肉強食という法則がありまして、あんまり外の力を注入しすぎるとバランスが崩れることも多いです。</t>
    <phoneticPr fontId="1" type="noConversion"/>
  </si>
  <si>
    <t>それは知っている…つもりだ。</t>
    <phoneticPr fontId="1" type="noConversion"/>
  </si>
  <si>
    <t>よい。あなたの心を理解しています。やさしいですけど、間違っています。</t>
    <phoneticPr fontId="1" type="noConversion"/>
  </si>
  <si>
    <t>それも知っているつもりだ。</t>
    <phoneticPr fontId="1" type="noConversion"/>
  </si>
  <si>
    <t>T34_2</t>
    <phoneticPr fontId="1" type="noConversion"/>
  </si>
  <si>
    <t>れ、霊夢ではありませんか？なにゆえここに…？</t>
    <phoneticPr fontId="1" type="noConversion"/>
  </si>
  <si>
    <t>いいことしてくれたじゃない！どういうつもりです？</t>
    <phoneticPr fontId="1" type="noConversion"/>
  </si>
  <si>
    <t>あなたは理解できると思いましたが。幻想郷または桃源のさと、世に知られてはいけません。</t>
    <phoneticPr fontId="1" type="noConversion"/>
  </si>
  <si>
    <t>疎外感ありすぎてびびったゼ。別に帰るつもりないからいいんじゃない。</t>
    <phoneticPr fontId="1" type="noConversion"/>
  </si>
  <si>
    <t>誰が保証できます？大昔に地上の人間と約束しましたのに、またそんなことを。</t>
    <phoneticPr fontId="1" type="noConversion"/>
  </si>
  <si>
    <t>それは偏見だゼ。ごく一部の行動で全体を否定するな。</t>
    <phoneticPr fontId="1" type="noConversion"/>
  </si>
  <si>
    <t>可能性が見えていますから全力で予防すべきです。</t>
    <phoneticPr fontId="1" type="noConversion"/>
  </si>
  <si>
    <t>そんなに緊張しやすいと老けるよ。のんびりお話しあいしたらいいんじゃない。</t>
    <phoneticPr fontId="1" type="noConversion"/>
  </si>
  <si>
    <t>そんな余裕はできません。一秒も早く返させてあげたいです。</t>
    <phoneticPr fontId="1" type="noConversion"/>
  </si>
  <si>
    <t>なら敵だね。こいつと友達になったから追い払うわけがない。</t>
    <phoneticPr fontId="1" type="noConversion"/>
  </si>
  <si>
    <t>T34_3</t>
    <phoneticPr fontId="1" type="noConversion"/>
  </si>
  <si>
    <t>よっ、久しぶりだぜ。</t>
    <phoneticPr fontId="1" type="noConversion"/>
  </si>
  <si>
    <t>お久しぶりです。天月砲を発動して誠にすみませんでしたが…。</t>
    <phoneticPr fontId="1" type="noConversion"/>
  </si>
  <si>
    <t>いい。それより天月砲はもらうぜ。</t>
    <phoneticPr fontId="1" type="noConversion"/>
  </si>
  <si>
    <t>何をするつもりです？</t>
    <phoneticPr fontId="1" type="noConversion"/>
  </si>
  <si>
    <t>研究よ。マスタースパークにより大きくパワーを手に入れたいぜ。</t>
    <phoneticPr fontId="1" type="noConversion"/>
  </si>
  <si>
    <t>わ、わたしも見学したいです。</t>
    <phoneticPr fontId="1" type="noConversion"/>
  </si>
  <si>
    <t>ふざけたことを。忙しいですから失礼いたします。</t>
    <phoneticPr fontId="1" type="noConversion"/>
  </si>
  <si>
    <t>おっと、逃がさないぜ。</t>
    <phoneticPr fontId="1" type="noConversion"/>
  </si>
  <si>
    <t>T34_4</t>
    <phoneticPr fontId="1" type="noConversion"/>
  </si>
  <si>
    <t>あれ、ここってもしかして月？</t>
    <phoneticPr fontId="1" type="noConversion"/>
  </si>
  <si>
    <t>そうですが、用事がないなら帰ってください。</t>
    <phoneticPr fontId="1" type="noConversion"/>
  </si>
  <si>
    <t>ははっ、道迷ってたか？すみませんが、霊書が指すとこってここなの？</t>
    <phoneticPr fontId="1" type="noConversion"/>
  </si>
  <si>
    <t>霊書には『お帰りなさい』と指しています。</t>
    <phoneticPr fontId="1" type="noConversion"/>
  </si>
  <si>
    <t>そっか、じゃ帰るぞ。</t>
    <phoneticPr fontId="1" type="noConversion"/>
  </si>
  <si>
    <t>お気をつけて…。</t>
    <phoneticPr fontId="1" type="noConversion"/>
  </si>
  <si>
    <t>バカにしないでよ！博麗神社があんたの天月砲を一発もらったことぐらいは知ってるぞ！</t>
    <phoneticPr fontId="1" type="noConversion"/>
  </si>
  <si>
    <t>それでどうします？異世界人を追い払う最高の手段ではありませんか。</t>
    <phoneticPr fontId="1" type="noConversion"/>
  </si>
  <si>
    <t>ひどいよ！あいつら何でもしていないのに。</t>
    <phoneticPr fontId="1" type="noConversion"/>
  </si>
  <si>
    <t>そうですね。悪いことをしましたのようですが、月の民の安全を最優先と判断して行動をとりましただけです。</t>
    <phoneticPr fontId="1" type="noConversion"/>
  </si>
  <si>
    <t>T23_1</t>
    <phoneticPr fontId="1" type="noConversion"/>
  </si>
  <si>
    <t>あぁ～帰りたい。</t>
    <phoneticPr fontId="1" type="noConversion"/>
  </si>
  <si>
    <t>だったら邪魔するな、さっさと帰れ。</t>
    <phoneticPr fontId="1" type="noConversion"/>
  </si>
  <si>
    <t>さっきの白兎といい今の制服兎といい、やっぱり耳の長い生き物は理解しがたい。</t>
    <phoneticPr fontId="1" type="noConversion"/>
  </si>
  <si>
    <t>バンパイアに言われたくないよ。帰るつもりだがあんたらを撃ち殺すのは姫様直々の命令だから。</t>
    <phoneticPr fontId="1" type="noConversion"/>
  </si>
  <si>
    <t>殺すつもりだったのか。なら話は早い。お嬢様、武器使う許可を。</t>
    <phoneticPr fontId="1" type="noConversion"/>
  </si>
  <si>
    <t>いつも勝手に使ったじゃない！</t>
    <phoneticPr fontId="1" type="noConversion"/>
  </si>
  <si>
    <t>それはすみませんでした。つい。</t>
    <phoneticPr fontId="1" type="noConversion"/>
  </si>
  <si>
    <t>ついって人殺すな！</t>
    <phoneticPr fontId="1" type="noConversion"/>
  </si>
  <si>
    <t>T23_2</t>
    <phoneticPr fontId="1" type="noConversion"/>
  </si>
  <si>
    <t>犯人がやってくるのは想像外だった。</t>
    <phoneticPr fontId="1" type="noConversion"/>
  </si>
  <si>
    <t>異端殺しに犯人呼ばわりされる筋合いはない。</t>
    <phoneticPr fontId="1" type="noConversion"/>
  </si>
  <si>
    <t>あいつもまた使われているから、理論するのも時間の無駄使いだ。</t>
    <phoneticPr fontId="1" type="noConversion"/>
  </si>
  <si>
    <t>もともと姫様直々の命令を受けこの場であんたらを撃ち殺すから、何なりと言っても。</t>
    <phoneticPr fontId="1" type="noConversion"/>
  </si>
  <si>
    <t>哀れな一族だな。</t>
    <phoneticPr fontId="1" type="noConversion"/>
  </si>
  <si>
    <t>姫様の御恩を受けていないあんたたちの方が可哀そう。</t>
    <phoneticPr fontId="1" type="noConversion"/>
  </si>
  <si>
    <t>T23_3</t>
    <phoneticPr fontId="1" type="noConversion"/>
  </si>
  <si>
    <r>
      <t>霧雨</t>
    </r>
    <r>
      <rPr>
        <sz val="11"/>
        <color indexed="8"/>
        <rFont val="宋体"/>
        <family val="3"/>
        <charset val="134"/>
      </rPr>
      <t>·</t>
    </r>
    <r>
      <rPr>
        <sz val="11"/>
        <color indexed="8"/>
        <rFont val="ＦＡ 丸ゴシックＭ"/>
        <family val="3"/>
        <charset val="128"/>
      </rPr>
      <t>魔理沙II</t>
    </r>
    <phoneticPr fontId="1" type="noConversion"/>
  </si>
  <si>
    <t>気をつけて。あのこは人狂わす目を持っているから。</t>
    <phoneticPr fontId="1" type="noConversion"/>
  </si>
  <si>
    <t>直視しなければいいんだな。わかったゼ。</t>
    <phoneticPr fontId="1" type="noConversion"/>
  </si>
  <si>
    <t>異世界人よ、ここはあんたが踏んでいい場所じゃない。早いうちに帰れ。</t>
    <phoneticPr fontId="1" type="noConversion"/>
  </si>
  <si>
    <t>お前に用はない。司令を呼べ。</t>
    <phoneticPr fontId="1" type="noConversion"/>
  </si>
  <si>
    <t>司令？姫様のことか。あの方はここにおらん。私がその司令の代理人だ。</t>
    <phoneticPr fontId="1" type="noConversion"/>
  </si>
  <si>
    <t>そうか。全然威圧感ない司令だな。よい、天月砲の技術情報をくれ。</t>
    <phoneticPr fontId="1" type="noConversion"/>
  </si>
  <si>
    <t>技術情報などない、先代月の民の残りものだ。</t>
    <phoneticPr fontId="1" type="noConversion"/>
  </si>
  <si>
    <t>えっ？いまのであきらめるわけ？</t>
    <phoneticPr fontId="1" type="noConversion"/>
  </si>
  <si>
    <t>残念、じゃ帰ろうゼ。</t>
    <phoneticPr fontId="1" type="noConversion"/>
  </si>
  <si>
    <t>うそに決まってるじゃない。天月砲いっただきだゼ！</t>
    <phoneticPr fontId="1" type="noConversion"/>
  </si>
  <si>
    <t>T23_4</t>
    <phoneticPr fontId="1" type="noConversion"/>
  </si>
  <si>
    <t>またいたのか。</t>
    <phoneticPr fontId="1" type="noConversion"/>
  </si>
  <si>
    <t>それはこっちのセリフよ！いい加減帰れ、遊び場じゃないから。</t>
    <phoneticPr fontId="1" type="noConversion"/>
  </si>
  <si>
    <t>わたしだって姫様の役に立ちたいです～。</t>
    <phoneticPr fontId="1" type="noConversion"/>
  </si>
  <si>
    <t>単に遊んでるしか見えないが。</t>
    <phoneticPr fontId="1" type="noConversion"/>
  </si>
  <si>
    <t>うどんげひど～い。</t>
    <phoneticPr fontId="1" type="noConversion"/>
  </si>
  <si>
    <t>だから『鈴仙さま』と呼んでくれよ！</t>
    <phoneticPr fontId="1" type="noConversion"/>
  </si>
  <si>
    <t>や～だ。それより天月砲は？</t>
    <phoneticPr fontId="1" type="noConversion"/>
  </si>
  <si>
    <t>知ってどうする？</t>
    <phoneticPr fontId="1" type="noConversion"/>
  </si>
  <si>
    <t>ひ・み・つ～。</t>
    <phoneticPr fontId="1" type="noConversion"/>
  </si>
  <si>
    <t>そうだよ。やっぱりシンガーがないとだめだからな。わたしこう見えても歌に自信あるんだよ。</t>
    <phoneticPr fontId="1"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</si>
</sst>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11"/>
      <color theme="1"/>
      <name val="ＦＡ 丸ゴシックＭ"/>
      <family val="3"/>
      <charset val="128"/>
    </font>
    <font>
      <sz val="11"/>
      <color indexed="8"/>
      <name val="宋体"/>
      <family val="3"/>
      <charset val="134"/>
    </font>
    <font>
      <sz val="11"/>
      <color indexed="8"/>
      <name val="ＦＡ 丸ゴシックＭ"/>
      <family val="3"/>
      <charset val="128"/>
    </font>
    <font>
      <sz val="9"/>
      <name val="宋体"/>
      <family val="3"/>
      <charset val="134"/>
    </font>
    <font>
      <sz val="11"/>
      <color theme="1"/>
      <name val="宋体"/>
      <family val="3"/>
      <charset val="134"/>
    </font>
    <font>
      <sz val="9"/>
      <name val="宋体"/>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36"/>
  <sheetViews>
    <sheetView topLeftCell="A4" workbookViewId="0">
      <selection activeCell="B16" sqref="B16"/>
    </sheetView>
  </sheetViews>
  <sheetFormatPr defaultRowHeight="13.5"/>
  <cols>
    <col min="1" max="1" width="9" style="1"/>
    <col min="2" max="2" width="24" style="1" bestFit="1" customWidth="1"/>
    <col min="3" max="3" width="8" style="1" customWidth="1"/>
    <col min="4" max="4" width="24" style="1" bestFit="1" customWidth="1"/>
    <col min="5" max="16384" width="9" style="1"/>
  </cols>
  <sheetData>
    <row r="1" spans="1:5">
      <c r="A1" s="3" t="s">
        <v>245</v>
      </c>
      <c r="B1" s="1" t="s">
        <v>246</v>
      </c>
      <c r="C1" s="1" t="s">
        <v>247</v>
      </c>
      <c r="D1" s="1" t="s">
        <v>248</v>
      </c>
      <c r="E1" s="1" t="s">
        <v>247</v>
      </c>
    </row>
    <row r="2" spans="1:5">
      <c r="A2" s="1">
        <v>1</v>
      </c>
      <c r="B2" s="1" t="s">
        <v>203</v>
      </c>
      <c r="D2" s="1" t="s">
        <v>3</v>
      </c>
    </row>
    <row r="3" spans="1:5">
      <c r="A3" s="1">
        <v>2</v>
      </c>
      <c r="B3" s="1" t="s">
        <v>34</v>
      </c>
      <c r="D3" s="1" t="s">
        <v>233</v>
      </c>
    </row>
    <row r="4" spans="1:5">
      <c r="A4" s="1">
        <v>3</v>
      </c>
      <c r="B4" s="1" t="s">
        <v>41</v>
      </c>
      <c r="D4" s="1" t="s">
        <v>58</v>
      </c>
      <c r="E4" s="1">
        <v>1</v>
      </c>
    </row>
    <row r="5" spans="1:5">
      <c r="A5" s="1">
        <v>4</v>
      </c>
      <c r="B5" s="1" t="s">
        <v>8</v>
      </c>
      <c r="D5" s="1" t="s">
        <v>234</v>
      </c>
    </row>
    <row r="6" spans="1:5">
      <c r="A6" s="1">
        <v>5</v>
      </c>
      <c r="B6" s="1" t="s">
        <v>15</v>
      </c>
      <c r="D6" s="1" t="s">
        <v>93</v>
      </c>
    </row>
    <row r="7" spans="1:5">
      <c r="A7" s="1">
        <v>6</v>
      </c>
      <c r="B7" s="1" t="s">
        <v>9</v>
      </c>
      <c r="D7" s="1" t="s">
        <v>59</v>
      </c>
    </row>
    <row r="8" spans="1:5">
      <c r="A8" s="1">
        <v>7</v>
      </c>
      <c r="B8" s="1" t="s">
        <v>147</v>
      </c>
      <c r="D8" s="1" t="s">
        <v>235</v>
      </c>
    </row>
    <row r="9" spans="1:5">
      <c r="A9" s="1">
        <v>8</v>
      </c>
      <c r="B9" s="1" t="s">
        <v>3</v>
      </c>
      <c r="D9" s="1" t="s">
        <v>78</v>
      </c>
      <c r="E9" s="1">
        <v>1</v>
      </c>
    </row>
    <row r="10" spans="1:5">
      <c r="A10" s="1">
        <v>9</v>
      </c>
      <c r="B10" s="1" t="s">
        <v>58</v>
      </c>
      <c r="D10" s="1" t="s">
        <v>60</v>
      </c>
    </row>
    <row r="11" spans="1:5">
      <c r="A11" s="1">
        <v>10</v>
      </c>
      <c r="B11" s="1" t="s">
        <v>93</v>
      </c>
      <c r="C11" s="1">
        <v>1</v>
      </c>
      <c r="D11" s="1" t="s">
        <v>87</v>
      </c>
    </row>
    <row r="12" spans="1:5">
      <c r="A12" s="1">
        <v>11</v>
      </c>
      <c r="B12" s="1" t="s">
        <v>59</v>
      </c>
      <c r="D12" s="1" t="s">
        <v>236</v>
      </c>
    </row>
    <row r="13" spans="1:5">
      <c r="A13" s="1">
        <v>12</v>
      </c>
      <c r="B13" s="1" t="s">
        <v>78</v>
      </c>
      <c r="D13" s="1" t="s">
        <v>25</v>
      </c>
      <c r="E13" s="1">
        <v>1</v>
      </c>
    </row>
    <row r="14" spans="1:5">
      <c r="A14" s="1">
        <v>13</v>
      </c>
      <c r="B14" s="1" t="s">
        <v>87</v>
      </c>
      <c r="C14" s="1">
        <v>1</v>
      </c>
      <c r="D14" s="1" t="s">
        <v>147</v>
      </c>
    </row>
    <row r="15" spans="1:5">
      <c r="A15" s="1">
        <v>14</v>
      </c>
      <c r="B15" s="1" t="s">
        <v>25</v>
      </c>
      <c r="D15" s="1" t="s">
        <v>191</v>
      </c>
    </row>
    <row r="16" spans="1:5">
      <c r="A16" s="1">
        <v>15</v>
      </c>
      <c r="B16" s="1" t="s">
        <v>191</v>
      </c>
      <c r="D16" s="1" t="s">
        <v>15</v>
      </c>
    </row>
    <row r="17" spans="1:5">
      <c r="A17" s="1">
        <v>16</v>
      </c>
      <c r="B17" s="1" t="s">
        <v>42</v>
      </c>
      <c r="C17" s="1">
        <v>1</v>
      </c>
      <c r="D17" s="1" t="s">
        <v>337</v>
      </c>
    </row>
    <row r="18" spans="1:5">
      <c r="A18" s="1">
        <v>17</v>
      </c>
      <c r="B18" s="1" t="s">
        <v>163</v>
      </c>
      <c r="D18" s="1" t="s">
        <v>237</v>
      </c>
    </row>
    <row r="19" spans="1:5">
      <c r="A19" s="1">
        <v>18</v>
      </c>
      <c r="B19" s="1" t="s">
        <v>126</v>
      </c>
      <c r="D19" s="1" t="s">
        <v>42</v>
      </c>
    </row>
    <row r="20" spans="1:5">
      <c r="A20" s="1">
        <v>19</v>
      </c>
      <c r="B20" s="1" t="s">
        <v>117</v>
      </c>
      <c r="D20" s="1" t="s">
        <v>238</v>
      </c>
    </row>
    <row r="21" spans="1:5">
      <c r="A21" s="1">
        <v>20</v>
      </c>
      <c r="B21" s="1" t="s">
        <v>336</v>
      </c>
      <c r="D21" s="1" t="s">
        <v>163</v>
      </c>
    </row>
    <row r="22" spans="1:5">
      <c r="A22" s="1">
        <v>21</v>
      </c>
      <c r="B22" s="1" t="s">
        <v>335</v>
      </c>
      <c r="D22" s="1" t="s">
        <v>8</v>
      </c>
    </row>
    <row r="23" spans="1:5">
      <c r="A23" s="1">
        <v>22</v>
      </c>
      <c r="B23" s="1" t="s">
        <v>135</v>
      </c>
      <c r="D23" s="1" t="s">
        <v>126</v>
      </c>
      <c r="E23" s="1">
        <v>1</v>
      </c>
    </row>
    <row r="24" spans="1:5">
      <c r="A24" s="1">
        <v>23</v>
      </c>
      <c r="D24" s="1" t="s">
        <v>239</v>
      </c>
    </row>
    <row r="25" spans="1:5">
      <c r="A25" s="1">
        <v>24</v>
      </c>
      <c r="D25" s="1" t="s">
        <v>240</v>
      </c>
    </row>
    <row r="26" spans="1:5">
      <c r="A26" s="1">
        <v>25</v>
      </c>
      <c r="D26" s="1" t="s">
        <v>117</v>
      </c>
    </row>
    <row r="27" spans="1:5">
      <c r="A27" s="1">
        <v>26</v>
      </c>
      <c r="D27" s="1" t="s">
        <v>9</v>
      </c>
    </row>
    <row r="28" spans="1:5">
      <c r="A28" s="1">
        <v>27</v>
      </c>
      <c r="D28" s="1" t="s">
        <v>41</v>
      </c>
      <c r="E28" s="1">
        <v>1</v>
      </c>
    </row>
    <row r="29" spans="1:5">
      <c r="A29" s="1">
        <v>28</v>
      </c>
      <c r="D29" s="1" t="s">
        <v>338</v>
      </c>
      <c r="E29" s="1">
        <v>1</v>
      </c>
    </row>
    <row r="30" spans="1:5">
      <c r="A30" s="1">
        <v>29</v>
      </c>
      <c r="D30" s="1" t="s">
        <v>335</v>
      </c>
      <c r="E30" s="1">
        <v>1</v>
      </c>
    </row>
    <row r="31" spans="1:5">
      <c r="A31" s="1">
        <v>30</v>
      </c>
      <c r="D31" s="1" t="s">
        <v>242</v>
      </c>
    </row>
    <row r="32" spans="1:5">
      <c r="A32" s="1">
        <v>31</v>
      </c>
      <c r="D32" s="1" t="s">
        <v>243</v>
      </c>
    </row>
    <row r="33" spans="1:5">
      <c r="A33" s="1">
        <v>32</v>
      </c>
      <c r="D33" s="1" t="s">
        <v>244</v>
      </c>
    </row>
    <row r="34" spans="1:5">
      <c r="A34" s="1">
        <v>33</v>
      </c>
      <c r="D34" s="1" t="s">
        <v>135</v>
      </c>
    </row>
    <row r="35" spans="1:5">
      <c r="A35" s="1">
        <v>34</v>
      </c>
      <c r="D35" s="1" t="s">
        <v>34</v>
      </c>
      <c r="E35" s="1">
        <v>1</v>
      </c>
    </row>
    <row r="36" spans="1:5">
      <c r="A36" s="1">
        <v>35</v>
      </c>
      <c r="D36" s="1" t="s">
        <v>241</v>
      </c>
      <c r="E36" s="1">
        <v>1</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96"/>
  <sheetViews>
    <sheetView topLeftCell="A34" workbookViewId="0">
      <pane xSplit="1" topLeftCell="B1" activePane="topRight" state="frozen"/>
      <selection pane="topRight" activeCell="A34" sqref="A1:XFD1048576"/>
    </sheetView>
  </sheetViews>
  <sheetFormatPr defaultRowHeight="13.5"/>
  <cols>
    <col min="1" max="1" width="6.5" style="1" bestFit="1" customWidth="1"/>
    <col min="2" max="2" width="6.5" style="1" customWidth="1"/>
    <col min="3" max="3" width="9" style="1"/>
    <col min="4" max="4" width="104.875" style="1" customWidth="1"/>
    <col min="5" max="5" width="9" style="1"/>
    <col min="6" max="6" width="31.625" style="1" customWidth="1"/>
    <col min="7" max="8" width="9" style="1"/>
    <col min="9" max="9" width="9.125" style="1" customWidth="1"/>
    <col min="10" max="16384" width="9" style="1"/>
  </cols>
  <sheetData>
    <row r="1" spans="1:12">
      <c r="A1" s="1" t="s">
        <v>2</v>
      </c>
      <c r="F1" s="1" t="str">
        <f t="shared" ref="F1:F32"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3</v>
      </c>
      <c r="B2" s="1">
        <v>0</v>
      </c>
      <c r="C2" s="1" t="s">
        <v>3</v>
      </c>
      <c r="D2" s="1" t="s">
        <v>4</v>
      </c>
      <c r="F2" s="1" t="str">
        <f t="shared" si="0"/>
        <v>$EnemyID_01 CS_RNN "あぁ～寒い寒い。"</v>
      </c>
      <c r="G2" s="1" t="b">
        <f>IF(ISBLANK(B2),,B2&gt;0)</f>
        <v>0</v>
      </c>
      <c r="H2" s="1">
        <f>IF(G2=0,0,IF(G2,MATCH(C2,顺序!$B$2:$B$23,0),MATCH(C2,顺序!$D$2:$D$36,0)))</f>
        <v>1</v>
      </c>
      <c r="I2" s="1" t="str">
        <f>IF(G2&lt;&gt;0,IF(G2,"$PlayerID_","$EnemyID_"),0)</f>
        <v>$EnemyID_</v>
      </c>
      <c r="J2" s="1" t="str">
        <f t="shared" ref="J2:J65" si="1">IF(G2&lt;&gt;0,IF(H2&lt;10,"0"&amp;H2,H2),0)</f>
        <v>01</v>
      </c>
      <c r="K2" s="1" t="str">
        <f t="shared" ref="K2:K65" si="2">IF(G2&lt;&gt;0,I2&amp;J2,0)</f>
        <v>$EnemyID_01</v>
      </c>
      <c r="L2" s="1" t="str">
        <f>IF(ISBLANK(B2),,IF(G2,"CS_L","CS_R"))&amp;IF(ISBLANK(B2),,IF(G2,IF(LOOKUP(H2,顺序!$A$2:$A$23,顺序!$C$2:$C$23),"FN","NN"),IF(LOOKUP(H2,顺序!$A$2:$A$36,顺序!$E$2:$E$36),"NF","NN")))</f>
        <v>CS_RNN</v>
      </c>
    </row>
    <row r="3" spans="1:12">
      <c r="B3" s="1">
        <v>0</v>
      </c>
      <c r="C3" s="1" t="s">
        <v>3</v>
      </c>
      <c r="D3" s="1" t="s">
        <v>231</v>
      </c>
      <c r="F3" s="1" t="str">
        <f t="shared" si="0"/>
        <v>$EnemyID_01 CS_RNN "こんな時期にお客様だなんて、さすがのあたいもこまるなぁ～。"</v>
      </c>
      <c r="G3" s="1" t="b">
        <f t="shared" ref="G3:G65" si="3">IF(ISBLANK(B3),,B3&gt;0)</f>
        <v>0</v>
      </c>
      <c r="H3" s="1">
        <f>IF(G3=0,0,IF(G3,MATCH(C3,顺序!$B$2:$B$23,0),MATCH(C3,顺序!$D$2:$D$36,0)))</f>
        <v>1</v>
      </c>
      <c r="I3" s="1" t="str">
        <f t="shared" ref="I3:I66" si="4">IF(G3&lt;&gt;0,IF(G3,"$PlayerID_","$EnemyID_"),0)</f>
        <v>$EnemyID_</v>
      </c>
      <c r="J3" s="1" t="str">
        <f t="shared" si="1"/>
        <v>01</v>
      </c>
      <c r="K3" s="1" t="str">
        <f t="shared" si="2"/>
        <v>$EnemyID_01</v>
      </c>
      <c r="L3" s="1" t="str">
        <f>IF(ISBLANK(B3),,IF(G3,"CS_L","CS_R"))&amp;IF(ISBLANK(B3),,IF(G3,IF(LOOKUP(H3,顺序!$A$2:$A$23,顺序!$C$2:$C$23),"FN","NN"),IF(LOOKUP(H3,顺序!$A$2:$A$36,顺序!$E$2:$E$36),"NF","NN")))</f>
        <v>CS_RNN</v>
      </c>
    </row>
    <row r="4" spans="1:12">
      <c r="B4" s="1">
        <v>0</v>
      </c>
      <c r="C4" s="1" t="s">
        <v>3</v>
      </c>
      <c r="D4" s="1" t="s">
        <v>5</v>
      </c>
      <c r="F4" s="1" t="str">
        <f t="shared" si="0"/>
        <v>$EnemyID_01 CS_RNN "さっさとヤっちまえばいいのか。"</v>
      </c>
      <c r="G4" s="1" t="b">
        <f t="shared" si="3"/>
        <v>0</v>
      </c>
      <c r="H4" s="1">
        <f>IF(G4=0,0,IF(G4,MATCH(C4,顺序!$B$2:$B$23,0),MATCH(C4,顺序!$D$2:$D$36,0)))</f>
        <v>1</v>
      </c>
      <c r="I4" s="1" t="str">
        <f t="shared" si="4"/>
        <v>$EnemyID_</v>
      </c>
      <c r="J4" s="1" t="str">
        <f t="shared" si="1"/>
        <v>01</v>
      </c>
      <c r="K4" s="1" t="str">
        <f t="shared" si="2"/>
        <v>$EnemyID_01</v>
      </c>
      <c r="L4" s="1" t="str">
        <f>IF(ISBLANK(B4),,IF(G4,"CS_L","CS_R"))&amp;IF(ISBLANK(B4),,IF(G4,IF(LOOKUP(H4,顺序!$A$2:$A$23,顺序!$C$2:$C$23),"FN","NN"),IF(LOOKUP(H4,顺序!$A$2:$A$36,顺序!$E$2:$E$36),"NF","NN")))</f>
        <v>CS_RNN</v>
      </c>
    </row>
    <row r="5" spans="1:12">
      <c r="B5" s="1">
        <v>0</v>
      </c>
      <c r="C5" s="1" t="s">
        <v>3</v>
      </c>
      <c r="D5" s="1" t="s">
        <v>6</v>
      </c>
      <c r="F5" s="1" t="str">
        <f t="shared" si="0"/>
        <v>$EnemyID_01 CS_RNN "いいぞぉ～せっかくいい気分だったから、お前ら全員凍らせてやる！"</v>
      </c>
      <c r="G5" s="1" t="b">
        <f t="shared" si="3"/>
        <v>0</v>
      </c>
      <c r="H5" s="1">
        <f>IF(G5=0,0,IF(G5,MATCH(C5,顺序!$B$2:$B$23,0),MATCH(C5,顺序!$D$2:$D$36,0)))</f>
        <v>1</v>
      </c>
      <c r="I5" s="1" t="str">
        <f t="shared" si="4"/>
        <v>$EnemyID_</v>
      </c>
      <c r="J5" s="1" t="str">
        <f t="shared" si="1"/>
        <v>01</v>
      </c>
      <c r="K5" s="1" t="str">
        <f t="shared" si="2"/>
        <v>$EnemyID_01</v>
      </c>
      <c r="L5" s="1" t="str">
        <f>IF(ISBLANK(B5),,IF(G5,"CS_L","CS_R"))&amp;IF(ISBLANK(B5),,IF(G5,IF(LOOKUP(H5,顺序!$A$2:$A$23,顺序!$C$2:$C$23),"FN","NN"),IF(LOOKUP(H5,顺序!$A$2:$A$36,顺序!$E$2:$E$36),"NF","NN")))</f>
        <v>CS_RNN</v>
      </c>
    </row>
    <row r="6" spans="1:12">
      <c r="B6" s="1">
        <v>0</v>
      </c>
      <c r="C6" s="1" t="s">
        <v>3</v>
      </c>
      <c r="D6" s="1" t="s">
        <v>7</v>
      </c>
      <c r="F6" s="1" t="str">
        <f t="shared" si="0"/>
        <v>$EnemyID_01 CS_RNN "…突っ込んでくれるやつがいないとやっぱさみしいな。"</v>
      </c>
      <c r="G6" s="1" t="b">
        <f t="shared" si="3"/>
        <v>0</v>
      </c>
      <c r="H6" s="1">
        <f>IF(G6=0,0,IF(G6,MATCH(C6,顺序!$B$2:$B$23,0),MATCH(C6,顺序!$D$2:$D$36,0)))</f>
        <v>1</v>
      </c>
      <c r="I6" s="1" t="str">
        <f t="shared" si="4"/>
        <v>$EnemyID_</v>
      </c>
      <c r="J6" s="1" t="str">
        <f t="shared" si="1"/>
        <v>01</v>
      </c>
      <c r="K6" s="1" t="str">
        <f t="shared" si="2"/>
        <v>$EnemyID_01</v>
      </c>
      <c r="L6" s="1" t="str">
        <f>IF(ISBLANK(B6),,IF(G6,"CS_L","CS_R"))&amp;IF(ISBLANK(B6),,IF(G6,IF(LOOKUP(H6,顺序!$A$2:$A$23,顺序!$C$2:$C$23),"FN","NN"),IF(LOOKUP(H6,顺序!$A$2:$A$36,顺序!$E$2:$E$36),"NF","NN")))</f>
        <v>CS_RNN</v>
      </c>
    </row>
    <row r="7" spans="1:12">
      <c r="F7" s="1" t="str">
        <f t="shared" si="0"/>
        <v/>
      </c>
      <c r="G7" s="1">
        <f t="shared" si="3"/>
        <v>0</v>
      </c>
      <c r="H7" s="1">
        <f>IF(G7=0,0,IF(G7,MATCH(C7,顺序!$B$2:$B$23,0),MATCH(C7,顺序!$D$2:$D$36,0)))</f>
        <v>0</v>
      </c>
      <c r="I7" s="1">
        <f t="shared" si="4"/>
        <v>0</v>
      </c>
      <c r="J7" s="1">
        <f t="shared" si="1"/>
        <v>0</v>
      </c>
      <c r="K7" s="1">
        <f t="shared" si="2"/>
        <v>0</v>
      </c>
      <c r="L7" s="1" t="str">
        <f>IF(ISBLANK(B7),,IF(G7,"CS_L","CS_R"))&amp;IF(ISBLANK(B7),,IF(G7,IF(LOOKUP(H7,顺序!$A$2:$A$23,顺序!$C$2:$C$23),"FN","NN"),IF(LOOKUP(H7,顺序!$A$2:$A$36,顺序!$E$2:$E$36),"NF","NN")))</f>
        <v/>
      </c>
    </row>
    <row r="8" spans="1:12">
      <c r="A8" s="1" t="s">
        <v>0</v>
      </c>
      <c r="F8" s="1" t="str">
        <f t="shared" si="0"/>
        <v/>
      </c>
      <c r="G8" s="1">
        <f t="shared" si="3"/>
        <v>0</v>
      </c>
      <c r="H8" s="1">
        <f>IF(G8=0,0,IF(G8,MATCH(C8,顺序!$B$2:$B$23,0),MATCH(C8,顺序!$D$2:$D$36,0)))</f>
        <v>0</v>
      </c>
      <c r="I8" s="1">
        <f t="shared" si="4"/>
        <v>0</v>
      </c>
      <c r="J8" s="1">
        <f t="shared" si="1"/>
        <v>0</v>
      </c>
      <c r="K8" s="1">
        <f t="shared" si="2"/>
        <v>0</v>
      </c>
      <c r="L8" s="1" t="str">
        <f>IF(ISBLANK(B8),,IF(G8,"CS_L","CS_R"))&amp;IF(ISBLANK(B8),,IF(G8,IF(LOOKUP(H8,顺序!$A$2:$A$23,顺序!$C$2:$C$23),"FN","NN"),IF(LOOKUP(H8,顺序!$A$2:$A$36,顺序!$E$2:$E$36),"NF","NN")))</f>
        <v/>
      </c>
    </row>
    <row r="9" spans="1:12">
      <c r="A9" s="1" t="s">
        <v>3</v>
      </c>
      <c r="B9" s="1">
        <v>0</v>
      </c>
      <c r="C9" s="1" t="s">
        <v>3</v>
      </c>
      <c r="D9" s="1" t="s">
        <v>10</v>
      </c>
      <c r="F9" s="1" t="str">
        <f t="shared" si="0"/>
        <v>$EnemyID_01 CS_RNN "あれ？何で冥界の住人がここに？"</v>
      </c>
      <c r="G9" s="1" t="b">
        <f t="shared" si="3"/>
        <v>0</v>
      </c>
      <c r="H9" s="1">
        <f>IF(G9=0,0,IF(G9,MATCH(C9,顺序!$B$2:$B$23,0),MATCH(C9,顺序!$D$2:$D$36,0)))</f>
        <v>1</v>
      </c>
      <c r="I9" s="1" t="str">
        <f t="shared" si="4"/>
        <v>$EnemyID_</v>
      </c>
      <c r="J9" s="1" t="str">
        <f>IF(G9&lt;&gt;0,IF(H9&lt;10,"0"&amp;H9,H9),0)</f>
        <v>01</v>
      </c>
      <c r="K9" s="1" t="str">
        <f t="shared" si="2"/>
        <v>$EnemyID_01</v>
      </c>
      <c r="L9" s="1" t="str">
        <f>IF(ISBLANK(B9),,IF(G9,"CS_L","CS_R"))&amp;IF(ISBLANK(B9),,IF(G9,IF(LOOKUP(H9,顺序!$A$2:$A$23,顺序!$C$2:$C$23),"FN","NN"),IF(LOOKUP(H9,顺序!$A$2:$A$36,顺序!$E$2:$E$36),"NF","NN")))</f>
        <v>CS_RNN</v>
      </c>
    </row>
    <row r="10" spans="1:12">
      <c r="A10" s="1" t="s">
        <v>8</v>
      </c>
      <c r="B10" s="1">
        <v>1</v>
      </c>
      <c r="C10" s="1" t="s">
        <v>8</v>
      </c>
      <c r="D10" s="2" t="s">
        <v>11</v>
      </c>
      <c r="F10" s="1" t="str">
        <f t="shared" si="0"/>
        <v>$PlayerID_04 CS_LNN "幽々子様、アイスクリームを発見しました！"</v>
      </c>
      <c r="G10" s="1" t="b">
        <f t="shared" si="3"/>
        <v>1</v>
      </c>
      <c r="H10" s="1">
        <f>IF(G10=0,0,IF(G10,MATCH(C10,顺序!$B$2:$B$23,0),MATCH(C10,顺序!$D$2:$D$36,0)))</f>
        <v>4</v>
      </c>
      <c r="I10" s="1" t="str">
        <f t="shared" si="4"/>
        <v>$PlayerID_</v>
      </c>
      <c r="J10" s="1" t="str">
        <f t="shared" si="1"/>
        <v>04</v>
      </c>
      <c r="K10" s="1" t="str">
        <f t="shared" si="2"/>
        <v>$PlayerID_04</v>
      </c>
      <c r="L10" s="1" t="str">
        <f>IF(ISBLANK(B10),,IF(G10,"CS_L","CS_R"))&amp;IF(ISBLANK(B10),,IF(G10,IF(LOOKUP(H10,顺序!$A$2:$A$23,顺序!$C$2:$C$23),"FN","NN"),IF(LOOKUP(H10,顺序!$A$2:$A$36,顺序!$E$2:$E$36),"NF","NN")))</f>
        <v>CS_LNN</v>
      </c>
    </row>
    <row r="11" spans="1:12">
      <c r="A11" s="1" t="s">
        <v>9</v>
      </c>
      <c r="B11" s="1">
        <v>1</v>
      </c>
      <c r="C11" s="1" t="s">
        <v>9</v>
      </c>
      <c r="D11" s="1" t="s">
        <v>63</v>
      </c>
      <c r="F11" s="1" t="str">
        <f t="shared" si="0"/>
        <v>$PlayerID_06 CS_LNN "妖夢、それかなり失礼でしょう？"</v>
      </c>
      <c r="G11" s="1" t="b">
        <f t="shared" si="3"/>
        <v>1</v>
      </c>
      <c r="H11" s="1">
        <f>IF(G11=0,0,IF(G11,MATCH(C11,顺序!$B$2:$B$23,0),MATCH(C11,顺序!$D$2:$D$36,0)))</f>
        <v>6</v>
      </c>
      <c r="I11" s="1" t="str">
        <f t="shared" si="4"/>
        <v>$PlayerID_</v>
      </c>
      <c r="J11" s="1" t="str">
        <f t="shared" si="1"/>
        <v>06</v>
      </c>
      <c r="K11" s="1" t="str">
        <f t="shared" si="2"/>
        <v>$PlayerID_06</v>
      </c>
      <c r="L11" s="1" t="str">
        <f>IF(ISBLANK(B11),,IF(G11,"CS_L","CS_R"))&amp;IF(ISBLANK(B11),,IF(G11,IF(LOOKUP(H11,顺序!$A$2:$A$23,顺序!$C$2:$C$23),"FN","NN"),IF(LOOKUP(H11,顺序!$A$2:$A$36,顺序!$E$2:$E$36),"NF","NN")))</f>
        <v>CS_LNN</v>
      </c>
    </row>
    <row r="12" spans="1:12">
      <c r="B12" s="1">
        <v>1</v>
      </c>
      <c r="C12" s="1" t="s">
        <v>9</v>
      </c>
      <c r="D12" s="1" t="s">
        <v>12</v>
      </c>
      <c r="F12" s="1" t="str">
        <f t="shared" si="0"/>
        <v>$PlayerID_06 CS_LNN "アイスクリームに。"</v>
      </c>
      <c r="G12" s="1" t="b">
        <f t="shared" si="3"/>
        <v>1</v>
      </c>
      <c r="H12" s="1">
        <f>IF(G12=0,0,IF(G12,MATCH(C12,顺序!$B$2:$B$23,0),MATCH(C12,顺序!$D$2:$D$36,0)))</f>
        <v>6</v>
      </c>
      <c r="I12" s="1" t="str">
        <f t="shared" si="4"/>
        <v>$PlayerID_</v>
      </c>
      <c r="J12" s="1" t="str">
        <f t="shared" si="1"/>
        <v>06</v>
      </c>
      <c r="K12" s="1" t="str">
        <f t="shared" si="2"/>
        <v>$PlayerID_06</v>
      </c>
      <c r="L12" s="1" t="str">
        <f>IF(ISBLANK(B12),,IF(G12,"CS_L","CS_R"))&amp;IF(ISBLANK(B12),,IF(G12,IF(LOOKUP(H12,顺序!$A$2:$A$23,顺序!$C$2:$C$23),"FN","NN"),IF(LOOKUP(H12,顺序!$A$2:$A$36,顺序!$E$2:$E$36),"NF","NN")))</f>
        <v>CS_LNN</v>
      </c>
    </row>
    <row r="13" spans="1:12">
      <c r="B13" s="1">
        <v>0</v>
      </c>
      <c r="C13" s="1" t="s">
        <v>3</v>
      </c>
      <c r="D13" s="1" t="s">
        <v>13</v>
      </c>
      <c r="F13" s="1" t="str">
        <f t="shared" si="0"/>
        <v>$EnemyID_01 CS_RNN "そっちかよ！"</v>
      </c>
      <c r="G13" s="1" t="b">
        <f t="shared" si="3"/>
        <v>0</v>
      </c>
      <c r="H13" s="1">
        <f>IF(G13=0,0,IF(G13,MATCH(C13,顺序!$B$2:$B$23,0),MATCH(C13,顺序!$D$2:$D$36,0)))</f>
        <v>1</v>
      </c>
      <c r="I13" s="1" t="str">
        <f t="shared" si="4"/>
        <v>$EnemyID_</v>
      </c>
      <c r="J13" s="1" t="str">
        <f t="shared" si="1"/>
        <v>01</v>
      </c>
      <c r="K13" s="1" t="str">
        <f t="shared" si="2"/>
        <v>$EnemyID_01</v>
      </c>
      <c r="L13" s="1" t="str">
        <f>IF(ISBLANK(B13),,IF(G13,"CS_L","CS_R"))&amp;IF(ISBLANK(B13),,IF(G13,IF(LOOKUP(H13,顺序!$A$2:$A$23,顺序!$C$2:$C$23),"FN","NN"),IF(LOOKUP(H13,顺序!$A$2:$A$36,顺序!$E$2:$E$36),"NF","NN")))</f>
        <v>CS_RNN</v>
      </c>
    </row>
    <row r="14" spans="1:12">
      <c r="B14" s="1">
        <v>0</v>
      </c>
      <c r="C14" s="1" t="s">
        <v>3</v>
      </c>
      <c r="D14" s="1" t="s">
        <v>14</v>
      </c>
      <c r="F14" s="1" t="str">
        <f t="shared" si="0"/>
        <v>$EnemyID_01 CS_RNN "ちっ、後悔するなよ！あたいをバカにするな！"</v>
      </c>
      <c r="G14" s="1" t="b">
        <f t="shared" si="3"/>
        <v>0</v>
      </c>
      <c r="H14" s="1">
        <f>IF(G14=0,0,IF(G14,MATCH(C14,顺序!$B$2:$B$23,0),MATCH(C14,顺序!$D$2:$D$36,0)))</f>
        <v>1</v>
      </c>
      <c r="I14" s="1" t="str">
        <f t="shared" si="4"/>
        <v>$EnemyID_</v>
      </c>
      <c r="J14" s="1" t="str">
        <f t="shared" si="1"/>
        <v>01</v>
      </c>
      <c r="K14" s="1" t="str">
        <f t="shared" si="2"/>
        <v>$EnemyID_01</v>
      </c>
      <c r="L14" s="1" t="str">
        <f>IF(ISBLANK(B14),,IF(G14,"CS_L","CS_R"))&amp;IF(ISBLANK(B14),,IF(G14,IF(LOOKUP(H14,顺序!$A$2:$A$23,顺序!$C$2:$C$23),"FN","NN"),IF(LOOKUP(H14,顺序!$A$2:$A$36,顺序!$E$2:$E$36),"NF","NN")))</f>
        <v>CS_RNN</v>
      </c>
    </row>
    <row r="15" spans="1:12">
      <c r="F15" s="1" t="str">
        <f t="shared" si="0"/>
        <v/>
      </c>
      <c r="G15" s="1">
        <f t="shared" si="3"/>
        <v>0</v>
      </c>
      <c r="H15" s="1">
        <f>IF(G15=0,0,IF(G15,MATCH(C15,顺序!$B$2:$B$23,0),MATCH(C15,顺序!$D$2:$D$36,0)))</f>
        <v>0</v>
      </c>
      <c r="I15" s="1">
        <f t="shared" si="4"/>
        <v>0</v>
      </c>
      <c r="J15" s="1">
        <f t="shared" si="1"/>
        <v>0</v>
      </c>
      <c r="K15" s="1">
        <f t="shared" si="2"/>
        <v>0</v>
      </c>
      <c r="L15" s="1" t="str">
        <f>IF(ISBLANK(B15),,IF(G15,"CS_L","CS_R"))&amp;IF(ISBLANK(B15),,IF(G15,IF(LOOKUP(H15,顺序!$A$2:$A$23,顺序!$C$2:$C$23),"FN","NN"),IF(LOOKUP(H15,顺序!$A$2:$A$36,顺序!$E$2:$E$36),"NF","NN")))</f>
        <v/>
      </c>
    </row>
    <row r="16" spans="1:12">
      <c r="A16" s="1" t="s">
        <v>1</v>
      </c>
      <c r="F16" s="1" t="str">
        <f t="shared" si="0"/>
        <v/>
      </c>
      <c r="G16" s="1">
        <f t="shared" si="3"/>
        <v>0</v>
      </c>
      <c r="H16" s="1">
        <f>IF(G16=0,0,IF(G16,MATCH(C16,顺序!$B$2:$B$23,0),MATCH(C16,顺序!$D$2:$D$36,0)))</f>
        <v>0</v>
      </c>
      <c r="I16" s="1">
        <f t="shared" si="4"/>
        <v>0</v>
      </c>
      <c r="J16" s="1">
        <f t="shared" si="1"/>
        <v>0</v>
      </c>
      <c r="K16" s="1">
        <f t="shared" si="2"/>
        <v>0</v>
      </c>
      <c r="L16" s="1" t="str">
        <f>IF(ISBLANK(B16),,IF(G16,"CS_L","CS_R"))&amp;IF(ISBLANK(B16),,IF(G16,IF(LOOKUP(H16,顺序!$A$2:$A$23,顺序!$C$2:$C$23),"FN","NN"),IF(LOOKUP(H16,顺序!$A$2:$A$36,顺序!$E$2:$E$36),"NF","NN")))</f>
        <v/>
      </c>
    </row>
    <row r="17" spans="1:12">
      <c r="A17" s="1" t="s">
        <v>3</v>
      </c>
      <c r="B17" s="1">
        <v>1</v>
      </c>
      <c r="C17" s="1" t="s">
        <v>15</v>
      </c>
      <c r="D17" s="1" t="s">
        <v>16</v>
      </c>
      <c r="F17" s="1" t="str">
        <f t="shared" si="0"/>
        <v>$PlayerID_05 CS_LNN "⑨発見！これはこれは、カメラカメラっと。"</v>
      </c>
      <c r="G17" s="1" t="b">
        <f t="shared" si="3"/>
        <v>1</v>
      </c>
      <c r="H17" s="1">
        <f>IF(G17=0,0,IF(G17,MATCH(C17,顺序!$B$2:$B$23,0),MATCH(C17,顺序!$D$2:$D$36,0)))</f>
        <v>5</v>
      </c>
      <c r="I17" s="1" t="str">
        <f t="shared" si="4"/>
        <v>$PlayerID_</v>
      </c>
      <c r="J17" s="1" t="str">
        <f t="shared" si="1"/>
        <v>05</v>
      </c>
      <c r="K17" s="1" t="str">
        <f t="shared" si="2"/>
        <v>$PlayerID_05</v>
      </c>
      <c r="L17" s="1" t="str">
        <f>IF(ISBLANK(B17),,IF(G17,"CS_L","CS_R"))&amp;IF(ISBLANK(B17),,IF(G17,IF(LOOKUP(H17,顺序!$A$2:$A$23,顺序!$C$2:$C$23),"FN","NN"),IF(LOOKUP(H17,顺序!$A$2:$A$36,顺序!$E$2:$E$36),"NF","NN")))</f>
        <v>CS_LNN</v>
      </c>
    </row>
    <row r="18" spans="1:12">
      <c r="A18" s="1" t="s">
        <v>15</v>
      </c>
      <c r="B18" s="1">
        <v>0</v>
      </c>
      <c r="C18" s="1" t="s">
        <v>3</v>
      </c>
      <c r="D18" s="1" t="s">
        <v>17</v>
      </c>
      <c r="F18" s="1" t="str">
        <f t="shared" si="0"/>
        <v>$EnemyID_01 CS_RNN "⑨？モデルになれってわけ？いいな、どういうポースがいいの？"</v>
      </c>
      <c r="G18" s="1" t="b">
        <f t="shared" si="3"/>
        <v>0</v>
      </c>
      <c r="H18" s="1">
        <f>IF(G18=0,0,IF(G18,MATCH(C18,顺序!$B$2:$B$23,0),MATCH(C18,顺序!$D$2:$D$36,0)))</f>
        <v>1</v>
      </c>
      <c r="I18" s="1" t="str">
        <f t="shared" si="4"/>
        <v>$EnemyID_</v>
      </c>
      <c r="J18" s="1" t="str">
        <f t="shared" si="1"/>
        <v>01</v>
      </c>
      <c r="K18" s="1" t="str">
        <f t="shared" si="2"/>
        <v>$EnemyID_01</v>
      </c>
      <c r="L18" s="1" t="str">
        <f>IF(ISBLANK(B18),,IF(G18,"CS_L","CS_R"))&amp;IF(ISBLANK(B18),,IF(G18,IF(LOOKUP(H18,顺序!$A$2:$A$23,顺序!$C$2:$C$23),"FN","NN"),IF(LOOKUP(H18,顺序!$A$2:$A$36,顺序!$E$2:$E$36),"NF","NN")))</f>
        <v>CS_RNN</v>
      </c>
    </row>
    <row r="19" spans="1:12">
      <c r="B19" s="1">
        <v>1</v>
      </c>
      <c r="C19" s="1" t="s">
        <v>15</v>
      </c>
      <c r="D19" s="1" t="s">
        <v>230</v>
      </c>
      <c r="F19" s="1" t="str">
        <f t="shared" si="0"/>
        <v>$PlayerID_05 CS_LNN "「あたいはバカじゃないもん」を怒鳴ってください。"</v>
      </c>
      <c r="G19" s="1" t="b">
        <f t="shared" si="3"/>
        <v>1</v>
      </c>
      <c r="H19" s="1">
        <f>IF(G19=0,0,IF(G19,MATCH(C19,顺序!$B$2:$B$23,0),MATCH(C19,顺序!$D$2:$D$36,0)))</f>
        <v>5</v>
      </c>
      <c r="I19" s="1" t="str">
        <f t="shared" si="4"/>
        <v>$PlayerID_</v>
      </c>
      <c r="J19" s="1" t="str">
        <f t="shared" si="1"/>
        <v>05</v>
      </c>
      <c r="K19" s="1" t="str">
        <f t="shared" si="2"/>
        <v>$PlayerID_05</v>
      </c>
      <c r="L19" s="1" t="str">
        <f>IF(ISBLANK(B19),,IF(G19,"CS_L","CS_R"))&amp;IF(ISBLANK(B19),,IF(G19,IF(LOOKUP(H19,顺序!$A$2:$A$23,顺序!$C$2:$C$23),"FN","NN"),IF(LOOKUP(H19,顺序!$A$2:$A$36,顺序!$E$2:$E$36),"NF","NN")))</f>
        <v>CS_LNN</v>
      </c>
    </row>
    <row r="20" spans="1:12">
      <c r="B20" s="1">
        <v>0</v>
      </c>
      <c r="C20" s="1" t="s">
        <v>3</v>
      </c>
      <c r="D20" s="1" t="s">
        <v>18</v>
      </c>
      <c r="F20" s="1" t="str">
        <f t="shared" si="0"/>
        <v>$EnemyID_01 CS_RNN "あたいはバカじゃ…って違う！からかわないでよ！"</v>
      </c>
      <c r="G20" s="1" t="b">
        <f t="shared" si="3"/>
        <v>0</v>
      </c>
      <c r="H20" s="1">
        <f>IF(G20=0,0,IF(G20,MATCH(C20,顺序!$B$2:$B$23,0),MATCH(C20,顺序!$D$2:$D$36,0)))</f>
        <v>1</v>
      </c>
      <c r="I20" s="1" t="str">
        <f t="shared" si="4"/>
        <v>$EnemyID_</v>
      </c>
      <c r="J20" s="1" t="str">
        <f t="shared" si="1"/>
        <v>01</v>
      </c>
      <c r="K20" s="1" t="str">
        <f t="shared" si="2"/>
        <v>$EnemyID_01</v>
      </c>
      <c r="L20" s="1" t="str">
        <f>IF(ISBLANK(B20),,IF(G20,"CS_L","CS_R"))&amp;IF(ISBLANK(B20),,IF(G20,IF(LOOKUP(H20,顺序!$A$2:$A$23,顺序!$C$2:$C$23),"FN","NN"),IF(LOOKUP(H20,顺序!$A$2:$A$36,顺序!$E$2:$E$36),"NF","NN")))</f>
        <v>CS_RNN</v>
      </c>
    </row>
    <row r="21" spans="1:12">
      <c r="B21" s="1">
        <v>1</v>
      </c>
      <c r="C21" s="1" t="s">
        <v>15</v>
      </c>
      <c r="D21" s="1" t="s">
        <v>19</v>
      </c>
      <c r="F21" s="1" t="str">
        <f t="shared" si="0"/>
        <v>$PlayerID_05 CS_LNN "あれ？引っかかれないな。"</v>
      </c>
      <c r="G21" s="1" t="b">
        <f t="shared" si="3"/>
        <v>1</v>
      </c>
      <c r="H21" s="1">
        <f>IF(G21=0,0,IF(G21,MATCH(C21,顺序!$B$2:$B$23,0),MATCH(C21,顺序!$D$2:$D$36,0)))</f>
        <v>5</v>
      </c>
      <c r="I21" s="1" t="str">
        <f t="shared" si="4"/>
        <v>$PlayerID_</v>
      </c>
      <c r="J21" s="1" t="str">
        <f t="shared" si="1"/>
        <v>05</v>
      </c>
      <c r="K21" s="1" t="str">
        <f t="shared" si="2"/>
        <v>$PlayerID_05</v>
      </c>
      <c r="L21" s="1" t="str">
        <f>IF(ISBLANK(B21),,IF(G21,"CS_L","CS_R"))&amp;IF(ISBLANK(B21),,IF(G21,IF(LOOKUP(H21,顺序!$A$2:$A$23,顺序!$C$2:$C$23),"FN","NN"),IF(LOOKUP(H21,顺序!$A$2:$A$36,顺序!$E$2:$E$36),"NF","NN")))</f>
        <v>CS_LNN</v>
      </c>
    </row>
    <row r="22" spans="1:12">
      <c r="B22" s="1">
        <v>0</v>
      </c>
      <c r="C22" s="1" t="s">
        <v>3</v>
      </c>
      <c r="D22" s="1" t="s">
        <v>20</v>
      </c>
      <c r="F22" s="1" t="str">
        <f t="shared" si="0"/>
        <v>$EnemyID_01 CS_RNN "当然でしょ！あたいはバカじゃないもん！"</v>
      </c>
      <c r="G22" s="1" t="b">
        <f t="shared" si="3"/>
        <v>0</v>
      </c>
      <c r="H22" s="1">
        <f>IF(G22=0,0,IF(G22,MATCH(C22,顺序!$B$2:$B$23,0),MATCH(C22,顺序!$D$2:$D$36,0)))</f>
        <v>1</v>
      </c>
      <c r="I22" s="1" t="str">
        <f t="shared" si="4"/>
        <v>$EnemyID_</v>
      </c>
      <c r="J22" s="1" t="str">
        <f t="shared" si="1"/>
        <v>01</v>
      </c>
      <c r="K22" s="1" t="str">
        <f t="shared" si="2"/>
        <v>$EnemyID_01</v>
      </c>
      <c r="L22" s="1" t="str">
        <f>IF(ISBLANK(B22),,IF(G22,"CS_L","CS_R"))&amp;IF(ISBLANK(B22),,IF(G22,IF(LOOKUP(H22,顺序!$A$2:$A$23,顺序!$C$2:$C$23),"FN","NN"),IF(LOOKUP(H22,顺序!$A$2:$A$36,顺序!$E$2:$E$36),"NF","NN")))</f>
        <v>CS_RNN</v>
      </c>
    </row>
    <row r="23" spans="1:12">
      <c r="B23" s="1">
        <v>1</v>
      </c>
      <c r="C23" s="1" t="s">
        <v>15</v>
      </c>
      <c r="D23" s="1" t="s">
        <v>22</v>
      </c>
      <c r="F23" s="1" t="str">
        <f t="shared" si="0"/>
        <v>$PlayerID_05 CS_LNN "射命丸フラッシュ！"</v>
      </c>
      <c r="G23" s="1" t="b">
        <f t="shared" si="3"/>
        <v>1</v>
      </c>
      <c r="H23" s="1">
        <f>IF(G23=0,0,IF(G23,MATCH(C23,顺序!$B$2:$B$23,0),MATCH(C23,顺序!$D$2:$D$36,0)))</f>
        <v>5</v>
      </c>
      <c r="I23" s="1" t="str">
        <f t="shared" si="4"/>
        <v>$PlayerID_</v>
      </c>
      <c r="J23" s="1" t="str">
        <f t="shared" si="1"/>
        <v>05</v>
      </c>
      <c r="K23" s="1" t="str">
        <f t="shared" si="2"/>
        <v>$PlayerID_05</v>
      </c>
      <c r="L23" s="1" t="str">
        <f>IF(ISBLANK(B23),,IF(G23,"CS_L","CS_R"))&amp;IF(ISBLANK(B23),,IF(G23,IF(LOOKUP(H23,顺序!$A$2:$A$23,顺序!$C$2:$C$23),"FN","NN"),IF(LOOKUP(H23,顺序!$A$2:$A$36,顺序!$E$2:$E$36),"NF","NN")))</f>
        <v>CS_LNN</v>
      </c>
    </row>
    <row r="24" spans="1:12">
      <c r="B24" s="1">
        <v>0</v>
      </c>
      <c r="C24" s="1" t="s">
        <v>3</v>
      </c>
      <c r="D24" s="1" t="s">
        <v>21</v>
      </c>
      <c r="F24" s="1" t="str">
        <f t="shared" si="0"/>
        <v>$EnemyID_01 CS_RNN "しまった！言っちゃった！"</v>
      </c>
      <c r="G24" s="1" t="b">
        <f t="shared" si="3"/>
        <v>0</v>
      </c>
      <c r="H24" s="1">
        <f>IF(G24=0,0,IF(G24,MATCH(C24,顺序!$B$2:$B$23,0),MATCH(C24,顺序!$D$2:$D$36,0)))</f>
        <v>1</v>
      </c>
      <c r="I24" s="1" t="str">
        <f t="shared" si="4"/>
        <v>$EnemyID_</v>
      </c>
      <c r="J24" s="1" t="str">
        <f t="shared" si="1"/>
        <v>01</v>
      </c>
      <c r="K24" s="1" t="str">
        <f t="shared" si="2"/>
        <v>$EnemyID_01</v>
      </c>
      <c r="L24" s="1" t="str">
        <f>IF(ISBLANK(B24),,IF(G24,"CS_L","CS_R"))&amp;IF(ISBLANK(B24),,IF(G24,IF(LOOKUP(H24,顺序!$A$2:$A$23,顺序!$C$2:$C$23),"FN","NN"),IF(LOOKUP(H24,顺序!$A$2:$A$36,顺序!$E$2:$E$36),"NF","NN")))</f>
        <v>CS_RNN</v>
      </c>
    </row>
    <row r="25" spans="1:12">
      <c r="F25" s="1" t="str">
        <f t="shared" si="0"/>
        <v/>
      </c>
      <c r="G25" s="1">
        <f t="shared" si="3"/>
        <v>0</v>
      </c>
      <c r="H25" s="1">
        <f>IF(G25=0,0,IF(G25,MATCH(C25,顺序!$B$2:$B$23,0),MATCH(C25,顺序!$D$2:$D$36,0)))</f>
        <v>0</v>
      </c>
      <c r="I25" s="1">
        <f t="shared" si="4"/>
        <v>0</v>
      </c>
      <c r="J25" s="1">
        <f t="shared" si="1"/>
        <v>0</v>
      </c>
      <c r="K25" s="1">
        <f t="shared" si="2"/>
        <v>0</v>
      </c>
      <c r="L25" s="1" t="str">
        <f>IF(ISBLANK(B25),,IF(G25,"CS_L","CS_R"))&amp;IF(ISBLANK(B25),,IF(G25,IF(LOOKUP(H25,顺序!$A$2:$A$23,顺序!$C$2:$C$23),"FN","NN"),IF(LOOKUP(H25,顺序!$A$2:$A$36,顺序!$E$2:$E$36),"NF","NN")))</f>
        <v/>
      </c>
    </row>
    <row r="26" spans="1:12">
      <c r="A26" s="1" t="s">
        <v>23</v>
      </c>
      <c r="F26" s="1" t="str">
        <f t="shared" si="0"/>
        <v/>
      </c>
      <c r="G26" s="1">
        <f t="shared" si="3"/>
        <v>0</v>
      </c>
      <c r="H26" s="1">
        <f>IF(G26=0,0,IF(G26,MATCH(C26,顺序!$B$2:$B$23,0),MATCH(C26,顺序!$D$2:$D$36,0)))</f>
        <v>0</v>
      </c>
      <c r="I26" s="1">
        <f t="shared" si="4"/>
        <v>0</v>
      </c>
      <c r="J26" s="1">
        <f t="shared" si="1"/>
        <v>0</v>
      </c>
      <c r="K26" s="1">
        <f t="shared" si="2"/>
        <v>0</v>
      </c>
      <c r="L26" s="1" t="str">
        <f>IF(ISBLANK(B26),,IF(G26,"CS_L","CS_R"))&amp;IF(ISBLANK(B26),,IF(G26,IF(LOOKUP(H26,顺序!$A$2:$A$23,顺序!$C$2:$C$23),"FN","NN"),IF(LOOKUP(H26,顺序!$A$2:$A$36,顺序!$E$2:$E$36),"NF","NN")))</f>
        <v/>
      </c>
    </row>
    <row r="27" spans="1:12">
      <c r="A27" s="1" t="s">
        <v>24</v>
      </c>
      <c r="B27" s="1">
        <v>0</v>
      </c>
      <c r="C27" s="1" t="s">
        <v>24</v>
      </c>
      <c r="D27" s="1" t="s">
        <v>229</v>
      </c>
      <c r="F27" s="1" t="str">
        <f t="shared" si="0"/>
        <v>$EnemyID_02 CS_RNN "ああもう、忙しいのに。見張りのチルノどうしたの？"</v>
      </c>
      <c r="G27" s="1" t="b">
        <f t="shared" si="3"/>
        <v>0</v>
      </c>
      <c r="H27" s="1">
        <f>IF(G27=0,0,IF(G27,MATCH(C27,顺序!$B$2:$B$23,0),MATCH(C27,顺序!$D$2:$D$36,0)))</f>
        <v>2</v>
      </c>
      <c r="I27" s="1" t="str">
        <f t="shared" si="4"/>
        <v>$EnemyID_</v>
      </c>
      <c r="J27" s="1" t="str">
        <f t="shared" si="1"/>
        <v>02</v>
      </c>
      <c r="K27" s="1" t="str">
        <f t="shared" si="2"/>
        <v>$EnemyID_02</v>
      </c>
      <c r="L27" s="1" t="str">
        <f>IF(ISBLANK(B27),,IF(G27,"CS_L","CS_R"))&amp;IF(ISBLANK(B27),,IF(G27,IF(LOOKUP(H27,顺序!$A$2:$A$23,顺序!$C$2:$C$23),"FN","NN"),IF(LOOKUP(H27,顺序!$A$2:$A$36,顺序!$E$2:$E$36),"NF","NN")))</f>
        <v>CS_RNN</v>
      </c>
    </row>
    <row r="28" spans="1:12">
      <c r="A28" s="1" t="s">
        <v>8</v>
      </c>
      <c r="B28" s="1">
        <v>1</v>
      </c>
      <c r="C28" s="1" t="s">
        <v>8</v>
      </c>
      <c r="D28" s="1" t="s">
        <v>26</v>
      </c>
      <c r="F28" s="1" t="str">
        <f t="shared" si="0"/>
        <v>$PlayerID_04 CS_LNN "湖と融合した。"</v>
      </c>
      <c r="G28" s="1" t="b">
        <f t="shared" si="3"/>
        <v>1</v>
      </c>
      <c r="H28" s="1">
        <f>IF(G28=0,0,IF(G28,MATCH(C28,顺序!$B$2:$B$23,0),MATCH(C28,顺序!$D$2:$D$36,0)))</f>
        <v>4</v>
      </c>
      <c r="I28" s="1" t="str">
        <f t="shared" si="4"/>
        <v>$PlayerID_</v>
      </c>
      <c r="J28" s="1" t="str">
        <f t="shared" si="1"/>
        <v>04</v>
      </c>
      <c r="K28" s="1" t="str">
        <f t="shared" si="2"/>
        <v>$PlayerID_04</v>
      </c>
      <c r="L28" s="1" t="str">
        <f>IF(ISBLANK(B28),,IF(G28,"CS_L","CS_R"))&amp;IF(ISBLANK(B28),,IF(G28,IF(LOOKUP(H28,顺序!$A$2:$A$23,顺序!$C$2:$C$23),"FN","NN"),IF(LOOKUP(H28,顺序!$A$2:$A$36,顺序!$E$2:$E$36),"NF","NN")))</f>
        <v>CS_LNN</v>
      </c>
    </row>
    <row r="29" spans="1:12">
      <c r="A29" s="1" t="s">
        <v>25</v>
      </c>
      <c r="B29" s="1">
        <v>1</v>
      </c>
      <c r="C29" s="1" t="s">
        <v>25</v>
      </c>
      <c r="D29" s="1" t="s">
        <v>28</v>
      </c>
      <c r="F29" s="1" t="str">
        <f t="shared" si="0"/>
        <v>$PlayerID_14 CS_LNN "⑨っていたっけ？"</v>
      </c>
      <c r="G29" s="1" t="b">
        <f t="shared" si="3"/>
        <v>1</v>
      </c>
      <c r="H29" s="1">
        <f>IF(G29=0,0,IF(G29,MATCH(C29,顺序!$B$2:$B$23,0),MATCH(C29,顺序!$D$2:$D$36,0)))</f>
        <v>14</v>
      </c>
      <c r="I29" s="1" t="str">
        <f>IF(G29&lt;&gt;0,IF(G29,"$PlayerID_","$EnemyID_"),0)</f>
        <v>$PlayerID_</v>
      </c>
      <c r="J29" s="1">
        <f t="shared" si="1"/>
        <v>14</v>
      </c>
      <c r="K29" s="1" t="str">
        <f t="shared" si="2"/>
        <v>$PlayerID_14</v>
      </c>
      <c r="L29" s="1" t="str">
        <f>IF(ISBLANK(B29),,IF(G29,"CS_L","CS_R"))&amp;IF(ISBLANK(B29),,IF(G29,IF(LOOKUP(H29,顺序!$A$2:$A$23,顺序!$C$2:$C$23),"FN","NN"),IF(LOOKUP(H29,顺序!$A$2:$A$36,顺序!$E$2:$E$36),"NF","NN")))</f>
        <v>CS_LNN</v>
      </c>
    </row>
    <row r="30" spans="1:12">
      <c r="B30" s="1">
        <v>0</v>
      </c>
      <c r="C30" s="1" t="s">
        <v>24</v>
      </c>
      <c r="D30" s="1" t="s">
        <v>27</v>
      </c>
      <c r="F30" s="1" t="str">
        <f t="shared" si="0"/>
        <v>$EnemyID_02 CS_RNN "何すんのよ！いやいや、バカを頼んだ私が悪かった。"</v>
      </c>
      <c r="G30" s="1" t="b">
        <f t="shared" si="3"/>
        <v>0</v>
      </c>
      <c r="H30" s="1">
        <f>IF(G30=0,0,IF(G30,MATCH(C30,顺序!$B$2:$B$23,0),MATCH(C30,顺序!$D$2:$D$36,0)))</f>
        <v>2</v>
      </c>
      <c r="I30" s="1" t="str">
        <f t="shared" si="4"/>
        <v>$EnemyID_</v>
      </c>
      <c r="J30" s="1" t="str">
        <f t="shared" si="1"/>
        <v>02</v>
      </c>
      <c r="K30" s="1" t="str">
        <f t="shared" si="2"/>
        <v>$EnemyID_02</v>
      </c>
      <c r="L30" s="1" t="str">
        <f>IF(ISBLANK(B30),,IF(G30,"CS_L","CS_R"))&amp;IF(ISBLANK(B30),,IF(G30,IF(LOOKUP(H30,顺序!$A$2:$A$23,顺序!$C$2:$C$23),"FN","NN"),IF(LOOKUP(H30,顺序!$A$2:$A$36,顺序!$E$2:$E$36),"NF","NN")))</f>
        <v>CS_RNN</v>
      </c>
    </row>
    <row r="31" spans="1:12">
      <c r="B31" s="1">
        <v>1</v>
      </c>
      <c r="C31" s="1" t="s">
        <v>25</v>
      </c>
      <c r="D31" s="1" t="s">
        <v>108</v>
      </c>
      <c r="F31" s="1" t="str">
        <f t="shared" si="0"/>
        <v>$PlayerID_14 CS_LNN "それより播種してるんだよね、わたしの花もまいていい？"</v>
      </c>
      <c r="G31" s="1" t="b">
        <f t="shared" si="3"/>
        <v>1</v>
      </c>
      <c r="H31" s="1">
        <f>IF(G31=0,0,IF(G31,MATCH(C31,顺序!$B$2:$B$23,0),MATCH(C31,顺序!$D$2:$D$36,0)))</f>
        <v>14</v>
      </c>
      <c r="I31" s="1" t="str">
        <f t="shared" si="4"/>
        <v>$PlayerID_</v>
      </c>
      <c r="J31" s="1">
        <f t="shared" si="1"/>
        <v>14</v>
      </c>
      <c r="K31" s="1" t="str">
        <f t="shared" si="2"/>
        <v>$PlayerID_14</v>
      </c>
      <c r="L31" s="1" t="str">
        <f>IF(ISBLANK(B31),,IF(G31,"CS_L","CS_R"))&amp;IF(ISBLANK(B31),,IF(G31,IF(LOOKUP(H31,顺序!$A$2:$A$23,顺序!$C$2:$C$23),"FN","NN"),IF(LOOKUP(H31,顺序!$A$2:$A$36,顺序!$E$2:$E$36),"NF","NN")))</f>
        <v>CS_LNN</v>
      </c>
    </row>
    <row r="32" spans="1:12">
      <c r="B32" s="1">
        <v>0</v>
      </c>
      <c r="C32" s="1" t="s">
        <v>24</v>
      </c>
      <c r="D32" s="1" t="s">
        <v>29</v>
      </c>
      <c r="F32" s="1" t="str">
        <f t="shared" si="0"/>
        <v>$EnemyID_02 CS_RNN "農業に邪魔よ、用事ないならさっさと出ってけ！"</v>
      </c>
      <c r="G32" s="1" t="b">
        <f t="shared" si="3"/>
        <v>0</v>
      </c>
      <c r="H32" s="1">
        <f>IF(G32=0,0,IF(G32,MATCH(C32,顺序!$B$2:$B$23,0),MATCH(C32,顺序!$D$2:$D$36,0)))</f>
        <v>2</v>
      </c>
      <c r="I32" s="1" t="str">
        <f t="shared" si="4"/>
        <v>$EnemyID_</v>
      </c>
      <c r="J32" s="1" t="str">
        <f t="shared" si="1"/>
        <v>02</v>
      </c>
      <c r="K32" s="1" t="str">
        <f t="shared" si="2"/>
        <v>$EnemyID_02</v>
      </c>
      <c r="L32" s="1" t="str">
        <f>IF(ISBLANK(B32),,IF(G32,"CS_L","CS_R"))&amp;IF(ISBLANK(B32),,IF(G32,IF(LOOKUP(H32,顺序!$A$2:$A$23,顺序!$C$2:$C$23),"FN","NN"),IF(LOOKUP(H32,顺序!$A$2:$A$36,顺序!$E$2:$E$36),"NF","NN")))</f>
        <v>CS_RNN</v>
      </c>
    </row>
    <row r="33" spans="1:12">
      <c r="B33" s="1">
        <v>1</v>
      </c>
      <c r="C33" s="1" t="s">
        <v>8</v>
      </c>
      <c r="D33" s="1" t="s">
        <v>30</v>
      </c>
      <c r="F33" s="1" t="str">
        <f t="shared" ref="F33:F64" si="5">IF(G33&lt;&gt;0,K33&amp;" "&amp;L33&amp;" "&amp;""""&amp;D33&amp;"""","")</f>
        <v>$PlayerID_04 CS_LNN "あんた、麦と融合したいの？"</v>
      </c>
      <c r="G33" s="1" t="b">
        <f t="shared" si="3"/>
        <v>1</v>
      </c>
      <c r="H33" s="1">
        <f>IF(G33=0,0,IF(G33,MATCH(C33,顺序!$B$2:$B$23,0),MATCH(C33,顺序!$D$2:$D$36,0)))</f>
        <v>4</v>
      </c>
      <c r="I33" s="1" t="str">
        <f t="shared" si="4"/>
        <v>$PlayerID_</v>
      </c>
      <c r="J33" s="1" t="str">
        <f t="shared" si="1"/>
        <v>04</v>
      </c>
      <c r="K33" s="1" t="str">
        <f t="shared" si="2"/>
        <v>$PlayerID_04</v>
      </c>
      <c r="L33" s="1" t="str">
        <f>IF(ISBLANK(B33),,IF(G33,"CS_L","CS_R"))&amp;IF(ISBLANK(B33),,IF(G33,IF(LOOKUP(H33,顺序!$A$2:$A$23,顺序!$C$2:$C$23),"FN","NN"),IF(LOOKUP(H33,顺序!$A$2:$A$36,顺序!$E$2:$E$36),"NF","NN")))</f>
        <v>CS_LNN</v>
      </c>
    </row>
    <row r="34" spans="1:12">
      <c r="B34" s="1">
        <v>0</v>
      </c>
      <c r="C34" s="1" t="s">
        <v>24</v>
      </c>
      <c r="D34" s="1" t="s">
        <v>31</v>
      </c>
      <c r="F34" s="1" t="str">
        <f t="shared" si="5"/>
        <v>$EnemyID_02 CS_RNN "いや、これ麦じゃなくて水稲よ。"</v>
      </c>
      <c r="G34" s="1" t="b">
        <f t="shared" si="3"/>
        <v>0</v>
      </c>
      <c r="H34" s="1">
        <f>IF(G34=0,0,IF(G34,MATCH(C34,顺序!$B$2:$B$23,0),MATCH(C34,顺序!$D$2:$D$36,0)))</f>
        <v>2</v>
      </c>
      <c r="I34" s="1" t="str">
        <f t="shared" si="4"/>
        <v>$EnemyID_</v>
      </c>
      <c r="J34" s="1" t="str">
        <f t="shared" si="1"/>
        <v>02</v>
      </c>
      <c r="K34" s="1" t="str">
        <f t="shared" si="2"/>
        <v>$EnemyID_02</v>
      </c>
      <c r="L34" s="1" t="str">
        <f>IF(ISBLANK(B34),,IF(G34,"CS_L","CS_R"))&amp;IF(ISBLANK(B34),,IF(G34,IF(LOOKUP(H34,顺序!$A$2:$A$23,顺序!$C$2:$C$23),"FN","NN"),IF(LOOKUP(H34,顺序!$A$2:$A$36,顺序!$E$2:$E$36),"NF","NN")))</f>
        <v>CS_RNN</v>
      </c>
    </row>
    <row r="35" spans="1:12">
      <c r="F35" s="1" t="str">
        <f t="shared" si="5"/>
        <v/>
      </c>
      <c r="G35" s="1">
        <f t="shared" si="3"/>
        <v>0</v>
      </c>
      <c r="H35" s="1">
        <f>IF(G35=0,0,IF(G35,MATCH(C35,顺序!$B$2:$B$23,0),MATCH(C35,顺序!$D$2:$D$36,0)))</f>
        <v>0</v>
      </c>
      <c r="I35" s="1">
        <f t="shared" si="4"/>
        <v>0</v>
      </c>
      <c r="J35" s="1">
        <f t="shared" si="1"/>
        <v>0</v>
      </c>
      <c r="K35" s="1">
        <f t="shared" si="2"/>
        <v>0</v>
      </c>
      <c r="L35" s="1" t="str">
        <f>IF(ISBLANK(B35),,IF(G35,"CS_L","CS_R"))&amp;IF(ISBLANK(B35),,IF(G35,IF(LOOKUP(H35,顺序!$A$2:$A$23,顺序!$C$2:$C$23),"FN","NN"),IF(LOOKUP(H35,顺序!$A$2:$A$36,顺序!$E$2:$E$36),"NF","NN")))</f>
        <v/>
      </c>
    </row>
    <row r="36" spans="1:12">
      <c r="A36" s="1" t="s">
        <v>32</v>
      </c>
      <c r="F36" s="1" t="str">
        <f t="shared" si="5"/>
        <v/>
      </c>
      <c r="G36" s="1">
        <f t="shared" si="3"/>
        <v>0</v>
      </c>
      <c r="H36" s="1">
        <f>IF(G36=0,0,IF(G36,MATCH(C36,顺序!$B$2:$B$23,0),MATCH(C36,顺序!$D$2:$D$36,0)))</f>
        <v>0</v>
      </c>
      <c r="I36" s="1">
        <f t="shared" si="4"/>
        <v>0</v>
      </c>
      <c r="J36" s="1">
        <f t="shared" si="1"/>
        <v>0</v>
      </c>
      <c r="K36" s="1">
        <f t="shared" si="2"/>
        <v>0</v>
      </c>
      <c r="L36" s="1" t="str">
        <f>IF(ISBLANK(B36),,IF(G36,"CS_L","CS_R"))&amp;IF(ISBLANK(B36),,IF(G36,IF(LOOKUP(H36,顺序!$A$2:$A$23,顺序!$C$2:$C$23),"FN","NN"),IF(LOOKUP(H36,顺序!$A$2:$A$36,顺序!$E$2:$E$36),"NF","NN")))</f>
        <v/>
      </c>
    </row>
    <row r="37" spans="1:12">
      <c r="A37" s="1" t="s">
        <v>24</v>
      </c>
      <c r="B37" s="1">
        <v>0</v>
      </c>
      <c r="C37" s="1" t="s">
        <v>24</v>
      </c>
      <c r="D37" s="1" t="s">
        <v>35</v>
      </c>
      <c r="F37" s="1" t="str">
        <f t="shared" si="5"/>
        <v>$EnemyID_02 CS_RNN "え？博麗神社は山賊に占領されたって本当？"</v>
      </c>
      <c r="G37" s="1" t="b">
        <f t="shared" si="3"/>
        <v>0</v>
      </c>
      <c r="H37" s="1">
        <f>IF(G37=0,0,IF(G37,MATCH(C37,顺序!$B$2:$B$23,0),MATCH(C37,顺序!$D$2:$D$36,0)))</f>
        <v>2</v>
      </c>
      <c r="I37" s="1" t="str">
        <f t="shared" si="4"/>
        <v>$EnemyID_</v>
      </c>
      <c r="J37" s="1" t="str">
        <f t="shared" si="1"/>
        <v>02</v>
      </c>
      <c r="K37" s="1" t="str">
        <f t="shared" si="2"/>
        <v>$EnemyID_02</v>
      </c>
      <c r="L37" s="1" t="str">
        <f>IF(ISBLANK(B37),,IF(G37,"CS_L","CS_R"))&amp;IF(ISBLANK(B37),,IF(G37,IF(LOOKUP(H37,顺序!$A$2:$A$23,顺序!$C$2:$C$23),"FN","NN"),IF(LOOKUP(H37,顺序!$A$2:$A$36,顺序!$E$2:$E$36),"NF","NN")))</f>
        <v>CS_RNN</v>
      </c>
    </row>
    <row r="38" spans="1:12">
      <c r="A38" s="1" t="s">
        <v>33</v>
      </c>
      <c r="B38" s="1">
        <v>1</v>
      </c>
      <c r="C38" s="1" t="s">
        <v>33</v>
      </c>
      <c r="D38" s="1" t="s">
        <v>36</v>
      </c>
      <c r="F38" s="1" t="str">
        <f t="shared" si="5"/>
        <v>$PlayerID_01 CS_LNN "山賊って…どんなうわさになってたのよ。"</v>
      </c>
      <c r="G38" s="1" t="b">
        <f t="shared" si="3"/>
        <v>1</v>
      </c>
      <c r="H38" s="1">
        <f>IF(G38=0,0,IF(G38,MATCH(C38,顺序!$B$2:$B$23,0),MATCH(C38,顺序!$D$2:$D$36,0)))</f>
        <v>1</v>
      </c>
      <c r="I38" s="1" t="str">
        <f t="shared" si="4"/>
        <v>$PlayerID_</v>
      </c>
      <c r="J38" s="1" t="str">
        <f t="shared" si="1"/>
        <v>01</v>
      </c>
      <c r="K38" s="1" t="str">
        <f t="shared" si="2"/>
        <v>$PlayerID_01</v>
      </c>
      <c r="L38" s="1" t="str">
        <f>IF(ISBLANK(B38),,IF(G38,"CS_L","CS_R"))&amp;IF(ISBLANK(B38),,IF(G38,IF(LOOKUP(H38,顺序!$A$2:$A$23,顺序!$C$2:$C$23),"FN","NN"),IF(LOOKUP(H38,顺序!$A$2:$A$36,顺序!$E$2:$E$36),"NF","NN")))</f>
        <v>CS_LNN</v>
      </c>
    </row>
    <row r="39" spans="1:12">
      <c r="A39" s="1" t="s">
        <v>34</v>
      </c>
      <c r="B39" s="1">
        <v>1</v>
      </c>
      <c r="C39" s="1" t="s">
        <v>34</v>
      </c>
      <c r="D39" s="1" t="s">
        <v>228</v>
      </c>
      <c r="F39" s="1" t="str">
        <f t="shared" si="5"/>
        <v>$PlayerID_02 CS_LNN "まぁ、相当違いないと思うぜ。"</v>
      </c>
      <c r="G39" s="1" t="b">
        <f t="shared" si="3"/>
        <v>1</v>
      </c>
      <c r="H39" s="1">
        <f>IF(G39=0,0,IF(G39,MATCH(C39,顺序!$B$2:$B$23,0),MATCH(C39,顺序!$D$2:$D$36,0)))</f>
        <v>2</v>
      </c>
      <c r="I39" s="1" t="str">
        <f t="shared" si="4"/>
        <v>$PlayerID_</v>
      </c>
      <c r="J39" s="1" t="str">
        <f t="shared" si="1"/>
        <v>02</v>
      </c>
      <c r="K39" s="1" t="str">
        <f t="shared" si="2"/>
        <v>$PlayerID_02</v>
      </c>
      <c r="L39" s="1" t="str">
        <f>IF(ISBLANK(B39),,IF(G39,"CS_L","CS_R"))&amp;IF(ISBLANK(B39),,IF(G39,IF(LOOKUP(H39,顺序!$A$2:$A$23,顺序!$C$2:$C$23),"FN","NN"),IF(LOOKUP(H39,顺序!$A$2:$A$36,顺序!$E$2:$E$36),"NF","NN")))</f>
        <v>CS_LNN</v>
      </c>
    </row>
    <row r="40" spans="1:12">
      <c r="B40" s="1">
        <v>0</v>
      </c>
      <c r="C40" s="1" t="s">
        <v>24</v>
      </c>
      <c r="D40" s="1" t="s">
        <v>37</v>
      </c>
      <c r="F40" s="1" t="str">
        <f t="shared" si="5"/>
        <v>$EnemyID_02 CS_RNN "いったいどうしたの？何があったらほかの人に頼んだほうがいいぞ、私忙しいから。"</v>
      </c>
      <c r="G40" s="1" t="b">
        <f t="shared" si="3"/>
        <v>0</v>
      </c>
      <c r="H40" s="1">
        <f>IF(G40=0,0,IF(G40,MATCH(C40,顺序!$B$2:$B$23,0),MATCH(C40,顺序!$D$2:$D$36,0)))</f>
        <v>2</v>
      </c>
      <c r="I40" s="1" t="str">
        <f t="shared" si="4"/>
        <v>$EnemyID_</v>
      </c>
      <c r="J40" s="1" t="str">
        <f t="shared" si="1"/>
        <v>02</v>
      </c>
      <c r="K40" s="1" t="str">
        <f t="shared" si="2"/>
        <v>$EnemyID_02</v>
      </c>
      <c r="L40" s="1" t="str">
        <f>IF(ISBLANK(B40),,IF(G40,"CS_L","CS_R"))&amp;IF(ISBLANK(B40),,IF(G40,IF(LOOKUP(H40,顺序!$A$2:$A$23,顺序!$C$2:$C$23),"FN","NN"),IF(LOOKUP(H40,顺序!$A$2:$A$36,顺序!$E$2:$E$36),"NF","NN")))</f>
        <v>CS_RNN</v>
      </c>
    </row>
    <row r="41" spans="1:12">
      <c r="B41" s="1">
        <v>1</v>
      </c>
      <c r="C41" s="1" t="s">
        <v>33</v>
      </c>
      <c r="D41" s="1" t="s">
        <v>39</v>
      </c>
      <c r="F41" s="1" t="str">
        <f t="shared" si="5"/>
        <v>$PlayerID_01 CS_LNN "どうやらそっちも大変そうだな。"</v>
      </c>
      <c r="G41" s="1" t="b">
        <f t="shared" si="3"/>
        <v>1</v>
      </c>
      <c r="H41" s="1">
        <f>IF(G41=0,0,IF(G41,MATCH(C41,顺序!$B$2:$B$23,0),MATCH(C41,顺序!$D$2:$D$36,0)))</f>
        <v>1</v>
      </c>
      <c r="I41" s="1" t="str">
        <f t="shared" si="4"/>
        <v>$PlayerID_</v>
      </c>
      <c r="J41" s="1" t="str">
        <f t="shared" si="1"/>
        <v>01</v>
      </c>
      <c r="K41" s="1" t="str">
        <f t="shared" si="2"/>
        <v>$PlayerID_01</v>
      </c>
      <c r="L41" s="1" t="str">
        <f>IF(ISBLANK(B41),,IF(G41,"CS_L","CS_R"))&amp;IF(ISBLANK(B41),,IF(G41,IF(LOOKUP(H41,顺序!$A$2:$A$23,顺序!$C$2:$C$23),"FN","NN"),IF(LOOKUP(H41,顺序!$A$2:$A$36,顺序!$E$2:$E$36),"NF","NN")))</f>
        <v>CS_LNN</v>
      </c>
    </row>
    <row r="42" spans="1:12">
      <c r="B42" s="1">
        <v>1</v>
      </c>
      <c r="C42" s="1" t="s">
        <v>34</v>
      </c>
      <c r="D42" s="1" t="s">
        <v>38</v>
      </c>
      <c r="F42" s="1" t="str">
        <f t="shared" si="5"/>
        <v>$PlayerID_02 CS_LNN "腹が立つほどだな。"</v>
      </c>
      <c r="G42" s="1" t="b">
        <f t="shared" si="3"/>
        <v>1</v>
      </c>
      <c r="H42" s="1">
        <f>IF(G42=0,0,IF(G42,MATCH(C42,顺序!$B$2:$B$23,0),MATCH(C42,顺序!$D$2:$D$36,0)))</f>
        <v>2</v>
      </c>
      <c r="I42" s="1" t="str">
        <f t="shared" si="4"/>
        <v>$PlayerID_</v>
      </c>
      <c r="J42" s="1" t="str">
        <f t="shared" si="1"/>
        <v>02</v>
      </c>
      <c r="K42" s="1" t="str">
        <f t="shared" si="2"/>
        <v>$PlayerID_02</v>
      </c>
      <c r="L42" s="1" t="str">
        <f>IF(ISBLANK(B42),,IF(G42,"CS_L","CS_R"))&amp;IF(ISBLANK(B42),,IF(G42,IF(LOOKUP(H42,顺序!$A$2:$A$23,顺序!$C$2:$C$23),"FN","NN"),IF(LOOKUP(H42,顺序!$A$2:$A$36,顺序!$E$2:$E$36),"NF","NN")))</f>
        <v>CS_LNN</v>
      </c>
    </row>
    <row r="43" spans="1:12">
      <c r="F43" s="1" t="str">
        <f t="shared" si="5"/>
        <v/>
      </c>
      <c r="G43" s="1">
        <f t="shared" si="3"/>
        <v>0</v>
      </c>
      <c r="H43" s="1">
        <f>IF(G43=0,0,IF(G43,MATCH(C43,顺序!$B$2:$B$23,0),MATCH(C43,顺序!$D$2:$D$36,0)))</f>
        <v>0</v>
      </c>
      <c r="I43" s="1">
        <f t="shared" si="4"/>
        <v>0</v>
      </c>
      <c r="J43" s="1">
        <f t="shared" si="1"/>
        <v>0</v>
      </c>
      <c r="K43" s="1">
        <f t="shared" si="2"/>
        <v>0</v>
      </c>
      <c r="L43" s="1" t="str">
        <f>IF(ISBLANK(B43),,IF(G43,"CS_L","CS_R"))&amp;IF(ISBLANK(B43),,IF(G43,IF(LOOKUP(H43,顺序!$A$2:$A$23,顺序!$C$2:$C$23),"FN","NN"),IF(LOOKUP(H43,顺序!$A$2:$A$36,顺序!$E$2:$E$36),"NF","NN")))</f>
        <v/>
      </c>
    </row>
    <row r="44" spans="1:12">
      <c r="A44" s="1" t="s">
        <v>40</v>
      </c>
      <c r="F44" s="1" t="str">
        <f t="shared" si="5"/>
        <v/>
      </c>
      <c r="G44" s="1">
        <f t="shared" si="3"/>
        <v>0</v>
      </c>
      <c r="H44" s="1">
        <f>IF(G44=0,0,IF(G44,MATCH(C44,顺序!$B$2:$B$23,0),MATCH(C44,顺序!$D$2:$D$36,0)))</f>
        <v>0</v>
      </c>
      <c r="I44" s="1">
        <f t="shared" si="4"/>
        <v>0</v>
      </c>
      <c r="J44" s="1">
        <f t="shared" si="1"/>
        <v>0</v>
      </c>
      <c r="K44" s="1">
        <f t="shared" si="2"/>
        <v>0</v>
      </c>
      <c r="L44" s="1" t="str">
        <f>IF(ISBLANK(B44),,IF(G44,"CS_L","CS_R"))&amp;IF(ISBLANK(B44),,IF(G44,IF(LOOKUP(H44,顺序!$A$2:$A$23,顺序!$C$2:$C$23),"FN","NN"),IF(LOOKUP(H44,顺序!$A$2:$A$36,顺序!$E$2:$E$36),"NF","NN")))</f>
        <v/>
      </c>
    </row>
    <row r="45" spans="1:12">
      <c r="A45" s="1" t="s">
        <v>24</v>
      </c>
      <c r="B45" s="1">
        <v>1</v>
      </c>
      <c r="C45" s="1" t="s">
        <v>42</v>
      </c>
      <c r="D45" s="1" t="s">
        <v>45</v>
      </c>
      <c r="F45" s="1" t="str">
        <f t="shared" si="5"/>
        <v>$PlayerID_16 CS_LFN "おいそこの神、こっから博麗神社への道を教えて頂戴。"</v>
      </c>
      <c r="G45" s="1" t="b">
        <f t="shared" si="3"/>
        <v>1</v>
      </c>
      <c r="H45" s="1">
        <f>IF(G45=0,0,IF(G45,MATCH(C45,顺序!$B$2:$B$23,0),MATCH(C45,顺序!$D$2:$D$36,0)))</f>
        <v>16</v>
      </c>
      <c r="I45" s="1" t="str">
        <f t="shared" si="4"/>
        <v>$PlayerID_</v>
      </c>
      <c r="J45" s="1">
        <f t="shared" si="1"/>
        <v>16</v>
      </c>
      <c r="K45" s="1" t="str">
        <f t="shared" si="2"/>
        <v>$PlayerID_16</v>
      </c>
      <c r="L45" s="1" t="str">
        <f>IF(ISBLANK(B45),,IF(G45,"CS_L","CS_R"))&amp;IF(ISBLANK(B45),,IF(G45,IF(LOOKUP(H45,顺序!$A$2:$A$23,顺序!$C$2:$C$23),"FN","NN"),IF(LOOKUP(H45,顺序!$A$2:$A$36,顺序!$E$2:$E$36),"NF","NN")))</f>
        <v>CS_LFN</v>
      </c>
    </row>
    <row r="46" spans="1:12">
      <c r="A46" s="1" t="s">
        <v>41</v>
      </c>
      <c r="B46" s="1">
        <v>0</v>
      </c>
      <c r="C46" s="1" t="s">
        <v>24</v>
      </c>
      <c r="D46" s="1" t="s">
        <v>43</v>
      </c>
      <c r="F46" s="1" t="str">
        <f t="shared" si="5"/>
        <v>$EnemyID_02 CS_RNN "神に対してずいぶん適当な言い方ね。"</v>
      </c>
      <c r="G46" s="1" t="b">
        <f t="shared" si="3"/>
        <v>0</v>
      </c>
      <c r="H46" s="1">
        <f>IF(G46=0,0,IF(G46,MATCH(C46,顺序!$B$2:$B$23,0),MATCH(C46,顺序!$D$2:$D$36,0)))</f>
        <v>2</v>
      </c>
      <c r="I46" s="1" t="str">
        <f t="shared" si="4"/>
        <v>$EnemyID_</v>
      </c>
      <c r="J46" s="1" t="str">
        <f t="shared" si="1"/>
        <v>02</v>
      </c>
      <c r="K46" s="1" t="str">
        <f t="shared" si="2"/>
        <v>$EnemyID_02</v>
      </c>
      <c r="L46" s="1" t="str">
        <f>IF(ISBLANK(B46),,IF(G46,"CS_L","CS_R"))&amp;IF(ISBLANK(B46),,IF(G46,IF(LOOKUP(H46,顺序!$A$2:$A$23,顺序!$C$2:$C$23),"FN","NN"),IF(LOOKUP(H46,顺序!$A$2:$A$36,顺序!$E$2:$E$36),"NF","NN")))</f>
        <v>CS_RNN</v>
      </c>
    </row>
    <row r="47" spans="1:12">
      <c r="A47" s="1" t="s">
        <v>42</v>
      </c>
      <c r="B47" s="1">
        <v>1</v>
      </c>
      <c r="C47" s="1" t="s">
        <v>41</v>
      </c>
      <c r="D47" s="1" t="s">
        <v>46</v>
      </c>
      <c r="F47" s="1" t="str">
        <f t="shared" si="5"/>
        <v>$PlayerID_03 CS_LNN "聞こえんか、死にたくなければさっさと言え。"</v>
      </c>
      <c r="G47" s="1" t="b">
        <f t="shared" si="3"/>
        <v>1</v>
      </c>
      <c r="H47" s="1">
        <f>IF(G47=0,0,IF(G47,MATCH(C47,顺序!$B$2:$B$23,0),MATCH(C47,顺序!$D$2:$D$36,0)))</f>
        <v>3</v>
      </c>
      <c r="I47" s="1" t="str">
        <f t="shared" si="4"/>
        <v>$PlayerID_</v>
      </c>
      <c r="J47" s="1" t="str">
        <f t="shared" si="1"/>
        <v>03</v>
      </c>
      <c r="K47" s="1" t="str">
        <f t="shared" si="2"/>
        <v>$PlayerID_03</v>
      </c>
      <c r="L47" s="1" t="str">
        <f>IF(ISBLANK(B47),,IF(G47,"CS_L","CS_R"))&amp;IF(ISBLANK(B47),,IF(G47,IF(LOOKUP(H47,顺序!$A$2:$A$23,顺序!$C$2:$C$23),"FN","NN"),IF(LOOKUP(H47,顺序!$A$2:$A$36,顺序!$E$2:$E$36),"NF","NN")))</f>
        <v>CS_LNN</v>
      </c>
    </row>
    <row r="48" spans="1:12">
      <c r="B48" s="1">
        <v>0</v>
      </c>
      <c r="C48" s="1" t="s">
        <v>24</v>
      </c>
      <c r="D48" s="1" t="s">
        <v>44</v>
      </c>
      <c r="F48" s="1" t="str">
        <f t="shared" si="5"/>
        <v>$EnemyID_02 CS_RNN "まったく、人間にまで…やっぱり一面ボスってのはひどいほど信仰不足ね。"</v>
      </c>
      <c r="G48" s="1" t="b">
        <f t="shared" si="3"/>
        <v>0</v>
      </c>
      <c r="H48" s="1">
        <f>IF(G48=0,0,IF(G48,MATCH(C48,顺序!$B$2:$B$23,0),MATCH(C48,顺序!$D$2:$D$36,0)))</f>
        <v>2</v>
      </c>
      <c r="I48" s="1" t="str">
        <f t="shared" si="4"/>
        <v>$EnemyID_</v>
      </c>
      <c r="J48" s="1" t="str">
        <f t="shared" si="1"/>
        <v>02</v>
      </c>
      <c r="K48" s="1" t="str">
        <f t="shared" si="2"/>
        <v>$EnemyID_02</v>
      </c>
      <c r="L48" s="1" t="str">
        <f>IF(ISBLANK(B48),,IF(G48,"CS_L","CS_R"))&amp;IF(ISBLANK(B48),,IF(G48,IF(LOOKUP(H48,顺序!$A$2:$A$23,顺序!$C$2:$C$23),"FN","NN"),IF(LOOKUP(H48,顺序!$A$2:$A$36,顺序!$E$2:$E$36),"NF","NN")))</f>
        <v>CS_RNN</v>
      </c>
    </row>
    <row r="49" spans="1:12">
      <c r="B49" s="1">
        <v>1</v>
      </c>
      <c r="C49" s="1" t="s">
        <v>41</v>
      </c>
      <c r="D49" s="1" t="s">
        <v>47</v>
      </c>
      <c r="F49" s="1" t="str">
        <f t="shared" si="5"/>
        <v>$PlayerID_03 CS_LNN "そんなこと知るか。"</v>
      </c>
      <c r="G49" s="1" t="b">
        <f t="shared" si="3"/>
        <v>1</v>
      </c>
      <c r="H49" s="1">
        <f>IF(G49=0,0,IF(G49,MATCH(C49,顺序!$B$2:$B$23,0),MATCH(C49,顺序!$D$2:$D$36,0)))</f>
        <v>3</v>
      </c>
      <c r="I49" s="1" t="str">
        <f t="shared" si="4"/>
        <v>$PlayerID_</v>
      </c>
      <c r="J49" s="1" t="str">
        <f t="shared" si="1"/>
        <v>03</v>
      </c>
      <c r="K49" s="1" t="str">
        <f t="shared" si="2"/>
        <v>$PlayerID_03</v>
      </c>
      <c r="L49" s="1" t="str">
        <f>IF(ISBLANK(B49),,IF(G49,"CS_L","CS_R"))&amp;IF(ISBLANK(B49),,IF(G49,IF(LOOKUP(H49,顺序!$A$2:$A$23,顺序!$C$2:$C$23),"FN","NN"),IF(LOOKUP(H49,顺序!$A$2:$A$36,顺序!$E$2:$E$36),"NF","NN")))</f>
        <v>CS_LNN</v>
      </c>
    </row>
    <row r="50" spans="1:12">
      <c r="B50" s="1">
        <v>0</v>
      </c>
      <c r="C50" s="1" t="s">
        <v>24</v>
      </c>
      <c r="D50" s="1" t="s">
        <v>48</v>
      </c>
      <c r="F50" s="1" t="str">
        <f t="shared" si="5"/>
        <v>$EnemyID_02 CS_RNN "じゃ教えない。こっちも大変忙しいんだから。"</v>
      </c>
      <c r="G50" s="1" t="b">
        <f t="shared" si="3"/>
        <v>0</v>
      </c>
      <c r="H50" s="1">
        <f>IF(G50=0,0,IF(G50,MATCH(C50,顺序!$B$2:$B$23,0),MATCH(C50,顺序!$D$2:$D$36,0)))</f>
        <v>2</v>
      </c>
      <c r="I50" s="1" t="str">
        <f t="shared" si="4"/>
        <v>$EnemyID_</v>
      </c>
      <c r="J50" s="1" t="str">
        <f t="shared" si="1"/>
        <v>02</v>
      </c>
      <c r="K50" s="1" t="str">
        <f t="shared" si="2"/>
        <v>$EnemyID_02</v>
      </c>
      <c r="L50" s="1" t="str">
        <f>IF(ISBLANK(B50),,IF(G50,"CS_L","CS_R"))&amp;IF(ISBLANK(B50),,IF(G50,IF(LOOKUP(H50,顺序!$A$2:$A$23,顺序!$C$2:$C$23),"FN","NN"),IF(LOOKUP(H50,顺序!$A$2:$A$36,顺序!$E$2:$E$36),"NF","NN")))</f>
        <v>CS_RNN</v>
      </c>
    </row>
    <row r="51" spans="1:12">
      <c r="B51" s="1">
        <v>1</v>
      </c>
      <c r="C51" s="1" t="s">
        <v>42</v>
      </c>
      <c r="D51" s="1" t="s">
        <v>49</v>
      </c>
      <c r="F51" s="1" t="str">
        <f t="shared" si="5"/>
        <v>$PlayerID_16 CS_LFN "なら仕方ない、痛い目にあうぞ。"</v>
      </c>
      <c r="G51" s="1" t="b">
        <f t="shared" si="3"/>
        <v>1</v>
      </c>
      <c r="H51" s="1">
        <f>IF(G51=0,0,IF(G51,MATCH(C51,顺序!$B$2:$B$23,0),MATCH(C51,顺序!$D$2:$D$36,0)))</f>
        <v>16</v>
      </c>
      <c r="I51" s="1" t="str">
        <f t="shared" si="4"/>
        <v>$PlayerID_</v>
      </c>
      <c r="J51" s="1">
        <f t="shared" si="1"/>
        <v>16</v>
      </c>
      <c r="K51" s="1" t="str">
        <f t="shared" si="2"/>
        <v>$PlayerID_16</v>
      </c>
      <c r="L51" s="1" t="str">
        <f>IF(ISBLANK(B51),,IF(G51,"CS_L","CS_R"))&amp;IF(ISBLANK(B51),,IF(G51,IF(LOOKUP(H51,顺序!$A$2:$A$23,顺序!$C$2:$C$23),"FN","NN"),IF(LOOKUP(H51,顺序!$A$2:$A$36,顺序!$E$2:$E$36),"NF","NN")))</f>
        <v>CS_LFN</v>
      </c>
    </row>
    <row r="52" spans="1:12">
      <c r="B52" s="1">
        <v>0</v>
      </c>
      <c r="C52" s="1" t="s">
        <v>24</v>
      </c>
      <c r="D52" s="1" t="s">
        <v>50</v>
      </c>
      <c r="F52" s="1" t="str">
        <f t="shared" si="5"/>
        <v>$EnemyID_02 CS_RNN "それはこっちのセリフ！"</v>
      </c>
      <c r="G52" s="1" t="b">
        <f t="shared" si="3"/>
        <v>0</v>
      </c>
      <c r="H52" s="1">
        <f>IF(G52=0,0,IF(G52,MATCH(C52,顺序!$B$2:$B$23,0),MATCH(C52,顺序!$D$2:$D$36,0)))</f>
        <v>2</v>
      </c>
      <c r="I52" s="1" t="str">
        <f t="shared" si="4"/>
        <v>$EnemyID_</v>
      </c>
      <c r="J52" s="1" t="str">
        <f t="shared" si="1"/>
        <v>02</v>
      </c>
      <c r="K52" s="1" t="str">
        <f t="shared" si="2"/>
        <v>$EnemyID_02</v>
      </c>
      <c r="L52" s="1" t="str">
        <f>IF(ISBLANK(B52),,IF(G52,"CS_L","CS_R"))&amp;IF(ISBLANK(B52),,IF(G52,IF(LOOKUP(H52,顺序!$A$2:$A$23,顺序!$C$2:$C$23),"FN","NN"),IF(LOOKUP(H52,顺序!$A$2:$A$36,顺序!$E$2:$E$36),"NF","NN")))</f>
        <v>CS_RNN</v>
      </c>
    </row>
    <row r="53" spans="1:12">
      <c r="F53" s="1" t="str">
        <f t="shared" si="5"/>
        <v/>
      </c>
      <c r="G53" s="1">
        <f t="shared" si="3"/>
        <v>0</v>
      </c>
      <c r="H53" s="1">
        <f>IF(G53=0,0,IF(G53,MATCH(C53,顺序!$B$2:$B$23,0),MATCH(C53,顺序!$D$2:$D$36,0)))</f>
        <v>0</v>
      </c>
      <c r="I53" s="1">
        <f t="shared" si="4"/>
        <v>0</v>
      </c>
      <c r="J53" s="1">
        <f t="shared" si="1"/>
        <v>0</v>
      </c>
      <c r="K53" s="1">
        <f t="shared" si="2"/>
        <v>0</v>
      </c>
      <c r="L53" s="1" t="str">
        <f>IF(ISBLANK(B53),,IF(G53,"CS_L","CS_R"))&amp;IF(ISBLANK(B53),,IF(G53,IF(LOOKUP(H53,顺序!$A$2:$A$23,顺序!$C$2:$C$23),"FN","NN"),IF(LOOKUP(H53,顺序!$A$2:$A$36,顺序!$E$2:$E$36),"NF","NN")))</f>
        <v/>
      </c>
    </row>
    <row r="54" spans="1:12">
      <c r="A54" s="1" t="s">
        <v>51</v>
      </c>
      <c r="F54" s="1" t="str">
        <f t="shared" si="5"/>
        <v/>
      </c>
      <c r="G54" s="1">
        <f t="shared" si="3"/>
        <v>0</v>
      </c>
      <c r="H54" s="1">
        <f>IF(G54=0,0,IF(G54,MATCH(C54,顺序!$B$2:$B$23,0),MATCH(C54,顺序!$D$2:$D$36,0)))</f>
        <v>0</v>
      </c>
      <c r="I54" s="1">
        <f t="shared" si="4"/>
        <v>0</v>
      </c>
      <c r="J54" s="1">
        <f t="shared" si="1"/>
        <v>0</v>
      </c>
      <c r="K54" s="1">
        <f t="shared" si="2"/>
        <v>0</v>
      </c>
      <c r="L54" s="1" t="str">
        <f>IF(ISBLANK(B54),,IF(G54,"CS_L","CS_R"))&amp;IF(ISBLANK(B54),,IF(G54,IF(LOOKUP(H54,顺序!$A$2:$A$23,顺序!$C$2:$C$23),"FN","NN"),IF(LOOKUP(H54,顺序!$A$2:$A$36,顺序!$E$2:$E$36),"NF","NN")))</f>
        <v/>
      </c>
    </row>
    <row r="55" spans="1:12">
      <c r="A55" s="1" t="s">
        <v>24</v>
      </c>
      <c r="B55" s="1">
        <v>1</v>
      </c>
      <c r="C55" s="1" t="s">
        <v>9</v>
      </c>
      <c r="D55" s="1" t="s">
        <v>54</v>
      </c>
      <c r="F55" s="1" t="str">
        <f t="shared" si="5"/>
        <v>$PlayerID_06 CS_LNN "あぁ～腹減った。"</v>
      </c>
      <c r="G55" s="1" t="b">
        <f t="shared" si="3"/>
        <v>1</v>
      </c>
      <c r="H55" s="1">
        <f>IF(G55=0,0,IF(G55,MATCH(C55,顺序!$B$2:$B$23,0),MATCH(C55,顺序!$D$2:$D$36,0)))</f>
        <v>6</v>
      </c>
      <c r="I55" s="1" t="str">
        <f t="shared" si="4"/>
        <v>$PlayerID_</v>
      </c>
      <c r="J55" s="1" t="str">
        <f t="shared" si="1"/>
        <v>06</v>
      </c>
      <c r="K55" s="1" t="str">
        <f t="shared" si="2"/>
        <v>$PlayerID_06</v>
      </c>
      <c r="L55" s="1" t="str">
        <f>IF(ISBLANK(B55),,IF(G55,"CS_L","CS_R"))&amp;IF(ISBLANK(B55),,IF(G55,IF(LOOKUP(H55,顺序!$A$2:$A$23,顺序!$C$2:$C$23),"FN","NN"),IF(LOOKUP(H55,顺序!$A$2:$A$36,顺序!$E$2:$E$36),"NF","NN")))</f>
        <v>CS_LNN</v>
      </c>
    </row>
    <row r="56" spans="1:12">
      <c r="A56" s="1" t="s">
        <v>9</v>
      </c>
      <c r="B56" s="1">
        <v>0</v>
      </c>
      <c r="C56" s="1" t="s">
        <v>24</v>
      </c>
      <c r="D56" s="1" t="s">
        <v>52</v>
      </c>
      <c r="F56" s="1" t="str">
        <f t="shared" si="5"/>
        <v>$EnemyID_02 CS_RNN "種によだれ流す幽霊ってはじめてみたわ。"</v>
      </c>
      <c r="G56" s="1" t="b">
        <f t="shared" si="3"/>
        <v>0</v>
      </c>
      <c r="H56" s="1">
        <f>IF(G56=0,0,IF(G56,MATCH(C56,顺序!$B$2:$B$23,0),MATCH(C56,顺序!$D$2:$D$36,0)))</f>
        <v>2</v>
      </c>
      <c r="I56" s="1" t="str">
        <f t="shared" si="4"/>
        <v>$EnemyID_</v>
      </c>
      <c r="J56" s="1" t="str">
        <f t="shared" si="1"/>
        <v>02</v>
      </c>
      <c r="K56" s="1" t="str">
        <f t="shared" si="2"/>
        <v>$EnemyID_02</v>
      </c>
      <c r="L56" s="1" t="str">
        <f>IF(ISBLANK(B56),,IF(G56,"CS_L","CS_R"))&amp;IF(ISBLANK(B56),,IF(G56,IF(LOOKUP(H56,顺序!$A$2:$A$23,顺序!$C$2:$C$23),"FN","NN"),IF(LOOKUP(H56,顺序!$A$2:$A$36,顺序!$E$2:$E$36),"NF","NN")))</f>
        <v>CS_RNN</v>
      </c>
    </row>
    <row r="57" spans="1:12">
      <c r="B57" s="1">
        <v>1</v>
      </c>
      <c r="C57" s="1" t="s">
        <v>9</v>
      </c>
      <c r="D57" s="1" t="s">
        <v>53</v>
      </c>
      <c r="F57" s="1" t="str">
        <f t="shared" si="5"/>
        <v>$PlayerID_06 CS_LNN "いっただきま～す。"</v>
      </c>
      <c r="G57" s="1" t="b">
        <f t="shared" si="3"/>
        <v>1</v>
      </c>
      <c r="H57" s="1">
        <f>IF(G57=0,0,IF(G57,MATCH(C57,顺序!$B$2:$B$23,0),MATCH(C57,顺序!$D$2:$D$36,0)))</f>
        <v>6</v>
      </c>
      <c r="I57" s="1" t="str">
        <f t="shared" si="4"/>
        <v>$PlayerID_</v>
      </c>
      <c r="J57" s="1" t="str">
        <f t="shared" si="1"/>
        <v>06</v>
      </c>
      <c r="K57" s="1" t="str">
        <f t="shared" si="2"/>
        <v>$PlayerID_06</v>
      </c>
      <c r="L57" s="1" t="str">
        <f>IF(ISBLANK(B57),,IF(G57,"CS_L","CS_R"))&amp;IF(ISBLANK(B57),,IF(G57,IF(LOOKUP(H57,顺序!$A$2:$A$23,顺序!$C$2:$C$23),"FN","NN"),IF(LOOKUP(H57,顺序!$A$2:$A$36,顺序!$E$2:$E$36),"NF","NN")))</f>
        <v>CS_LNN</v>
      </c>
    </row>
    <row r="58" spans="1:12">
      <c r="B58" s="1">
        <v>0</v>
      </c>
      <c r="C58" s="1" t="s">
        <v>24</v>
      </c>
      <c r="D58" s="1" t="s">
        <v>55</v>
      </c>
      <c r="F58" s="1" t="str">
        <f t="shared" si="5"/>
        <v>$EnemyID_02 CS_RNN "おいおい、種は食べられませんよ"</v>
      </c>
      <c r="G58" s="1" t="b">
        <f t="shared" si="3"/>
        <v>0</v>
      </c>
      <c r="H58" s="1">
        <f>IF(G58=0,0,IF(G58,MATCH(C58,顺序!$B$2:$B$23,0),MATCH(C58,顺序!$D$2:$D$36,0)))</f>
        <v>2</v>
      </c>
      <c r="I58" s="1" t="str">
        <f t="shared" si="4"/>
        <v>$EnemyID_</v>
      </c>
      <c r="J58" s="1" t="str">
        <f t="shared" si="1"/>
        <v>02</v>
      </c>
      <c r="K58" s="1" t="str">
        <f t="shared" si="2"/>
        <v>$EnemyID_02</v>
      </c>
      <c r="L58" s="1" t="str">
        <f>IF(ISBLANK(B58),,IF(G58,"CS_L","CS_R"))&amp;IF(ISBLANK(B58),,IF(G58,IF(LOOKUP(H58,顺序!$A$2:$A$23,顺序!$C$2:$C$23),"FN","NN"),IF(LOOKUP(H58,顺序!$A$2:$A$36,顺序!$E$2:$E$36),"NF","NN")))</f>
        <v>CS_RNN</v>
      </c>
    </row>
    <row r="59" spans="1:12">
      <c r="B59" s="1">
        <v>1</v>
      </c>
      <c r="C59" s="1" t="s">
        <v>9</v>
      </c>
      <c r="D59" s="1" t="s">
        <v>227</v>
      </c>
      <c r="F59" s="1" t="str">
        <f t="shared" si="5"/>
        <v>$PlayerID_06 CS_LNN "種じゃなくて～あなたを食べますよ～。"</v>
      </c>
      <c r="G59" s="1" t="b">
        <f t="shared" si="3"/>
        <v>1</v>
      </c>
      <c r="H59" s="1">
        <f>IF(G59=0,0,IF(G59,MATCH(C59,顺序!$B$2:$B$23,0),MATCH(C59,顺序!$D$2:$D$36,0)))</f>
        <v>6</v>
      </c>
      <c r="I59" s="1" t="str">
        <f t="shared" si="4"/>
        <v>$PlayerID_</v>
      </c>
      <c r="J59" s="1" t="str">
        <f t="shared" si="1"/>
        <v>06</v>
      </c>
      <c r="K59" s="1" t="str">
        <f t="shared" si="2"/>
        <v>$PlayerID_06</v>
      </c>
      <c r="L59" s="1" t="str">
        <f>IF(ISBLANK(B59),,IF(G59,"CS_L","CS_R"))&amp;IF(ISBLANK(B59),,IF(G59,IF(LOOKUP(H59,顺序!$A$2:$A$23,顺序!$C$2:$C$23),"FN","NN"),IF(LOOKUP(H59,顺序!$A$2:$A$36,顺序!$E$2:$E$36),"NF","NN")))</f>
        <v>CS_LNN</v>
      </c>
    </row>
    <row r="60" spans="1:12">
      <c r="B60" s="1">
        <v>0</v>
      </c>
      <c r="C60" s="1" t="s">
        <v>24</v>
      </c>
      <c r="D60" s="1" t="s">
        <v>56</v>
      </c>
      <c r="F60" s="1" t="str">
        <f t="shared" si="5"/>
        <v>$EnemyID_02 CS_RNN "ひっー！"</v>
      </c>
      <c r="G60" s="1" t="b">
        <f t="shared" si="3"/>
        <v>0</v>
      </c>
      <c r="H60" s="1">
        <f>IF(G60=0,0,IF(G60,MATCH(C60,顺序!$B$2:$B$23,0),MATCH(C60,顺序!$D$2:$D$36,0)))</f>
        <v>2</v>
      </c>
      <c r="I60" s="1" t="str">
        <f t="shared" si="4"/>
        <v>$EnemyID_</v>
      </c>
      <c r="J60" s="1" t="str">
        <f t="shared" si="1"/>
        <v>02</v>
      </c>
      <c r="K60" s="1" t="str">
        <f t="shared" si="2"/>
        <v>$EnemyID_02</v>
      </c>
      <c r="L60" s="1" t="str">
        <f>IF(ISBLANK(B60),,IF(G60,"CS_L","CS_R"))&amp;IF(ISBLANK(B60),,IF(G60,IF(LOOKUP(H60,顺序!$A$2:$A$23,顺序!$C$2:$C$23),"FN","NN"),IF(LOOKUP(H60,顺序!$A$2:$A$36,顺序!$E$2:$E$36),"NF","NN")))</f>
        <v>CS_RNN</v>
      </c>
    </row>
    <row r="61" spans="1:12">
      <c r="F61" s="1" t="str">
        <f t="shared" si="5"/>
        <v/>
      </c>
      <c r="G61" s="1">
        <f t="shared" si="3"/>
        <v>0</v>
      </c>
      <c r="H61" s="1">
        <f>IF(G61=0,0,IF(G61,MATCH(C61,顺序!$B$2:$B$23,0),MATCH(C61,顺序!$D$2:$D$36,0)))</f>
        <v>0</v>
      </c>
      <c r="I61" s="1">
        <f t="shared" si="4"/>
        <v>0</v>
      </c>
      <c r="J61" s="1">
        <f t="shared" si="1"/>
        <v>0</v>
      </c>
      <c r="K61" s="1">
        <f t="shared" si="2"/>
        <v>0</v>
      </c>
      <c r="L61" s="1" t="str">
        <f>IF(ISBLANK(B61),,IF(G61,"CS_L","CS_R"))&amp;IF(ISBLANK(B61),,IF(G61,IF(LOOKUP(H61,顺序!$A$2:$A$23,顺序!$C$2:$C$23),"FN","NN"),IF(LOOKUP(H61,顺序!$A$2:$A$36,顺序!$E$2:$E$36),"NF","NN")))</f>
        <v/>
      </c>
    </row>
    <row r="62" spans="1:12">
      <c r="A62" s="1" t="s">
        <v>57</v>
      </c>
      <c r="F62" s="1" t="str">
        <f t="shared" si="5"/>
        <v/>
      </c>
      <c r="G62" s="1">
        <f t="shared" si="3"/>
        <v>0</v>
      </c>
      <c r="H62" s="1">
        <f>IF(G62=0,0,IF(G62,MATCH(C62,顺序!$B$2:$B$23,0),MATCH(C62,顺序!$D$2:$D$36,0)))</f>
        <v>0</v>
      </c>
      <c r="I62" s="1">
        <f t="shared" si="4"/>
        <v>0</v>
      </c>
      <c r="J62" s="1">
        <f t="shared" si="1"/>
        <v>0</v>
      </c>
      <c r="K62" s="1">
        <f t="shared" si="2"/>
        <v>0</v>
      </c>
      <c r="L62" s="1" t="str">
        <f>IF(ISBLANK(B62),,IF(G62,"CS_L","CS_R"))&amp;IF(ISBLANK(B62),,IF(G62,IF(LOOKUP(H62,顺序!$A$2:$A$23,顺序!$C$2:$C$23),"FN","NN"),IF(LOOKUP(H62,顺序!$A$2:$A$36,顺序!$E$2:$E$36),"NF","NN")))</f>
        <v/>
      </c>
    </row>
    <row r="63" spans="1:12">
      <c r="A63" s="1" t="s">
        <v>60</v>
      </c>
      <c r="B63" s="1">
        <v>0</v>
      </c>
      <c r="C63" s="1" t="s">
        <v>60</v>
      </c>
      <c r="D63" s="1" t="s">
        <v>69</v>
      </c>
      <c r="F63" s="1" t="str">
        <f t="shared" si="5"/>
        <v>$EnemyID_09 CS_RNN "この先は立入り禁止よ。"</v>
      </c>
      <c r="G63" s="1" t="b">
        <f t="shared" si="3"/>
        <v>0</v>
      </c>
      <c r="H63" s="1">
        <f>IF(G63=0,0,IF(G63,MATCH(C63,顺序!$B$2:$B$23,0),MATCH(C63,顺序!$D$2:$D$36,0)))</f>
        <v>9</v>
      </c>
      <c r="I63" s="1" t="str">
        <f t="shared" si="4"/>
        <v>$EnemyID_</v>
      </c>
      <c r="J63" s="1" t="str">
        <f t="shared" si="1"/>
        <v>09</v>
      </c>
      <c r="K63" s="1" t="str">
        <f t="shared" si="2"/>
        <v>$EnemyID_09</v>
      </c>
      <c r="L63" s="1" t="str">
        <f>IF(ISBLANK(B63),,IF(G63,"CS_L","CS_R"))&amp;IF(ISBLANK(B63),,IF(G63,IF(LOOKUP(H63,顺序!$A$2:$A$23,顺序!$C$2:$C$23),"FN","NN"),IF(LOOKUP(H63,顺序!$A$2:$A$36,顺序!$E$2:$E$36),"NF","NN")))</f>
        <v>CS_RNN</v>
      </c>
    </row>
    <row r="64" spans="1:12">
      <c r="A64" s="1" t="s">
        <v>58</v>
      </c>
      <c r="B64" s="1">
        <v>1</v>
      </c>
      <c r="C64" s="1" t="s">
        <v>59</v>
      </c>
      <c r="D64" s="1" t="s">
        <v>61</v>
      </c>
      <c r="F64" s="1" t="str">
        <f t="shared" si="5"/>
        <v>$PlayerID_11 CS_LNN "な、リリカ。この人やばくない？"</v>
      </c>
      <c r="G64" s="1" t="b">
        <f t="shared" si="3"/>
        <v>1</v>
      </c>
      <c r="H64" s="1">
        <f>IF(G64=0,0,IF(G64,MATCH(C64,顺序!$B$2:$B$23,0),MATCH(C64,顺序!$D$2:$D$36,0)))</f>
        <v>11</v>
      </c>
      <c r="I64" s="1" t="str">
        <f t="shared" si="4"/>
        <v>$PlayerID_</v>
      </c>
      <c r="J64" s="1">
        <f t="shared" si="1"/>
        <v>11</v>
      </c>
      <c r="K64" s="1" t="str">
        <f t="shared" si="2"/>
        <v>$PlayerID_11</v>
      </c>
      <c r="L64" s="1" t="str">
        <f>IF(ISBLANK(B64),,IF(G64,"CS_L","CS_R"))&amp;IF(ISBLANK(B64),,IF(G64,IF(LOOKUP(H64,顺序!$A$2:$A$23,顺序!$C$2:$C$23),"FN","NN"),IF(LOOKUP(H64,顺序!$A$2:$A$36,顺序!$E$2:$E$36),"NF","NN")))</f>
        <v>CS_LNN</v>
      </c>
    </row>
    <row r="65" spans="1:12">
      <c r="A65" s="1" t="s">
        <v>59</v>
      </c>
      <c r="B65" s="1">
        <v>1</v>
      </c>
      <c r="C65" s="1" t="s">
        <v>58</v>
      </c>
      <c r="D65" s="1" t="s">
        <v>62</v>
      </c>
      <c r="F65" s="1" t="str">
        <f t="shared" ref="F65:F96" si="6">IF(G65&lt;&gt;0,K65&amp;" "&amp;L65&amp;" "&amp;""""&amp;D65&amp;"""","")</f>
        <v>$PlayerID_09 CS_LNN "え？どうして？ただのお巡りさんでしょう。"</v>
      </c>
      <c r="G65" s="1" t="b">
        <f t="shared" si="3"/>
        <v>1</v>
      </c>
      <c r="H65" s="1">
        <f>IF(G65=0,0,IF(G65,MATCH(C65,顺序!$B$2:$B$23,0),MATCH(C65,顺序!$D$2:$D$36,0)))</f>
        <v>9</v>
      </c>
      <c r="I65" s="1" t="str">
        <f t="shared" si="4"/>
        <v>$PlayerID_</v>
      </c>
      <c r="J65" s="1" t="str">
        <f t="shared" si="1"/>
        <v>09</v>
      </c>
      <c r="K65" s="1" t="str">
        <f t="shared" si="2"/>
        <v>$PlayerID_09</v>
      </c>
      <c r="L65" s="1" t="str">
        <f>IF(ISBLANK(B65),,IF(G65,"CS_L","CS_R"))&amp;IF(ISBLANK(B65),,IF(G65,IF(LOOKUP(H65,顺序!$A$2:$A$23,顺序!$C$2:$C$23),"FN","NN"),IF(LOOKUP(H65,顺序!$A$2:$A$36,顺序!$E$2:$E$36),"NF","NN")))</f>
        <v>CS_LNN</v>
      </c>
    </row>
    <row r="66" spans="1:12">
      <c r="B66" s="1">
        <v>1</v>
      </c>
      <c r="C66" s="1" t="s">
        <v>59</v>
      </c>
      <c r="D66" s="1" t="s">
        <v>64</v>
      </c>
      <c r="F66" s="1" t="str">
        <f t="shared" si="6"/>
        <v>$PlayerID_11 CS_LNN "なんかいやなオーラに感じないの？かなりやばいけど。"</v>
      </c>
      <c r="G66" s="1" t="b">
        <f t="shared" ref="G66:G96" si="7">IF(ISBLANK(B66),,B66&gt;0)</f>
        <v>1</v>
      </c>
      <c r="H66" s="1">
        <f>IF(G66=0,0,IF(G66,MATCH(C66,顺序!$B$2:$B$23,0),MATCH(C66,顺序!$D$2:$D$36,0)))</f>
        <v>11</v>
      </c>
      <c r="I66" s="1" t="str">
        <f t="shared" si="4"/>
        <v>$PlayerID_</v>
      </c>
      <c r="J66" s="1">
        <f t="shared" ref="J66:J96" si="8">IF(G66&lt;&gt;0,IF(H66&lt;10,"0"&amp;H66,H66),0)</f>
        <v>11</v>
      </c>
      <c r="K66" s="1" t="str">
        <f t="shared" ref="K66:K96" si="9">IF(G66&lt;&gt;0,I66&amp;J66,0)</f>
        <v>$PlayerID_11</v>
      </c>
      <c r="L66" s="1" t="str">
        <f>IF(ISBLANK(B66),,IF(G66,"CS_L","CS_R"))&amp;IF(ISBLANK(B66),,IF(G66,IF(LOOKUP(H66,顺序!$A$2:$A$23,顺序!$C$2:$C$23),"FN","NN"),IF(LOOKUP(H66,顺序!$A$2:$A$36,顺序!$E$2:$E$36),"NF","NN")))</f>
        <v>CS_LNN</v>
      </c>
    </row>
    <row r="67" spans="1:12">
      <c r="B67" s="1">
        <v>1</v>
      </c>
      <c r="C67" s="1" t="s">
        <v>58</v>
      </c>
      <c r="D67" s="1" t="s">
        <v>65</v>
      </c>
      <c r="F67" s="1" t="str">
        <f t="shared" si="6"/>
        <v>$PlayerID_09 CS_LNN "そういえばそうだな、でも大丈夫、わたしたちの曲でお払いをすればいいんじゃん。"</v>
      </c>
      <c r="G67" s="1" t="b">
        <f t="shared" si="7"/>
        <v>1</v>
      </c>
      <c r="H67" s="1">
        <f>IF(G67=0,0,IF(G67,MATCH(C67,顺序!$B$2:$B$23,0),MATCH(C67,顺序!$D$2:$D$36,0)))</f>
        <v>9</v>
      </c>
      <c r="I67" s="1" t="str">
        <f t="shared" ref="I67:I96" si="10">IF(G67&lt;&gt;0,IF(G67,"$PlayerID_","$EnemyID_"),0)</f>
        <v>$PlayerID_</v>
      </c>
      <c r="J67" s="1" t="str">
        <f t="shared" si="8"/>
        <v>09</v>
      </c>
      <c r="K67" s="1" t="str">
        <f t="shared" si="9"/>
        <v>$PlayerID_09</v>
      </c>
      <c r="L67" s="1" t="str">
        <f>IF(ISBLANK(B67),,IF(G67,"CS_L","CS_R"))&amp;IF(ISBLANK(B67),,IF(G67,IF(LOOKUP(H67,顺序!$A$2:$A$23,顺序!$C$2:$C$23),"FN","NN"),IF(LOOKUP(H67,顺序!$A$2:$A$36,顺序!$E$2:$E$36),"NF","NN")))</f>
        <v>CS_LNN</v>
      </c>
    </row>
    <row r="68" spans="1:12">
      <c r="B68" s="1">
        <v>1</v>
      </c>
      <c r="C68" s="1" t="s">
        <v>59</v>
      </c>
      <c r="D68" s="1" t="s">
        <v>66</v>
      </c>
      <c r="F68" s="1" t="str">
        <f t="shared" si="6"/>
        <v>$PlayerID_11 CS_LNN "お払いって、巫女じゃないし。"</v>
      </c>
      <c r="G68" s="1" t="b">
        <f t="shared" si="7"/>
        <v>1</v>
      </c>
      <c r="H68" s="1">
        <f>IF(G68=0,0,IF(G68,MATCH(C68,顺序!$B$2:$B$23,0),MATCH(C68,顺序!$D$2:$D$36,0)))</f>
        <v>11</v>
      </c>
      <c r="I68" s="1" t="str">
        <f t="shared" si="10"/>
        <v>$PlayerID_</v>
      </c>
      <c r="J68" s="1">
        <f t="shared" si="8"/>
        <v>11</v>
      </c>
      <c r="K68" s="1" t="str">
        <f t="shared" si="9"/>
        <v>$PlayerID_11</v>
      </c>
      <c r="L68" s="1" t="str">
        <f>IF(ISBLANK(B68),,IF(G68,"CS_L","CS_R"))&amp;IF(ISBLANK(B68),,IF(G68,IF(LOOKUP(H68,顺序!$A$2:$A$23,顺序!$C$2:$C$23),"FN","NN"),IF(LOOKUP(H68,顺序!$A$2:$A$36,顺序!$E$2:$E$36),"NF","NN")))</f>
        <v>CS_LNN</v>
      </c>
    </row>
    <row r="69" spans="1:12">
      <c r="B69" s="1">
        <v>0</v>
      </c>
      <c r="C69" s="1" t="s">
        <v>60</v>
      </c>
      <c r="D69" s="1" t="s">
        <v>67</v>
      </c>
      <c r="F69" s="1" t="str">
        <f t="shared" si="6"/>
        <v>$EnemyID_09 CS_RNN "ちょっ、誤魔化すな！待って！"</v>
      </c>
      <c r="G69" s="1" t="b">
        <f t="shared" si="7"/>
        <v>0</v>
      </c>
      <c r="H69" s="1">
        <f>IF(G69=0,0,IF(G69,MATCH(C69,顺序!$B$2:$B$23,0),MATCH(C69,顺序!$D$2:$D$36,0)))</f>
        <v>9</v>
      </c>
      <c r="I69" s="1" t="str">
        <f t="shared" si="10"/>
        <v>$EnemyID_</v>
      </c>
      <c r="J69" s="1" t="str">
        <f t="shared" si="8"/>
        <v>09</v>
      </c>
      <c r="K69" s="1" t="str">
        <f t="shared" si="9"/>
        <v>$EnemyID_09</v>
      </c>
      <c r="L69" s="1" t="str">
        <f>IF(ISBLANK(B69),,IF(G69,"CS_L","CS_R"))&amp;IF(ISBLANK(B69),,IF(G69,IF(LOOKUP(H69,顺序!$A$2:$A$23,顺序!$C$2:$C$23),"FN","NN"),IF(LOOKUP(H69,顺序!$A$2:$A$36,顺序!$E$2:$E$36),"NF","NN")))</f>
        <v>CS_RNN</v>
      </c>
    </row>
    <row r="70" spans="1:12">
      <c r="B70" s="1">
        <v>1</v>
      </c>
      <c r="C70" s="1" t="s">
        <v>59</v>
      </c>
      <c r="D70" s="1" t="s">
        <v>68</v>
      </c>
      <c r="F70" s="1" t="str">
        <f t="shared" si="6"/>
        <v>$PlayerID_11 CS_LNN "あら、ばれちゃった？"</v>
      </c>
      <c r="G70" s="1" t="b">
        <f t="shared" si="7"/>
        <v>1</v>
      </c>
      <c r="H70" s="1">
        <f>IF(G70=0,0,IF(G70,MATCH(C70,顺序!$B$2:$B$23,0),MATCH(C70,顺序!$D$2:$D$36,0)))</f>
        <v>11</v>
      </c>
      <c r="I70" s="1" t="str">
        <f t="shared" si="10"/>
        <v>$PlayerID_</v>
      </c>
      <c r="J70" s="1">
        <f t="shared" si="8"/>
        <v>11</v>
      </c>
      <c r="K70" s="1" t="str">
        <f t="shared" si="9"/>
        <v>$PlayerID_11</v>
      </c>
      <c r="L70" s="1" t="str">
        <f>IF(ISBLANK(B70),,IF(G70,"CS_L","CS_R"))&amp;IF(ISBLANK(B70),,IF(G70,IF(LOOKUP(H70,顺序!$A$2:$A$23,顺序!$C$2:$C$23),"FN","NN"),IF(LOOKUP(H70,顺序!$A$2:$A$36,顺序!$E$2:$E$36),"NF","NN")))</f>
        <v>CS_LNN</v>
      </c>
    </row>
    <row r="71" spans="1:12">
      <c r="B71" s="1">
        <v>0</v>
      </c>
      <c r="C71" s="1" t="s">
        <v>60</v>
      </c>
      <c r="D71" s="1" t="s">
        <v>70</v>
      </c>
      <c r="F71" s="1" t="str">
        <f t="shared" si="6"/>
        <v>$EnemyID_09 CS_RNN "さりげなく勝手に行くな。立入り禁止といわなかった？"</v>
      </c>
      <c r="G71" s="1" t="b">
        <f t="shared" si="7"/>
        <v>0</v>
      </c>
      <c r="H71" s="1">
        <f>IF(G71=0,0,IF(G71,MATCH(C71,顺序!$B$2:$B$23,0),MATCH(C71,顺序!$D$2:$D$36,0)))</f>
        <v>9</v>
      </c>
      <c r="I71" s="1" t="str">
        <f t="shared" si="10"/>
        <v>$EnemyID_</v>
      </c>
      <c r="J71" s="1" t="str">
        <f t="shared" si="8"/>
        <v>09</v>
      </c>
      <c r="K71" s="1" t="str">
        <f t="shared" si="9"/>
        <v>$EnemyID_09</v>
      </c>
      <c r="L71" s="1" t="str">
        <f>IF(ISBLANK(B71),,IF(G71,"CS_L","CS_R"))&amp;IF(ISBLANK(B71),,IF(G71,IF(LOOKUP(H71,顺序!$A$2:$A$23,顺序!$C$2:$C$23),"FN","NN"),IF(LOOKUP(H71,顺序!$A$2:$A$36,顺序!$E$2:$E$36),"NF","NN")))</f>
        <v>CS_RNN</v>
      </c>
    </row>
    <row r="72" spans="1:12">
      <c r="F72" s="1" t="str">
        <f t="shared" si="6"/>
        <v/>
      </c>
      <c r="G72" s="1">
        <f t="shared" si="7"/>
        <v>0</v>
      </c>
      <c r="H72" s="1">
        <f>IF(G72=0,0,IF(G72,MATCH(C72,顺序!$B$2:$B$23,0),MATCH(C72,顺序!$D$2:$D$36,0)))</f>
        <v>0</v>
      </c>
      <c r="I72" s="1">
        <f t="shared" si="10"/>
        <v>0</v>
      </c>
      <c r="J72" s="1">
        <f t="shared" si="8"/>
        <v>0</v>
      </c>
      <c r="K72" s="1">
        <f t="shared" si="9"/>
        <v>0</v>
      </c>
      <c r="L72" s="1" t="str">
        <f>IF(ISBLANK(B72),,IF(G72,"CS_L","CS_R"))&amp;IF(ISBLANK(B72),,IF(G72,IF(LOOKUP(H72,顺序!$A$2:$A$23,顺序!$C$2:$C$23),"FN","NN"),IF(LOOKUP(H72,顺序!$A$2:$A$36,顺序!$E$2:$E$36),"NF","NN")))</f>
        <v/>
      </c>
    </row>
    <row r="73" spans="1:12">
      <c r="A73" s="1" t="s">
        <v>71</v>
      </c>
      <c r="F73" s="1" t="str">
        <f t="shared" si="6"/>
        <v/>
      </c>
      <c r="G73" s="1">
        <f t="shared" si="7"/>
        <v>0</v>
      </c>
      <c r="H73" s="1">
        <f>IF(G73=0,0,IF(G73,MATCH(C73,顺序!$B$2:$B$23,0),MATCH(C73,顺序!$D$2:$D$36,0)))</f>
        <v>0</v>
      </c>
      <c r="I73" s="1">
        <f t="shared" si="10"/>
        <v>0</v>
      </c>
      <c r="J73" s="1">
        <f t="shared" si="8"/>
        <v>0</v>
      </c>
      <c r="K73" s="1">
        <f t="shared" si="9"/>
        <v>0</v>
      </c>
      <c r="L73" s="1" t="str">
        <f>IF(ISBLANK(B73),,IF(G73,"CS_L","CS_R"))&amp;IF(ISBLANK(B73),,IF(G73,IF(LOOKUP(H73,顺序!$A$2:$A$23,顺序!$C$2:$C$23),"FN","NN"),IF(LOOKUP(H73,顺序!$A$2:$A$36,顺序!$E$2:$E$36),"NF","NN")))</f>
        <v/>
      </c>
    </row>
    <row r="74" spans="1:12">
      <c r="A74" s="1" t="s">
        <v>60</v>
      </c>
      <c r="B74" s="1">
        <v>0</v>
      </c>
      <c r="C74" s="1" t="s">
        <v>60</v>
      </c>
      <c r="D74" s="1" t="s">
        <v>72</v>
      </c>
      <c r="F74" s="1" t="str">
        <f t="shared" si="6"/>
        <v>$EnemyID_09 CS_RNN "おおあわててどうしたの？"</v>
      </c>
      <c r="G74" s="1" t="b">
        <f t="shared" si="7"/>
        <v>0</v>
      </c>
      <c r="H74" s="1">
        <f>IF(G74=0,0,IF(G74,MATCH(C74,顺序!$B$2:$B$23,0),MATCH(C74,顺序!$D$2:$D$36,0)))</f>
        <v>9</v>
      </c>
      <c r="I74" s="1" t="str">
        <f t="shared" si="10"/>
        <v>$EnemyID_</v>
      </c>
      <c r="J74" s="1" t="str">
        <f t="shared" si="8"/>
        <v>09</v>
      </c>
      <c r="K74" s="1" t="str">
        <f t="shared" si="9"/>
        <v>$EnemyID_09</v>
      </c>
      <c r="L74" s="1" t="str">
        <f>IF(ISBLANK(B74),,IF(G74,"CS_L","CS_R"))&amp;IF(ISBLANK(B74),,IF(G74,IF(LOOKUP(H74,顺序!$A$2:$A$23,顺序!$C$2:$C$23),"FN","NN"),IF(LOOKUP(H74,顺序!$A$2:$A$36,顺序!$E$2:$E$36),"NF","NN")))</f>
        <v>CS_RNN</v>
      </c>
    </row>
    <row r="75" spans="1:12">
      <c r="A75" s="1" t="s">
        <v>41</v>
      </c>
      <c r="B75" s="1">
        <v>1</v>
      </c>
      <c r="C75" s="1" t="s">
        <v>41</v>
      </c>
      <c r="D75" s="1" t="s">
        <v>73</v>
      </c>
      <c r="F75" s="1" t="str">
        <f t="shared" si="6"/>
        <v>$PlayerID_03 CS_LNN "厄神か、寄り道でもしよっか。"</v>
      </c>
      <c r="G75" s="1" t="b">
        <f t="shared" si="7"/>
        <v>1</v>
      </c>
      <c r="H75" s="1">
        <f>IF(G75=0,0,IF(G75,MATCH(C75,顺序!$B$2:$B$23,0),MATCH(C75,顺序!$D$2:$D$36,0)))</f>
        <v>3</v>
      </c>
      <c r="I75" s="1" t="str">
        <f t="shared" si="10"/>
        <v>$PlayerID_</v>
      </c>
      <c r="J75" s="1" t="str">
        <f t="shared" si="8"/>
        <v>03</v>
      </c>
      <c r="K75" s="1" t="str">
        <f t="shared" si="9"/>
        <v>$PlayerID_03</v>
      </c>
      <c r="L75" s="1" t="str">
        <f>IF(ISBLANK(B75),,IF(G75,"CS_L","CS_R"))&amp;IF(ISBLANK(B75),,IF(G75,IF(LOOKUP(H75,顺序!$A$2:$A$23,顺序!$C$2:$C$23),"FN","NN"),IF(LOOKUP(H75,顺序!$A$2:$A$36,顺序!$E$2:$E$36),"NF","NN")))</f>
        <v>CS_LNN</v>
      </c>
    </row>
    <row r="76" spans="1:12">
      <c r="A76" s="1" t="s">
        <v>15</v>
      </c>
      <c r="B76" s="1">
        <v>1</v>
      </c>
      <c r="C76" s="1" t="s">
        <v>15</v>
      </c>
      <c r="D76" s="1" t="s">
        <v>74</v>
      </c>
      <c r="F76" s="1" t="str">
        <f t="shared" si="6"/>
        <v>$PlayerID_05 CS_LNN "そんな余裕どこにあるのよ。時をとまってやれ、あなたをつれてダッシュするのよ。"</v>
      </c>
      <c r="G76" s="1" t="b">
        <f t="shared" si="7"/>
        <v>1</v>
      </c>
      <c r="H76" s="1">
        <f>IF(G76=0,0,IF(G76,MATCH(C76,顺序!$B$2:$B$23,0),MATCH(C76,顺序!$D$2:$D$36,0)))</f>
        <v>5</v>
      </c>
      <c r="I76" s="1" t="str">
        <f t="shared" si="10"/>
        <v>$PlayerID_</v>
      </c>
      <c r="J76" s="1" t="str">
        <f t="shared" si="8"/>
        <v>05</v>
      </c>
      <c r="K76" s="1" t="str">
        <f t="shared" si="9"/>
        <v>$PlayerID_05</v>
      </c>
      <c r="L76" s="1" t="str">
        <f>IF(ISBLANK(B76),,IF(G76,"CS_L","CS_R"))&amp;IF(ISBLANK(B76),,IF(G76,IF(LOOKUP(H76,顺序!$A$2:$A$23,顺序!$C$2:$C$23),"FN","NN"),IF(LOOKUP(H76,顺序!$A$2:$A$36,顺序!$E$2:$E$36),"NF","NN")))</f>
        <v>CS_LNN</v>
      </c>
    </row>
    <row r="77" spans="1:12">
      <c r="B77" s="1">
        <v>0</v>
      </c>
      <c r="C77" s="1" t="s">
        <v>60</v>
      </c>
      <c r="D77" s="1" t="s">
        <v>226</v>
      </c>
      <c r="F77" s="1" t="str">
        <f t="shared" si="6"/>
        <v>$EnemyID_09 CS_RNN "いいえ、わたしは厄をため込んでるだけだから…。"</v>
      </c>
      <c r="G77" s="1" t="b">
        <f t="shared" si="7"/>
        <v>0</v>
      </c>
      <c r="H77" s="1">
        <f>IF(G77=0,0,IF(G77,MATCH(C77,顺序!$B$2:$B$23,0),MATCH(C77,顺序!$D$2:$D$36,0)))</f>
        <v>9</v>
      </c>
      <c r="I77" s="1" t="str">
        <f t="shared" si="10"/>
        <v>$EnemyID_</v>
      </c>
      <c r="J77" s="1" t="str">
        <f t="shared" si="8"/>
        <v>09</v>
      </c>
      <c r="K77" s="1" t="str">
        <f t="shared" si="9"/>
        <v>$EnemyID_09</v>
      </c>
      <c r="L77" s="1" t="str">
        <f>IF(ISBLANK(B77),,IF(G77,"CS_L","CS_R"))&amp;IF(ISBLANK(B77),,IF(G77,IF(LOOKUP(H77,顺序!$A$2:$A$23,顺序!$C$2:$C$23),"FN","NN"),IF(LOOKUP(H77,顺序!$A$2:$A$36,顺序!$E$2:$E$36),"NF","NN")))</f>
        <v>CS_RNN</v>
      </c>
    </row>
    <row r="78" spans="1:12">
      <c r="B78" s="1">
        <v>1</v>
      </c>
      <c r="C78" s="1" t="s">
        <v>15</v>
      </c>
      <c r="D78" s="1" t="s">
        <v>75</v>
      </c>
      <c r="F78" s="1" t="str">
        <f t="shared" si="6"/>
        <v>$PlayerID_05 CS_LNN "しっかりつかまって～"</v>
      </c>
      <c r="G78" s="1" t="b">
        <f t="shared" si="7"/>
        <v>1</v>
      </c>
      <c r="H78" s="1">
        <f>IF(G78=0,0,IF(G78,MATCH(C78,顺序!$B$2:$B$23,0),MATCH(C78,顺序!$D$2:$D$36,0)))</f>
        <v>5</v>
      </c>
      <c r="I78" s="1" t="str">
        <f t="shared" si="10"/>
        <v>$PlayerID_</v>
      </c>
      <c r="J78" s="1" t="str">
        <f t="shared" si="8"/>
        <v>05</v>
      </c>
      <c r="K78" s="1" t="str">
        <f t="shared" si="9"/>
        <v>$PlayerID_05</v>
      </c>
      <c r="L78" s="1" t="str">
        <f>IF(ISBLANK(B78),,IF(G78,"CS_L","CS_R"))&amp;IF(ISBLANK(B78),,IF(G78,IF(LOOKUP(H78,顺序!$A$2:$A$23,顺序!$C$2:$C$23),"FN","NN"),IF(LOOKUP(H78,顺序!$A$2:$A$36,顺序!$E$2:$E$36),"NF","NN")))</f>
        <v>CS_LNN</v>
      </c>
    </row>
    <row r="79" spans="1:12">
      <c r="B79" s="1">
        <v>0</v>
      </c>
      <c r="C79" s="1" t="s">
        <v>60</v>
      </c>
      <c r="D79" s="1" t="s">
        <v>76</v>
      </c>
      <c r="F79" s="1" t="str">
        <f t="shared" si="6"/>
        <v>$EnemyID_09 CS_RNN "おいこら！無視するんでない！"</v>
      </c>
      <c r="G79" s="1" t="b">
        <f t="shared" si="7"/>
        <v>0</v>
      </c>
      <c r="H79" s="1">
        <f>IF(G79=0,0,IF(G79,MATCH(C79,顺序!$B$2:$B$23,0),MATCH(C79,顺序!$D$2:$D$36,0)))</f>
        <v>9</v>
      </c>
      <c r="I79" s="1" t="str">
        <f t="shared" si="10"/>
        <v>$EnemyID_</v>
      </c>
      <c r="J79" s="1" t="str">
        <f t="shared" si="8"/>
        <v>09</v>
      </c>
      <c r="K79" s="1" t="str">
        <f t="shared" si="9"/>
        <v>$EnemyID_09</v>
      </c>
      <c r="L79" s="1" t="str">
        <f>IF(ISBLANK(B79),,IF(G79,"CS_L","CS_R"))&amp;IF(ISBLANK(B79),,IF(G79,IF(LOOKUP(H79,顺序!$A$2:$A$23,顺序!$C$2:$C$23),"FN","NN"),IF(LOOKUP(H79,顺序!$A$2:$A$36,顺序!$E$2:$E$36),"NF","NN")))</f>
        <v>CS_RNN</v>
      </c>
    </row>
    <row r="80" spans="1:12">
      <c r="F80" s="1" t="str">
        <f t="shared" si="6"/>
        <v/>
      </c>
      <c r="G80" s="1">
        <f t="shared" si="7"/>
        <v>0</v>
      </c>
      <c r="H80" s="1">
        <f>IF(G80=0,0,IF(G80,MATCH(C80,顺序!$B$2:$B$23,0),MATCH(C80,顺序!$D$2:$D$36,0)))</f>
        <v>0</v>
      </c>
      <c r="I80" s="1">
        <f t="shared" si="10"/>
        <v>0</v>
      </c>
      <c r="J80" s="1">
        <f t="shared" si="8"/>
        <v>0</v>
      </c>
      <c r="K80" s="1">
        <f t="shared" si="9"/>
        <v>0</v>
      </c>
      <c r="L80" s="1" t="str">
        <f>IF(ISBLANK(B80),,IF(G80,"CS_L","CS_R"))&amp;IF(ISBLANK(B80),,IF(G80,IF(LOOKUP(H80,顺序!$A$2:$A$23,顺序!$C$2:$C$23),"FN","NN"),IF(LOOKUP(H80,顺序!$A$2:$A$36,顺序!$E$2:$E$36),"NF","NN")))</f>
        <v/>
      </c>
    </row>
    <row r="81" spans="1:12">
      <c r="A81" s="1" t="s">
        <v>77</v>
      </c>
      <c r="F81" s="1" t="str">
        <f t="shared" si="6"/>
        <v/>
      </c>
      <c r="G81" s="1">
        <f t="shared" si="7"/>
        <v>0</v>
      </c>
      <c r="H81" s="1">
        <f>IF(G81=0,0,IF(G81,MATCH(C81,顺序!$B$2:$B$23,0),MATCH(C81,顺序!$D$2:$D$36,0)))</f>
        <v>0</v>
      </c>
      <c r="I81" s="1">
        <f t="shared" si="10"/>
        <v>0</v>
      </c>
      <c r="J81" s="1">
        <f t="shared" si="8"/>
        <v>0</v>
      </c>
      <c r="K81" s="1">
        <f t="shared" si="9"/>
        <v>0</v>
      </c>
      <c r="L81" s="1" t="str">
        <f>IF(ISBLANK(B81),,IF(G81,"CS_L","CS_R"))&amp;IF(ISBLANK(B81),,IF(G81,IF(LOOKUP(H81,顺序!$A$2:$A$23,顺序!$C$2:$C$23),"FN","NN"),IF(LOOKUP(H81,顺序!$A$2:$A$36,顺序!$E$2:$E$36),"NF","NN")))</f>
        <v/>
      </c>
    </row>
    <row r="82" spans="1:12">
      <c r="A82" s="1" t="s">
        <v>60</v>
      </c>
      <c r="B82" s="1">
        <v>1</v>
      </c>
      <c r="C82" s="1" t="s">
        <v>59</v>
      </c>
      <c r="D82" s="1" t="s">
        <v>79</v>
      </c>
      <c r="F82" s="1" t="str">
        <f t="shared" si="6"/>
        <v>$PlayerID_11 CS_LNN "お姉さん待って、この前になんか感じてませんか。"</v>
      </c>
      <c r="G82" s="1" t="b">
        <f t="shared" si="7"/>
        <v>1</v>
      </c>
      <c r="H82" s="1">
        <f>IF(G82=0,0,IF(G82,MATCH(C82,顺序!$B$2:$B$23,0),MATCH(C82,顺序!$D$2:$D$36,0)))</f>
        <v>11</v>
      </c>
      <c r="I82" s="1" t="str">
        <f t="shared" si="10"/>
        <v>$PlayerID_</v>
      </c>
      <c r="J82" s="1">
        <f t="shared" si="8"/>
        <v>11</v>
      </c>
      <c r="K82" s="1" t="str">
        <f t="shared" si="9"/>
        <v>$PlayerID_11</v>
      </c>
      <c r="L82" s="1" t="str">
        <f>IF(ISBLANK(B82),,IF(G82,"CS_L","CS_R"))&amp;IF(ISBLANK(B82),,IF(G82,IF(LOOKUP(H82,顺序!$A$2:$A$23,顺序!$C$2:$C$23),"FN","NN"),IF(LOOKUP(H82,顺序!$A$2:$A$36,顺序!$E$2:$E$36),"NF","NN")))</f>
        <v>CS_LNN</v>
      </c>
    </row>
    <row r="83" spans="1:12">
      <c r="A83" s="1" t="s">
        <v>59</v>
      </c>
      <c r="B83" s="1">
        <v>1</v>
      </c>
      <c r="C83" s="1" t="s">
        <v>78</v>
      </c>
      <c r="D83" s="1" t="s">
        <v>80</v>
      </c>
      <c r="F83" s="1" t="str">
        <f t="shared" si="6"/>
        <v>$PlayerID_12 CS_LNN "ただの厄神です。"</v>
      </c>
      <c r="G83" s="1" t="b">
        <f t="shared" si="7"/>
        <v>1</v>
      </c>
      <c r="H83" s="1">
        <f>IF(G83=0,0,IF(G83,MATCH(C83,顺序!$B$2:$B$23,0),MATCH(C83,顺序!$D$2:$D$36,0)))</f>
        <v>12</v>
      </c>
      <c r="I83" s="1" t="str">
        <f t="shared" si="10"/>
        <v>$PlayerID_</v>
      </c>
      <c r="J83" s="1">
        <f t="shared" si="8"/>
        <v>12</v>
      </c>
      <c r="K83" s="1" t="str">
        <f t="shared" si="9"/>
        <v>$PlayerID_12</v>
      </c>
      <c r="L83" s="1" t="str">
        <f>IF(ISBLANK(B83),,IF(G83,"CS_L","CS_R"))&amp;IF(ISBLANK(B83),,IF(G83,IF(LOOKUP(H83,顺序!$A$2:$A$23,顺序!$C$2:$C$23),"FN","NN"),IF(LOOKUP(H83,顺序!$A$2:$A$36,顺序!$E$2:$E$36),"NF","NN")))</f>
        <v>CS_LNN</v>
      </c>
    </row>
    <row r="84" spans="1:12">
      <c r="A84" s="1" t="s">
        <v>78</v>
      </c>
      <c r="B84" s="1">
        <v>0</v>
      </c>
      <c r="C84" s="1" t="s">
        <v>60</v>
      </c>
      <c r="D84" s="1" t="s">
        <v>81</v>
      </c>
      <c r="F84" s="1" t="str">
        <f t="shared" si="6"/>
        <v>$EnemyID_09 CS_RNN "なんか失礼な、この先は立ち入り禁止だよ。"</v>
      </c>
      <c r="G84" s="1" t="b">
        <f t="shared" si="7"/>
        <v>0</v>
      </c>
      <c r="H84" s="1">
        <f>IF(G84=0,0,IF(G84,MATCH(C84,顺序!$B$2:$B$23,0),MATCH(C84,顺序!$D$2:$D$36,0)))</f>
        <v>9</v>
      </c>
      <c r="I84" s="1" t="str">
        <f t="shared" si="10"/>
        <v>$EnemyID_</v>
      </c>
      <c r="J84" s="1" t="str">
        <f t="shared" si="8"/>
        <v>09</v>
      </c>
      <c r="K84" s="1" t="str">
        <f t="shared" si="9"/>
        <v>$EnemyID_09</v>
      </c>
      <c r="L84" s="1" t="str">
        <f>IF(ISBLANK(B84),,IF(G84,"CS_L","CS_R"))&amp;IF(ISBLANK(B84),,IF(G84,IF(LOOKUP(H84,顺序!$A$2:$A$23,顺序!$C$2:$C$23),"FN","NN"),IF(LOOKUP(H84,顺序!$A$2:$A$36,顺序!$E$2:$E$36),"NF","NN")))</f>
        <v>CS_RNN</v>
      </c>
    </row>
    <row r="85" spans="1:12">
      <c r="B85" s="1">
        <v>1</v>
      </c>
      <c r="C85" s="1" t="s">
        <v>59</v>
      </c>
      <c r="D85" s="1" t="s">
        <v>82</v>
      </c>
      <c r="F85" s="1" t="str">
        <f t="shared" si="6"/>
        <v>$PlayerID_11 CS_LNN "立入り禁止だって、どうする？"</v>
      </c>
      <c r="G85" s="1" t="b">
        <f t="shared" si="7"/>
        <v>1</v>
      </c>
      <c r="H85" s="1">
        <f>IF(G85=0,0,IF(G85,MATCH(C85,顺序!$B$2:$B$23,0),MATCH(C85,顺序!$D$2:$D$36,0)))</f>
        <v>11</v>
      </c>
      <c r="I85" s="1" t="str">
        <f t="shared" si="10"/>
        <v>$PlayerID_</v>
      </c>
      <c r="J85" s="1">
        <f t="shared" si="8"/>
        <v>11</v>
      </c>
      <c r="K85" s="1" t="str">
        <f t="shared" si="9"/>
        <v>$PlayerID_11</v>
      </c>
      <c r="L85" s="1" t="str">
        <f>IF(ISBLANK(B85),,IF(G85,"CS_L","CS_R"))&amp;IF(ISBLANK(B85),,IF(G85,IF(LOOKUP(H85,顺序!$A$2:$A$23,顺序!$C$2:$C$23),"FN","NN"),IF(LOOKUP(H85,顺序!$A$2:$A$36,顺序!$E$2:$E$36),"NF","NN")))</f>
        <v>CS_LNN</v>
      </c>
    </row>
    <row r="86" spans="1:12">
      <c r="B86" s="1">
        <v>1</v>
      </c>
      <c r="C86" s="1" t="s">
        <v>78</v>
      </c>
      <c r="D86" s="1" t="s">
        <v>83</v>
      </c>
      <c r="F86" s="1" t="str">
        <f t="shared" si="6"/>
        <v>$PlayerID_12 CS_LNN "大丈夫、厄神はわたしたちの「前に進んでいけない」という悪運を吸収するはずです。"</v>
      </c>
      <c r="G86" s="1" t="b">
        <f t="shared" si="7"/>
        <v>1</v>
      </c>
      <c r="H86" s="1">
        <f>IF(G86=0,0,IF(G86,MATCH(C86,顺序!$B$2:$B$23,0),MATCH(C86,顺序!$D$2:$D$36,0)))</f>
        <v>12</v>
      </c>
      <c r="I86" s="1" t="str">
        <f t="shared" si="10"/>
        <v>$PlayerID_</v>
      </c>
      <c r="J86" s="1">
        <f t="shared" si="8"/>
        <v>12</v>
      </c>
      <c r="K86" s="1" t="str">
        <f t="shared" si="9"/>
        <v>$PlayerID_12</v>
      </c>
      <c r="L86" s="1" t="str">
        <f>IF(ISBLANK(B86),,IF(G86,"CS_L","CS_R"))&amp;IF(ISBLANK(B86),,IF(G86,IF(LOOKUP(H86,顺序!$A$2:$A$23,顺序!$C$2:$C$23),"FN","NN"),IF(LOOKUP(H86,顺序!$A$2:$A$36,顺序!$E$2:$E$36),"NF","NN")))</f>
        <v>CS_LNN</v>
      </c>
    </row>
    <row r="87" spans="1:12">
      <c r="B87" s="1">
        <v>0</v>
      </c>
      <c r="C87" s="1" t="s">
        <v>60</v>
      </c>
      <c r="D87" s="1" t="s">
        <v>84</v>
      </c>
      <c r="F87" s="1" t="str">
        <f t="shared" si="6"/>
        <v>$EnemyID_09 CS_RNN "え？！そんなのありかよ！"</v>
      </c>
      <c r="G87" s="1" t="b">
        <f t="shared" si="7"/>
        <v>0</v>
      </c>
      <c r="H87" s="1">
        <f>IF(G87=0,0,IF(G87,MATCH(C87,顺序!$B$2:$B$23,0),MATCH(C87,顺序!$D$2:$D$36,0)))</f>
        <v>9</v>
      </c>
      <c r="I87" s="1" t="str">
        <f t="shared" si="10"/>
        <v>$EnemyID_</v>
      </c>
      <c r="J87" s="1" t="str">
        <f t="shared" si="8"/>
        <v>09</v>
      </c>
      <c r="K87" s="1" t="str">
        <f t="shared" si="9"/>
        <v>$EnemyID_09</v>
      </c>
      <c r="L87" s="1" t="str">
        <f>IF(ISBLANK(B87),,IF(G87,"CS_L","CS_R"))&amp;IF(ISBLANK(B87),,IF(G87,IF(LOOKUP(H87,顺序!$A$2:$A$23,顺序!$C$2:$C$23),"FN","NN"),IF(LOOKUP(H87,顺序!$A$2:$A$36,顺序!$E$2:$E$36),"NF","NN")))</f>
        <v>CS_RNN</v>
      </c>
    </row>
    <row r="88" spans="1:12">
      <c r="B88" s="1">
        <v>1</v>
      </c>
      <c r="C88" s="1" t="s">
        <v>59</v>
      </c>
      <c r="D88" s="1" t="s">
        <v>85</v>
      </c>
      <c r="F88" s="1" t="str">
        <f t="shared" si="6"/>
        <v>$PlayerID_11 CS_LNN "姉さんがそういうんだから間違いわけないよ。"</v>
      </c>
      <c r="G88" s="1" t="b">
        <f t="shared" si="7"/>
        <v>1</v>
      </c>
      <c r="H88" s="1">
        <f>IF(G88=0,0,IF(G88,MATCH(C88,顺序!$B$2:$B$23,0),MATCH(C88,顺序!$D$2:$D$36,0)))</f>
        <v>11</v>
      </c>
      <c r="I88" s="1" t="str">
        <f t="shared" si="10"/>
        <v>$PlayerID_</v>
      </c>
      <c r="J88" s="1">
        <f t="shared" si="8"/>
        <v>11</v>
      </c>
      <c r="K88" s="1" t="str">
        <f t="shared" si="9"/>
        <v>$PlayerID_11</v>
      </c>
      <c r="L88" s="1" t="str">
        <f>IF(ISBLANK(B88),,IF(G88,"CS_L","CS_R"))&amp;IF(ISBLANK(B88),,IF(G88,IF(LOOKUP(H88,顺序!$A$2:$A$23,顺序!$C$2:$C$23),"FN","NN"),IF(LOOKUP(H88,顺序!$A$2:$A$36,顺序!$E$2:$E$36),"NF","NN")))</f>
        <v>CS_LNN</v>
      </c>
    </row>
    <row r="89" spans="1:12">
      <c r="F89" s="1" t="str">
        <f t="shared" si="6"/>
        <v/>
      </c>
      <c r="G89" s="1">
        <f t="shared" si="7"/>
        <v>0</v>
      </c>
      <c r="H89" s="1">
        <f>IF(G89=0,0,IF(G89,MATCH(C89,顺序!$B$2:$B$23,0),MATCH(C89,顺序!$D$2:$D$36,0)))</f>
        <v>0</v>
      </c>
      <c r="I89" s="1">
        <f t="shared" si="10"/>
        <v>0</v>
      </c>
      <c r="J89" s="1">
        <f t="shared" si="8"/>
        <v>0</v>
      </c>
      <c r="K89" s="1">
        <f t="shared" si="9"/>
        <v>0</v>
      </c>
      <c r="L89" s="1" t="str">
        <f>IF(ISBLANK(B89),,IF(G89,"CS_L","CS_R"))&amp;IF(ISBLANK(B89),,IF(G89,IF(LOOKUP(H89,顺序!$A$2:$A$23,顺序!$C$2:$C$23),"FN","NN"),IF(LOOKUP(H89,顺序!$A$2:$A$36,顺序!$E$2:$E$36),"NF","NN")))</f>
        <v/>
      </c>
    </row>
    <row r="90" spans="1:12">
      <c r="A90" s="1" t="s">
        <v>86</v>
      </c>
      <c r="F90" s="1" t="str">
        <f t="shared" si="6"/>
        <v/>
      </c>
      <c r="G90" s="1">
        <f t="shared" si="7"/>
        <v>0</v>
      </c>
      <c r="H90" s="1">
        <f>IF(G90=0,0,IF(G90,MATCH(C90,顺序!$B$2:$B$23,0),MATCH(C90,顺序!$D$2:$D$36,0)))</f>
        <v>0</v>
      </c>
      <c r="I90" s="1">
        <f t="shared" si="10"/>
        <v>0</v>
      </c>
      <c r="J90" s="1">
        <f t="shared" si="8"/>
        <v>0</v>
      </c>
      <c r="K90" s="1">
        <f t="shared" si="9"/>
        <v>0</v>
      </c>
      <c r="L90" s="1" t="str">
        <f>IF(ISBLANK(B90),,IF(G90,"CS_L","CS_R"))&amp;IF(ISBLANK(B90),,IF(G90,IF(LOOKUP(H90,顺序!$A$2:$A$23,顺序!$C$2:$C$23),"FN","NN"),IF(LOOKUP(H90,顺序!$A$2:$A$36,顺序!$E$2:$E$36),"NF","NN")))</f>
        <v/>
      </c>
    </row>
    <row r="91" spans="1:12">
      <c r="A91" s="1" t="s">
        <v>60</v>
      </c>
      <c r="B91" s="1">
        <v>1</v>
      </c>
      <c r="C91" s="1" t="s">
        <v>87</v>
      </c>
      <c r="D91" s="1" t="s">
        <v>88</v>
      </c>
      <c r="F91" s="1" t="str">
        <f t="shared" si="6"/>
        <v>$PlayerID_13 CS_LFN "。。。"</v>
      </c>
      <c r="G91" s="1" t="b">
        <f t="shared" si="7"/>
        <v>1</v>
      </c>
      <c r="H91" s="1">
        <f>IF(G91=0,0,IF(G91,MATCH(C91,顺序!$B$2:$B$23,0),MATCH(C91,顺序!$D$2:$D$36,0)))</f>
        <v>13</v>
      </c>
      <c r="I91" s="1" t="str">
        <f t="shared" si="10"/>
        <v>$PlayerID_</v>
      </c>
      <c r="J91" s="1">
        <f t="shared" si="8"/>
        <v>13</v>
      </c>
      <c r="K91" s="1" t="str">
        <f t="shared" si="9"/>
        <v>$PlayerID_13</v>
      </c>
      <c r="L91" s="1" t="str">
        <f>IF(ISBLANK(B91),,IF(G91,"CS_L","CS_R"))&amp;IF(ISBLANK(B91),,IF(G91,IF(LOOKUP(H91,顺序!$A$2:$A$23,顺序!$C$2:$C$23),"FN","NN"),IF(LOOKUP(H91,顺序!$A$2:$A$36,顺序!$E$2:$E$36),"NF","NN")))</f>
        <v>CS_LFN</v>
      </c>
    </row>
    <row r="92" spans="1:12">
      <c r="A92" s="1" t="s">
        <v>87</v>
      </c>
      <c r="B92" s="1">
        <v>0</v>
      </c>
      <c r="C92" s="1" t="s">
        <v>60</v>
      </c>
      <c r="D92" s="1" t="s">
        <v>88</v>
      </c>
      <c r="F92" s="1" t="str">
        <f t="shared" si="6"/>
        <v>$EnemyID_09 CS_RNN "。。。"</v>
      </c>
      <c r="G92" s="1" t="b">
        <f t="shared" si="7"/>
        <v>0</v>
      </c>
      <c r="H92" s="1">
        <f>IF(G92=0,0,IF(G92,MATCH(C92,顺序!$B$2:$B$23,0),MATCH(C92,顺序!$D$2:$D$36,0)))</f>
        <v>9</v>
      </c>
      <c r="I92" s="1" t="str">
        <f t="shared" si="10"/>
        <v>$EnemyID_</v>
      </c>
      <c r="J92" s="1" t="str">
        <f t="shared" si="8"/>
        <v>09</v>
      </c>
      <c r="K92" s="1" t="str">
        <f t="shared" si="9"/>
        <v>$EnemyID_09</v>
      </c>
      <c r="L92" s="1" t="str">
        <f>IF(ISBLANK(B92),,IF(G92,"CS_L","CS_R"))&amp;IF(ISBLANK(B92),,IF(G92,IF(LOOKUP(H92,顺序!$A$2:$A$23,顺序!$C$2:$C$23),"FN","NN"),IF(LOOKUP(H92,顺序!$A$2:$A$36,顺序!$E$2:$E$36),"NF","NN")))</f>
        <v>CS_RNN</v>
      </c>
    </row>
    <row r="93" spans="1:12">
      <c r="B93" s="1">
        <v>1</v>
      </c>
      <c r="C93" s="1" t="s">
        <v>87</v>
      </c>
      <c r="D93" s="1" t="s">
        <v>89</v>
      </c>
      <c r="F93" s="1" t="str">
        <f t="shared" si="6"/>
        <v>$PlayerID_13 CS_LFN "なんか設定的に敵対関係を確立できるね。"</v>
      </c>
      <c r="G93" s="1" t="b">
        <f t="shared" si="7"/>
        <v>1</v>
      </c>
      <c r="H93" s="1">
        <f>IF(G93=0,0,IF(G93,MATCH(C93,顺序!$B$2:$B$23,0),MATCH(C93,顺序!$D$2:$D$36,0)))</f>
        <v>13</v>
      </c>
      <c r="I93" s="1" t="str">
        <f t="shared" si="10"/>
        <v>$PlayerID_</v>
      </c>
      <c r="J93" s="1">
        <f t="shared" si="8"/>
        <v>13</v>
      </c>
      <c r="K93" s="1" t="str">
        <f t="shared" si="9"/>
        <v>$PlayerID_13</v>
      </c>
      <c r="L93" s="1" t="str">
        <f>IF(ISBLANK(B93),,IF(G93,"CS_L","CS_R"))&amp;IF(ISBLANK(B93),,IF(G93,IF(LOOKUP(H93,顺序!$A$2:$A$23,顺序!$C$2:$C$23),"FN","NN"),IF(LOOKUP(H93,顺序!$A$2:$A$36,顺序!$E$2:$E$36),"NF","NN")))</f>
        <v>CS_LFN</v>
      </c>
    </row>
    <row r="94" spans="1:12">
      <c r="B94" s="1">
        <v>0</v>
      </c>
      <c r="C94" s="1" t="s">
        <v>60</v>
      </c>
      <c r="D94" s="1" t="s">
        <v>90</v>
      </c>
      <c r="F94" s="1" t="str">
        <f t="shared" si="6"/>
        <v>$EnemyID_09 CS_RNN "そうよ、あんたは不幸を招いて私はそれを払う。"</v>
      </c>
      <c r="G94" s="1" t="b">
        <f t="shared" si="7"/>
        <v>0</v>
      </c>
      <c r="H94" s="1">
        <f>IF(G94=0,0,IF(G94,MATCH(C94,顺序!$B$2:$B$23,0),MATCH(C94,顺序!$D$2:$D$36,0)))</f>
        <v>9</v>
      </c>
      <c r="I94" s="1" t="str">
        <f t="shared" si="10"/>
        <v>$EnemyID_</v>
      </c>
      <c r="J94" s="1" t="str">
        <f t="shared" si="8"/>
        <v>09</v>
      </c>
      <c r="K94" s="1" t="str">
        <f t="shared" si="9"/>
        <v>$EnemyID_09</v>
      </c>
      <c r="L94" s="1" t="str">
        <f>IF(ISBLANK(B94),,IF(G94,"CS_L","CS_R"))&amp;IF(ISBLANK(B94),,IF(G94,IF(LOOKUP(H94,顺序!$A$2:$A$23,顺序!$C$2:$C$23),"FN","NN"),IF(LOOKUP(H94,顺序!$A$2:$A$36,顺序!$E$2:$E$36),"NF","NN")))</f>
        <v>CS_RNN</v>
      </c>
    </row>
    <row r="95" spans="1:12">
      <c r="B95" s="1">
        <v>1</v>
      </c>
      <c r="C95" s="1" t="s">
        <v>87</v>
      </c>
      <c r="D95" s="1" t="s">
        <v>91</v>
      </c>
      <c r="F95" s="1" t="str">
        <f t="shared" si="6"/>
        <v>$PlayerID_13 CS_LFN "逆だよ逆！あたしは幸運をあげるほうよ！"</v>
      </c>
      <c r="G95" s="1" t="b">
        <f t="shared" si="7"/>
        <v>1</v>
      </c>
      <c r="H95" s="1">
        <f>IF(G95=0,0,IF(G95,MATCH(C95,顺序!$B$2:$B$23,0),MATCH(C95,顺序!$D$2:$D$36,0)))</f>
        <v>13</v>
      </c>
      <c r="I95" s="1" t="str">
        <f t="shared" si="10"/>
        <v>$PlayerID_</v>
      </c>
      <c r="J95" s="1">
        <f t="shared" si="8"/>
        <v>13</v>
      </c>
      <c r="K95" s="1" t="str">
        <f t="shared" si="9"/>
        <v>$PlayerID_13</v>
      </c>
      <c r="L95" s="1" t="str">
        <f>IF(ISBLANK(B95),,IF(G95,"CS_L","CS_R"))&amp;IF(ISBLANK(B95),,IF(G95,IF(LOOKUP(H95,顺序!$A$2:$A$23,顺序!$C$2:$C$23),"FN","NN"),IF(LOOKUP(H95,顺序!$A$2:$A$36,顺序!$E$2:$E$36),"NF","NN")))</f>
        <v>CS_LFN</v>
      </c>
    </row>
    <row r="96" spans="1:12">
      <c r="B96" s="1">
        <v>0</v>
      </c>
      <c r="C96" s="1" t="s">
        <v>60</v>
      </c>
      <c r="D96" s="1" t="s">
        <v>92</v>
      </c>
      <c r="F96" s="1" t="str">
        <f t="shared" si="6"/>
        <v>$EnemyID_09 CS_RNN "どうやら自覚ないな。"</v>
      </c>
      <c r="G96" s="1" t="b">
        <f t="shared" si="7"/>
        <v>0</v>
      </c>
      <c r="H96" s="1">
        <f>IF(G96=0,0,IF(G96,MATCH(C96,顺序!$B$2:$B$23,0),MATCH(C96,顺序!$D$2:$D$36,0)))</f>
        <v>9</v>
      </c>
      <c r="I96" s="1" t="str">
        <f t="shared" si="10"/>
        <v>$EnemyID_</v>
      </c>
      <c r="J96" s="1" t="str">
        <f t="shared" si="8"/>
        <v>09</v>
      </c>
      <c r="K96" s="1" t="str">
        <f t="shared" si="9"/>
        <v>$EnemyID_09</v>
      </c>
      <c r="L96" s="1" t="str">
        <f>IF(ISBLANK(B96),,IF(G96,"CS_L","CS_R"))&amp;IF(ISBLANK(B96),,IF(G96,IF(LOOKUP(H96,顺序!$A$2:$A$23,顺序!$C$2:$C$23),"FN","NN"),IF(LOOKUP(H96,顺序!$A$2:$A$36,顺序!$E$2:$E$36),"NF","NN")))</f>
        <v>CS_RNN</v>
      </c>
    </row>
  </sheetData>
  <sortState ref="A1:A10">
    <sortCondition ref="A1"/>
  </sortState>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L147"/>
  <sheetViews>
    <sheetView workbookViewId="0">
      <pane xSplit="1" topLeftCell="E1" activePane="topRight" state="frozen"/>
      <selection pane="topRight" sqref="A1:XFD1048576"/>
    </sheetView>
  </sheetViews>
  <sheetFormatPr defaultRowHeight="13.5"/>
  <cols>
    <col min="1" max="3" width="9" style="1"/>
    <col min="4" max="4" width="100.375" style="1" bestFit="1" customWidth="1"/>
    <col min="5" max="5" width="9" style="1"/>
    <col min="6" max="6" width="31.625" style="1" customWidth="1"/>
    <col min="7" max="8" width="9" style="1"/>
    <col min="9" max="9" width="9.125" style="1" customWidth="1"/>
    <col min="10" max="10" width="9" style="1"/>
    <col min="11" max="11" width="12.25" style="1" bestFit="1" customWidth="1"/>
    <col min="12" max="16384" width="9" style="1"/>
  </cols>
  <sheetData>
    <row r="1" spans="1:12">
      <c r="A1" s="1" t="s">
        <v>94</v>
      </c>
      <c r="F1" s="1" t="str">
        <f t="shared" ref="F1:F32"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58</v>
      </c>
      <c r="B2" s="1">
        <v>0</v>
      </c>
      <c r="C2" s="1" t="s">
        <v>58</v>
      </c>
      <c r="D2" s="1" t="s">
        <v>232</v>
      </c>
      <c r="F2" s="1" t="str">
        <f t="shared" si="0"/>
        <v>$EnemyID_03 CS_RNF "みんな集まってありがとう～。いよいよプリズムリバー楽団第二万三千五百六十回演奏始まっちゃうよ！"</v>
      </c>
      <c r="G2" s="1" t="b">
        <f>IF(ISBLANK(B2),,B2&gt;0)</f>
        <v>0</v>
      </c>
      <c r="H2" s="1">
        <f>IF(G2=0,0,IF(G2,MATCH(C2,顺序!$B$2:$B$23,0),MATCH(C2,顺序!$D$2:$D$36,0)))</f>
        <v>3</v>
      </c>
      <c r="I2" s="1" t="str">
        <f>IF(G2&lt;&gt;0,IF(G2,"$PlayerID_","$EnemyID_"),0)</f>
        <v>$EnemyID_</v>
      </c>
      <c r="J2" s="1" t="str">
        <f t="shared" ref="J2:J65" si="1">IF(G2&lt;&gt;0,IF(H2&lt;10,"0"&amp;H2,H2),0)</f>
        <v>03</v>
      </c>
      <c r="K2" s="1" t="str">
        <f t="shared" ref="K2:K65" si="2">IF(G2&lt;&gt;0,I2&amp;J2,0)</f>
        <v>$EnemyID_03</v>
      </c>
      <c r="L2" s="1" t="str">
        <f>IF(ISBLANK(B2),,IF(G2,"CS_L","CS_R"))&amp;IF(ISBLANK(B2),,IF(G2,IF(LOOKUP(H2,顺序!$A$2:$A$23,顺序!$C$2:$C$23),"FN","NN"),IF(LOOKUP(H2,顺序!$A$2:$A$36,顺序!$E$2:$E$36),"NF","NN")))</f>
        <v>CS_RNF</v>
      </c>
    </row>
    <row r="3" spans="1:12">
      <c r="A3" s="1" t="s">
        <v>59</v>
      </c>
      <c r="B3" s="1">
        <v>0</v>
      </c>
      <c r="C3" s="1" t="s">
        <v>59</v>
      </c>
      <c r="D3" s="1" t="s">
        <v>206</v>
      </c>
      <c r="F3" s="1" t="str">
        <f t="shared" si="0"/>
        <v>$EnemyID_06 CS_RNN "お客様は三人しかいませんだけど…。"</v>
      </c>
      <c r="G3" s="1" t="b">
        <f t="shared" ref="G3:G66" si="3">IF(ISBLANK(B3),,B3&gt;0)</f>
        <v>0</v>
      </c>
      <c r="H3" s="1">
        <f>IF(G3=0,0,IF(G3,MATCH(C3,顺序!$B$2:$B$23,0),MATCH(C3,顺序!$D$2:$D$36,0)))</f>
        <v>6</v>
      </c>
      <c r="I3" s="1" t="str">
        <f t="shared" ref="I3:I66" si="4">IF(G3&lt;&gt;0,IF(G3,"$PlayerID_","$EnemyID_"),0)</f>
        <v>$EnemyID_</v>
      </c>
      <c r="J3" s="1" t="str">
        <f t="shared" si="1"/>
        <v>06</v>
      </c>
      <c r="K3" s="1" t="str">
        <f t="shared" si="2"/>
        <v>$EnemyID_06</v>
      </c>
      <c r="L3" s="1" t="str">
        <f>IF(ISBLANK(B3),,IF(G3,"CS_L","CS_R"))&amp;IF(ISBLANK(B3),,IF(G3,IF(LOOKUP(H3,顺序!$A$2:$A$23,顺序!$C$2:$C$23),"FN","NN"),IF(LOOKUP(H3,顺序!$A$2:$A$36,顺序!$E$2:$E$36),"NF","NN")))</f>
        <v>CS_RNN</v>
      </c>
    </row>
    <row r="4" spans="1:12">
      <c r="A4" s="1" t="s">
        <v>78</v>
      </c>
      <c r="B4" s="1">
        <v>0</v>
      </c>
      <c r="C4" s="1" t="s">
        <v>78</v>
      </c>
      <c r="D4" s="1" t="s">
        <v>204</v>
      </c>
      <c r="F4" s="1" t="str">
        <f t="shared" si="0"/>
        <v>$EnemyID_08 CS_RNF "二万三千五百六十回も演奏していません。わたしの計算でちょうど四百八十九回目です。"</v>
      </c>
      <c r="G4" s="1" t="b">
        <f t="shared" si="3"/>
        <v>0</v>
      </c>
      <c r="H4" s="1">
        <f>IF(G4=0,0,IF(G4,MATCH(C4,顺序!$B$2:$B$23,0),MATCH(C4,顺序!$D$2:$D$36,0)))</f>
        <v>8</v>
      </c>
      <c r="I4" s="1" t="str">
        <f t="shared" si="4"/>
        <v>$EnemyID_</v>
      </c>
      <c r="J4" s="1" t="str">
        <f t="shared" si="1"/>
        <v>08</v>
      </c>
      <c r="K4" s="1" t="str">
        <f t="shared" si="2"/>
        <v>$EnemyID_08</v>
      </c>
      <c r="L4" s="1" t="str">
        <f>IF(ISBLANK(B4),,IF(G4,"CS_L","CS_R"))&amp;IF(ISBLANK(B4),,IF(G4,IF(LOOKUP(H4,顺序!$A$2:$A$23,顺序!$C$2:$C$23),"FN","NN"),IF(LOOKUP(H4,顺序!$A$2:$A$36,顺序!$E$2:$E$36),"NF","NN")))</f>
        <v>CS_RNF</v>
      </c>
    </row>
    <row r="5" spans="1:12">
      <c r="B5" s="1">
        <v>0</v>
      </c>
      <c r="C5" s="1" t="s">
        <v>59</v>
      </c>
      <c r="D5" s="1" t="s">
        <v>95</v>
      </c>
      <c r="F5" s="1" t="str">
        <f t="shared" si="0"/>
        <v>$EnemyID_06 CS_RNN "あらあら、さすが姉さん。"</v>
      </c>
      <c r="G5" s="1" t="b">
        <f t="shared" si="3"/>
        <v>0</v>
      </c>
      <c r="H5" s="1">
        <f>IF(G5=0,0,IF(G5,MATCH(C5,顺序!$B$2:$B$23,0),MATCH(C5,顺序!$D$2:$D$36,0)))</f>
        <v>6</v>
      </c>
      <c r="I5" s="1" t="str">
        <f t="shared" si="4"/>
        <v>$EnemyID_</v>
      </c>
      <c r="J5" s="1" t="str">
        <f t="shared" si="1"/>
        <v>06</v>
      </c>
      <c r="K5" s="1" t="str">
        <f t="shared" si="2"/>
        <v>$EnemyID_06</v>
      </c>
      <c r="L5" s="1" t="str">
        <f>IF(ISBLANK(B5),,IF(G5,"CS_L","CS_R"))&amp;IF(ISBLANK(B5),,IF(G5,IF(LOOKUP(H5,顺序!$A$2:$A$23,顺序!$C$2:$C$23),"FN","NN"),IF(LOOKUP(H5,顺序!$A$2:$A$36,顺序!$E$2:$E$36),"NF","NN")))</f>
        <v>CS_RNN</v>
      </c>
    </row>
    <row r="6" spans="1:12">
      <c r="B6" s="1">
        <v>0</v>
      </c>
      <c r="C6" s="1" t="s">
        <v>58</v>
      </c>
      <c r="D6" s="1" t="s">
        <v>205</v>
      </c>
      <c r="F6" s="1" t="str">
        <f t="shared" si="0"/>
        <v>$EnemyID_03 CS_RNF "そんなのどうでもいいんじゃん、早速四百なんだっけ回の演奏を…。"</v>
      </c>
      <c r="G6" s="1" t="b">
        <f t="shared" si="3"/>
        <v>0</v>
      </c>
      <c r="H6" s="1">
        <f>IF(G6=0,0,IF(G6,MATCH(C6,顺序!$B$2:$B$23,0),MATCH(C6,顺序!$D$2:$D$36,0)))</f>
        <v>3</v>
      </c>
      <c r="I6" s="1" t="str">
        <f t="shared" si="4"/>
        <v>$EnemyID_</v>
      </c>
      <c r="J6" s="1" t="str">
        <f t="shared" si="1"/>
        <v>03</v>
      </c>
      <c r="K6" s="1" t="str">
        <f t="shared" si="2"/>
        <v>$EnemyID_03</v>
      </c>
      <c r="L6" s="1" t="str">
        <f>IF(ISBLANK(B6),,IF(G6,"CS_L","CS_R"))&amp;IF(ISBLANK(B6),,IF(G6,IF(LOOKUP(H6,顺序!$A$2:$A$23,顺序!$C$2:$C$23),"FN","NN"),IF(LOOKUP(H6,顺序!$A$2:$A$36,顺序!$E$2:$E$36),"NF","NN")))</f>
        <v>CS_RNF</v>
      </c>
    </row>
    <row r="7" spans="1:12">
      <c r="B7" s="1">
        <v>0</v>
      </c>
      <c r="C7" s="1" t="s">
        <v>78</v>
      </c>
      <c r="D7" s="1" t="s">
        <v>96</v>
      </c>
      <c r="F7" s="1" t="str">
        <f t="shared" si="0"/>
        <v>$EnemyID_08 CS_RNF "ですから、四百八十九回目です。"</v>
      </c>
      <c r="G7" s="1" t="b">
        <f t="shared" si="3"/>
        <v>0</v>
      </c>
      <c r="H7" s="1">
        <f>IF(G7=0,0,IF(G7,MATCH(C7,顺序!$B$2:$B$23,0),MATCH(C7,顺序!$D$2:$D$36,0)))</f>
        <v>8</v>
      </c>
      <c r="I7" s="1" t="str">
        <f t="shared" si="4"/>
        <v>$EnemyID_</v>
      </c>
      <c r="J7" s="1" t="str">
        <f t="shared" si="1"/>
        <v>08</v>
      </c>
      <c r="K7" s="1" t="str">
        <f t="shared" si="2"/>
        <v>$EnemyID_08</v>
      </c>
      <c r="L7" s="1" t="str">
        <f>IF(ISBLANK(B7),,IF(G7,"CS_L","CS_R"))&amp;IF(ISBLANK(B7),,IF(G7,IF(LOOKUP(H7,顺序!$A$2:$A$23,顺序!$C$2:$C$23),"FN","NN"),IF(LOOKUP(H7,顺序!$A$2:$A$36,顺序!$E$2:$E$36),"NF","NN")))</f>
        <v>CS_RNF</v>
      </c>
    </row>
    <row r="8" spans="1:12">
      <c r="F8" s="1" t="str">
        <f t="shared" si="0"/>
        <v/>
      </c>
      <c r="G8" s="1">
        <f t="shared" si="3"/>
        <v>0</v>
      </c>
      <c r="H8" s="1">
        <f>IF(G8=0,0,IF(G8,MATCH(C8,顺序!$B$2:$B$23,0),MATCH(C8,顺序!$D$2:$D$36,0)))</f>
        <v>0</v>
      </c>
      <c r="I8" s="1">
        <f t="shared" si="4"/>
        <v>0</v>
      </c>
      <c r="J8" s="1">
        <f t="shared" si="1"/>
        <v>0</v>
      </c>
      <c r="K8" s="1">
        <f t="shared" si="2"/>
        <v>0</v>
      </c>
      <c r="L8" s="1" t="str">
        <f>IF(ISBLANK(B8),,IF(G8,"CS_L","CS_R"))&amp;IF(ISBLANK(B8),,IF(G8,IF(LOOKUP(H8,顺序!$A$2:$A$23,顺序!$C$2:$C$23),"FN","NN"),IF(LOOKUP(H8,顺序!$A$2:$A$36,顺序!$E$2:$E$36),"NF","NN")))</f>
        <v/>
      </c>
    </row>
    <row r="9" spans="1:12">
      <c r="A9" s="1" t="s">
        <v>97</v>
      </c>
      <c r="F9" s="1" t="str">
        <f t="shared" si="0"/>
        <v/>
      </c>
      <c r="G9" s="1">
        <f t="shared" si="3"/>
        <v>0</v>
      </c>
      <c r="H9" s="1">
        <f>IF(G9=0,0,IF(G9,MATCH(C9,顺序!$B$2:$B$23,0),MATCH(C9,顺序!$D$2:$D$36,0)))</f>
        <v>0</v>
      </c>
      <c r="I9" s="1">
        <f t="shared" si="4"/>
        <v>0</v>
      </c>
      <c r="J9" s="1">
        <f>IF(G9&lt;&gt;0,IF(H9&lt;10,"0"&amp;H9,H9),0)</f>
        <v>0</v>
      </c>
      <c r="K9" s="1">
        <f t="shared" si="2"/>
        <v>0</v>
      </c>
      <c r="L9" s="1" t="str">
        <f>IF(ISBLANK(B9),,IF(G9,"CS_L","CS_R"))&amp;IF(ISBLANK(B9),,IF(G9,IF(LOOKUP(H9,顺序!$A$2:$A$23,顺序!$C$2:$C$23),"FN","NN"),IF(LOOKUP(H9,顺序!$A$2:$A$36,顺序!$E$2:$E$36),"NF","NN")))</f>
        <v/>
      </c>
    </row>
    <row r="10" spans="1:12">
      <c r="A10" s="1" t="s">
        <v>58</v>
      </c>
      <c r="B10" s="1">
        <v>0</v>
      </c>
      <c r="C10" s="1" t="s">
        <v>58</v>
      </c>
      <c r="D10" s="1" t="s">
        <v>105</v>
      </c>
      <c r="F10" s="1" t="str">
        <f t="shared" si="0"/>
        <v>$EnemyID_03 CS_RNF "はいはい、そこのふたり、コンサート会場でお静かに。"</v>
      </c>
      <c r="G10" s="1" t="b">
        <f t="shared" si="3"/>
        <v>0</v>
      </c>
      <c r="H10" s="1">
        <f>IF(G10=0,0,IF(G10,MATCH(C10,顺序!$B$2:$B$23,0),MATCH(C10,顺序!$D$2:$D$36,0)))</f>
        <v>3</v>
      </c>
      <c r="I10" s="1" t="str">
        <f t="shared" si="4"/>
        <v>$EnemyID_</v>
      </c>
      <c r="J10" s="1" t="str">
        <f t="shared" si="1"/>
        <v>03</v>
      </c>
      <c r="K10" s="1" t="str">
        <f t="shared" si="2"/>
        <v>$EnemyID_03</v>
      </c>
      <c r="L10" s="1" t="str">
        <f>IF(ISBLANK(B10),,IF(G10,"CS_L","CS_R"))&amp;IF(ISBLANK(B10),,IF(G10,IF(LOOKUP(H10,顺序!$A$2:$A$23,顺序!$C$2:$C$23),"FN","NN"),IF(LOOKUP(H10,顺序!$A$2:$A$36,顺序!$E$2:$E$36),"NF","NN")))</f>
        <v>CS_RNF</v>
      </c>
    </row>
    <row r="11" spans="1:12">
      <c r="A11" s="1" t="s">
        <v>59</v>
      </c>
      <c r="B11" s="1">
        <v>1</v>
      </c>
      <c r="C11" s="1" t="s">
        <v>3</v>
      </c>
      <c r="D11" s="1" t="s">
        <v>98</v>
      </c>
      <c r="F11" s="1" t="str">
        <f t="shared" si="0"/>
        <v>$PlayerID_08 CS_LNN "いつからコンサートなんかになってたっけ？"</v>
      </c>
      <c r="G11" s="1" t="b">
        <f t="shared" si="3"/>
        <v>1</v>
      </c>
      <c r="H11" s="1">
        <f>IF(G11=0,0,IF(G11,MATCH(C11,顺序!$B$2:$B$23,0),MATCH(C11,顺序!$D$2:$D$36,0)))</f>
        <v>8</v>
      </c>
      <c r="I11" s="1" t="str">
        <f t="shared" si="4"/>
        <v>$PlayerID_</v>
      </c>
      <c r="J11" s="1" t="str">
        <f t="shared" si="1"/>
        <v>08</v>
      </c>
      <c r="K11" s="1" t="str">
        <f t="shared" si="2"/>
        <v>$PlayerID_08</v>
      </c>
      <c r="L11" s="1" t="str">
        <f>IF(ISBLANK(B11),,IF(G11,"CS_L","CS_R"))&amp;IF(ISBLANK(B11),,IF(G11,IF(LOOKUP(H11,顺序!$A$2:$A$23,顺序!$C$2:$C$23),"FN","NN"),IF(LOOKUP(H11,顺序!$A$2:$A$36,顺序!$E$2:$E$36),"NF","NN")))</f>
        <v>CS_LNN</v>
      </c>
    </row>
    <row r="12" spans="1:12">
      <c r="A12" s="1" t="s">
        <v>78</v>
      </c>
      <c r="B12" s="1">
        <v>0</v>
      </c>
      <c r="C12" s="1" t="s">
        <v>59</v>
      </c>
      <c r="D12" s="1" t="s">
        <v>99</v>
      </c>
      <c r="F12" s="1" t="str">
        <f t="shared" si="0"/>
        <v>$EnemyID_06 CS_RNN "細かいことを気にすんじゃだめよ。"</v>
      </c>
      <c r="G12" s="1" t="b">
        <f t="shared" si="3"/>
        <v>0</v>
      </c>
      <c r="H12" s="1">
        <f>IF(G12=0,0,IF(G12,MATCH(C12,顺序!$B$2:$B$23,0),MATCH(C12,顺序!$D$2:$D$36,0)))</f>
        <v>6</v>
      </c>
      <c r="I12" s="1" t="str">
        <f t="shared" si="4"/>
        <v>$EnemyID_</v>
      </c>
      <c r="J12" s="1" t="str">
        <f t="shared" si="1"/>
        <v>06</v>
      </c>
      <c r="K12" s="1" t="str">
        <f t="shared" si="2"/>
        <v>$EnemyID_06</v>
      </c>
      <c r="L12" s="1" t="str">
        <f>IF(ISBLANK(B12),,IF(G12,"CS_L","CS_R"))&amp;IF(ISBLANK(B12),,IF(G12,IF(LOOKUP(H12,顺序!$A$2:$A$23,顺序!$C$2:$C$23),"FN","NN"),IF(LOOKUP(H12,顺序!$A$2:$A$36,顺序!$E$2:$E$36),"NF","NN")))</f>
        <v>CS_RNN</v>
      </c>
    </row>
    <row r="13" spans="1:12">
      <c r="A13" s="1" t="s">
        <v>3</v>
      </c>
      <c r="B13" s="1">
        <v>0</v>
      </c>
      <c r="C13" s="1" t="s">
        <v>78</v>
      </c>
      <c r="D13" s="1" t="s">
        <v>100</v>
      </c>
      <c r="F13" s="1" t="str">
        <f t="shared" si="0"/>
        <v>$EnemyID_08 CS_RNF "公示をちゃんとはりました、昨日の夕方ごろに。"</v>
      </c>
      <c r="G13" s="1" t="b">
        <f t="shared" si="3"/>
        <v>0</v>
      </c>
      <c r="H13" s="1">
        <f>IF(G13=0,0,IF(G13,MATCH(C13,顺序!$B$2:$B$23,0),MATCH(C13,顺序!$D$2:$D$36,0)))</f>
        <v>8</v>
      </c>
      <c r="I13" s="1" t="str">
        <f t="shared" si="4"/>
        <v>$EnemyID_</v>
      </c>
      <c r="J13" s="1" t="str">
        <f t="shared" si="1"/>
        <v>08</v>
      </c>
      <c r="K13" s="1" t="str">
        <f t="shared" si="2"/>
        <v>$EnemyID_08</v>
      </c>
      <c r="L13" s="1" t="str">
        <f>IF(ISBLANK(B13),,IF(G13,"CS_L","CS_R"))&amp;IF(ISBLANK(B13),,IF(G13,IF(LOOKUP(H13,顺序!$A$2:$A$23,顺序!$C$2:$C$23),"FN","NN"),IF(LOOKUP(H13,顺序!$A$2:$A$36,顺序!$E$2:$E$36),"NF","NN")))</f>
        <v>CS_RNF</v>
      </c>
    </row>
    <row r="14" spans="1:12">
      <c r="A14" s="1" t="s">
        <v>93</v>
      </c>
      <c r="B14" s="1">
        <v>1</v>
      </c>
      <c r="C14" s="1" t="s">
        <v>93</v>
      </c>
      <c r="D14" s="1" t="s">
        <v>101</v>
      </c>
      <c r="F14" s="1" t="str">
        <f t="shared" si="0"/>
        <v>$PlayerID_10 CS_LFN "もしかしてプリズムリバー楽団なの？ぜひ握手してください！"</v>
      </c>
      <c r="G14" s="1" t="b">
        <f t="shared" si="3"/>
        <v>1</v>
      </c>
      <c r="H14" s="1">
        <f>IF(G14=0,0,IF(G14,MATCH(C14,顺序!$B$2:$B$23,0),MATCH(C14,顺序!$D$2:$D$36,0)))</f>
        <v>10</v>
      </c>
      <c r="I14" s="1" t="str">
        <f t="shared" si="4"/>
        <v>$PlayerID_</v>
      </c>
      <c r="J14" s="1">
        <f t="shared" si="1"/>
        <v>10</v>
      </c>
      <c r="K14" s="1" t="str">
        <f t="shared" si="2"/>
        <v>$PlayerID_10</v>
      </c>
      <c r="L14" s="1" t="str">
        <f>IF(ISBLANK(B14),,IF(G14,"CS_L","CS_R"))&amp;IF(ISBLANK(B14),,IF(G14,IF(LOOKUP(H14,顺序!$A$2:$A$23,顺序!$C$2:$C$23),"FN","NN"),IF(LOOKUP(H14,顺序!$A$2:$A$36,顺序!$E$2:$E$36),"NF","NN")))</f>
        <v>CS_LFN</v>
      </c>
    </row>
    <row r="15" spans="1:12">
      <c r="B15" s="1">
        <v>1</v>
      </c>
      <c r="C15" s="1" t="s">
        <v>3</v>
      </c>
      <c r="D15" s="1" t="s">
        <v>102</v>
      </c>
      <c r="F15" s="1" t="str">
        <f t="shared" si="0"/>
        <v>$PlayerID_08 CS_LNN "え？結構有名っぽいけど、あたい全然しらないよ。"</v>
      </c>
      <c r="G15" s="1" t="b">
        <f t="shared" si="3"/>
        <v>1</v>
      </c>
      <c r="H15" s="1">
        <f>IF(G15=0,0,IF(G15,MATCH(C15,顺序!$B$2:$B$23,0),MATCH(C15,顺序!$D$2:$D$36,0)))</f>
        <v>8</v>
      </c>
      <c r="I15" s="1" t="str">
        <f t="shared" si="4"/>
        <v>$PlayerID_</v>
      </c>
      <c r="J15" s="1" t="str">
        <f t="shared" si="1"/>
        <v>08</v>
      </c>
      <c r="K15" s="1" t="str">
        <f t="shared" si="2"/>
        <v>$PlayerID_08</v>
      </c>
      <c r="L15" s="1" t="str">
        <f>IF(ISBLANK(B15),,IF(G15,"CS_L","CS_R"))&amp;IF(ISBLANK(B15),,IF(G15,IF(LOOKUP(H15,顺序!$A$2:$A$23,顺序!$C$2:$C$23),"FN","NN"),IF(LOOKUP(H15,顺序!$A$2:$A$36,顺序!$E$2:$E$36),"NF","NN")))</f>
        <v>CS_LNN</v>
      </c>
    </row>
    <row r="16" spans="1:12">
      <c r="B16" s="1">
        <v>0</v>
      </c>
      <c r="C16" s="1" t="s">
        <v>59</v>
      </c>
      <c r="D16" s="1" t="s">
        <v>106</v>
      </c>
      <c r="F16" s="1" t="str">
        <f t="shared" si="0"/>
        <v>$EnemyID_06 CS_RNN "じゃあ、新たなファンだね、うれしいな。"</v>
      </c>
      <c r="G16" s="1" t="b">
        <f t="shared" si="3"/>
        <v>0</v>
      </c>
      <c r="H16" s="1">
        <f>IF(G16=0,0,IF(G16,MATCH(C16,顺序!$B$2:$B$23,0),MATCH(C16,顺序!$D$2:$D$36,0)))</f>
        <v>6</v>
      </c>
      <c r="I16" s="1" t="str">
        <f t="shared" si="4"/>
        <v>$EnemyID_</v>
      </c>
      <c r="J16" s="1" t="str">
        <f t="shared" si="1"/>
        <v>06</v>
      </c>
      <c r="K16" s="1" t="str">
        <f t="shared" si="2"/>
        <v>$EnemyID_06</v>
      </c>
      <c r="L16" s="1" t="str">
        <f>IF(ISBLANK(B16),,IF(G16,"CS_L","CS_R"))&amp;IF(ISBLANK(B16),,IF(G16,IF(LOOKUP(H16,顺序!$A$2:$A$23,顺序!$C$2:$C$23),"FN","NN"),IF(LOOKUP(H16,顺序!$A$2:$A$36,顺序!$E$2:$E$36),"NF","NN")))</f>
        <v>CS_RNN</v>
      </c>
    </row>
    <row r="17" spans="1:12">
      <c r="B17" s="1">
        <v>1</v>
      </c>
      <c r="C17" s="1" t="s">
        <v>3</v>
      </c>
      <c r="D17" s="1" t="s">
        <v>107</v>
      </c>
      <c r="F17" s="1" t="str">
        <f t="shared" si="0"/>
        <v>$PlayerID_08 CS_LNN "いや、たぶんファンにならないとおもう。コンサートなのにお客様はあたいたち三人しかいないし。"</v>
      </c>
      <c r="G17" s="1" t="b">
        <f t="shared" si="3"/>
        <v>1</v>
      </c>
      <c r="H17" s="1">
        <f>IF(G17=0,0,IF(G17,MATCH(C17,顺序!$B$2:$B$23,0),MATCH(C17,顺序!$D$2:$D$36,0)))</f>
        <v>8</v>
      </c>
      <c r="I17" s="1" t="str">
        <f t="shared" si="4"/>
        <v>$PlayerID_</v>
      </c>
      <c r="J17" s="1" t="str">
        <f t="shared" si="1"/>
        <v>08</v>
      </c>
      <c r="K17" s="1" t="str">
        <f t="shared" si="2"/>
        <v>$PlayerID_08</v>
      </c>
      <c r="L17" s="1" t="str">
        <f>IF(ISBLANK(B17),,IF(G17,"CS_L","CS_R"))&amp;IF(ISBLANK(B17),,IF(G17,IF(LOOKUP(H17,顺序!$A$2:$A$23,顺序!$C$2:$C$23),"FN","NN"),IF(LOOKUP(H17,顺序!$A$2:$A$36,顺序!$E$2:$E$36),"NF","NN")))</f>
        <v>CS_LNN</v>
      </c>
    </row>
    <row r="18" spans="1:12">
      <c r="B18" s="1">
        <v>1</v>
      </c>
      <c r="C18" s="1" t="s">
        <v>93</v>
      </c>
      <c r="D18" s="1" t="s">
        <v>670</v>
      </c>
      <c r="F18" s="1" t="str">
        <f t="shared" si="0"/>
        <v>$PlayerID_10 CS_LFN "そうだよ。やっぱりシンガーがないとだめだからな。わたしこう見えても歌に自信あるんだよ。"</v>
      </c>
      <c r="G18" s="1" t="b">
        <f t="shared" si="3"/>
        <v>1</v>
      </c>
      <c r="H18" s="1">
        <f>IF(G18=0,0,IF(G18,MATCH(C18,顺序!$B$2:$B$23,0),MATCH(C18,顺序!$D$2:$D$36,0)))</f>
        <v>10</v>
      </c>
      <c r="I18" s="1" t="str">
        <f t="shared" si="4"/>
        <v>$PlayerID_</v>
      </c>
      <c r="J18" s="1">
        <f t="shared" si="1"/>
        <v>10</v>
      </c>
      <c r="K18" s="1" t="str">
        <f t="shared" si="2"/>
        <v>$PlayerID_10</v>
      </c>
      <c r="L18" s="1" t="str">
        <f>IF(ISBLANK(B18),,IF(G18,"CS_L","CS_R"))&amp;IF(ISBLANK(B18),,IF(G18,IF(LOOKUP(H18,顺序!$A$2:$A$23,顺序!$C$2:$C$23),"FN","NN"),IF(LOOKUP(H18,顺序!$A$2:$A$36,顺序!$E$2:$E$36),"NF","NN")))</f>
        <v>CS_LFN</v>
      </c>
    </row>
    <row r="19" spans="1:12">
      <c r="B19" s="1">
        <v>0</v>
      </c>
      <c r="C19" s="1" t="s">
        <v>78</v>
      </c>
      <c r="D19" s="1" t="s">
        <v>103</v>
      </c>
      <c r="F19" s="1" t="str">
        <f t="shared" si="0"/>
        <v>$EnemyID_08 CS_RNF "歌手はいりません。"</v>
      </c>
      <c r="G19" s="1" t="b">
        <f t="shared" si="3"/>
        <v>0</v>
      </c>
      <c r="H19" s="1">
        <f>IF(G19=0,0,IF(G19,MATCH(C19,顺序!$B$2:$B$23,0),MATCH(C19,顺序!$D$2:$D$36,0)))</f>
        <v>8</v>
      </c>
      <c r="I19" s="1" t="str">
        <f t="shared" si="4"/>
        <v>$EnemyID_</v>
      </c>
      <c r="J19" s="1" t="str">
        <f t="shared" si="1"/>
        <v>08</v>
      </c>
      <c r="K19" s="1" t="str">
        <f t="shared" si="2"/>
        <v>$EnemyID_08</v>
      </c>
      <c r="L19" s="1" t="str">
        <f>IF(ISBLANK(B19),,IF(G19,"CS_L","CS_R"))&amp;IF(ISBLANK(B19),,IF(G19,IF(LOOKUP(H19,顺序!$A$2:$A$23,顺序!$C$2:$C$23),"FN","NN"),IF(LOOKUP(H19,顺序!$A$2:$A$36,顺序!$E$2:$E$36),"NF","NN")))</f>
        <v>CS_RNF</v>
      </c>
    </row>
    <row r="20" spans="1:12">
      <c r="B20" s="1">
        <v>1</v>
      </c>
      <c r="C20" s="1" t="s">
        <v>93</v>
      </c>
      <c r="D20" s="1" t="s">
        <v>104</v>
      </c>
      <c r="F20" s="1" t="str">
        <f t="shared" si="0"/>
        <v>$PlayerID_10 CS_LFN "即刻拒絶なんて傷つくわ。"</v>
      </c>
      <c r="G20" s="1" t="b">
        <f t="shared" si="3"/>
        <v>1</v>
      </c>
      <c r="H20" s="1">
        <f>IF(G20=0,0,IF(G20,MATCH(C20,顺序!$B$2:$B$23,0),MATCH(C20,顺序!$D$2:$D$36,0)))</f>
        <v>10</v>
      </c>
      <c r="I20" s="1" t="str">
        <f t="shared" si="4"/>
        <v>$PlayerID_</v>
      </c>
      <c r="J20" s="1">
        <f t="shared" si="1"/>
        <v>10</v>
      </c>
      <c r="K20" s="1" t="str">
        <f t="shared" si="2"/>
        <v>$PlayerID_10</v>
      </c>
      <c r="L20" s="1" t="str">
        <f>IF(ISBLANK(B20),,IF(G20,"CS_L","CS_R"))&amp;IF(ISBLANK(B20),,IF(G20,IF(LOOKUP(H20,顺序!$A$2:$A$23,顺序!$C$2:$C$23),"FN","NN"),IF(LOOKUP(H20,顺序!$A$2:$A$36,顺序!$E$2:$E$36),"NF","NN")))</f>
        <v>CS_LFN</v>
      </c>
    </row>
    <row r="21" spans="1:12">
      <c r="F21" s="1" t="str">
        <f t="shared" si="0"/>
        <v/>
      </c>
      <c r="G21" s="1">
        <f t="shared" si="3"/>
        <v>0</v>
      </c>
      <c r="H21" s="1">
        <f>IF(G21=0,0,IF(G21,MATCH(C21,顺序!$B$2:$B$23,0),MATCH(C21,顺序!$D$2:$D$36,0)))</f>
        <v>0</v>
      </c>
      <c r="I21" s="1">
        <f t="shared" si="4"/>
        <v>0</v>
      </c>
      <c r="J21" s="1">
        <f t="shared" si="1"/>
        <v>0</v>
      </c>
      <c r="K21" s="1">
        <f t="shared" si="2"/>
        <v>0</v>
      </c>
      <c r="L21" s="1" t="str">
        <f>IF(ISBLANK(B21),,IF(G21,"CS_L","CS_R"))&amp;IF(ISBLANK(B21),,IF(G21,IF(LOOKUP(H21,顺序!$A$2:$A$23,顺序!$C$2:$C$23),"FN","NN"),IF(LOOKUP(H21,顺序!$A$2:$A$36,顺序!$E$2:$E$36),"NF","NN")))</f>
        <v/>
      </c>
    </row>
    <row r="22" spans="1:12">
      <c r="A22" s="1" t="s">
        <v>109</v>
      </c>
      <c r="F22" s="1" t="str">
        <f t="shared" si="0"/>
        <v/>
      </c>
      <c r="G22" s="1">
        <f t="shared" si="3"/>
        <v>0</v>
      </c>
      <c r="H22" s="1">
        <f>IF(G22=0,0,IF(G22,MATCH(C22,顺序!$B$2:$B$23,0),MATCH(C22,顺序!$D$2:$D$36,0)))</f>
        <v>0</v>
      </c>
      <c r="I22" s="1">
        <f t="shared" si="4"/>
        <v>0</v>
      </c>
      <c r="J22" s="1">
        <f t="shared" si="1"/>
        <v>0</v>
      </c>
      <c r="K22" s="1">
        <f t="shared" si="2"/>
        <v>0</v>
      </c>
      <c r="L22" s="1" t="str">
        <f>IF(ISBLANK(B22),,IF(G22,"CS_L","CS_R"))&amp;IF(ISBLANK(B22),,IF(G22,IF(LOOKUP(H22,顺序!$A$2:$A$23,顺序!$C$2:$C$23),"FN","NN"),IF(LOOKUP(H22,顺序!$A$2:$A$36,顺序!$E$2:$E$36),"NF","NN")))</f>
        <v/>
      </c>
    </row>
    <row r="23" spans="1:12">
      <c r="A23" s="1" t="s">
        <v>58</v>
      </c>
      <c r="B23" s="1">
        <v>1</v>
      </c>
      <c r="C23" s="1" t="s">
        <v>15</v>
      </c>
      <c r="D23" s="1" t="s">
        <v>110</v>
      </c>
      <c r="F23" s="1" t="str">
        <f t="shared" si="0"/>
        <v>$PlayerID_05 CS_LNN "いいね、ちょうどコンサートのようね。"</v>
      </c>
      <c r="G23" s="1" t="b">
        <f t="shared" si="3"/>
        <v>1</v>
      </c>
      <c r="H23" s="1">
        <f>IF(G23=0,0,IF(G23,MATCH(C23,顺序!$B$2:$B$23,0),MATCH(C23,顺序!$D$2:$D$36,0)))</f>
        <v>5</v>
      </c>
      <c r="I23" s="1" t="str">
        <f t="shared" si="4"/>
        <v>$PlayerID_</v>
      </c>
      <c r="J23" s="1" t="str">
        <f t="shared" si="1"/>
        <v>05</v>
      </c>
      <c r="K23" s="1" t="str">
        <f t="shared" si="2"/>
        <v>$PlayerID_05</v>
      </c>
      <c r="L23" s="1" t="str">
        <f>IF(ISBLANK(B23),,IF(G23,"CS_L","CS_R"))&amp;IF(ISBLANK(B23),,IF(G23,IF(LOOKUP(H23,顺序!$A$2:$A$23,顺序!$C$2:$C$23),"FN","NN"),IF(LOOKUP(H23,顺序!$A$2:$A$36,顺序!$E$2:$E$36),"NF","NN")))</f>
        <v>CS_LNN</v>
      </c>
    </row>
    <row r="24" spans="1:12">
      <c r="A24" s="1" t="s">
        <v>59</v>
      </c>
      <c r="B24" s="1">
        <v>0</v>
      </c>
      <c r="C24" s="1" t="s">
        <v>58</v>
      </c>
      <c r="D24" s="1" t="s">
        <v>111</v>
      </c>
      <c r="F24" s="1" t="str">
        <f t="shared" si="0"/>
        <v>$EnemyID_03 CS_RNF "やばっ！天狗記者がやってきた！"</v>
      </c>
      <c r="G24" s="1" t="b">
        <f t="shared" si="3"/>
        <v>0</v>
      </c>
      <c r="H24" s="1">
        <f>IF(G24=0,0,IF(G24,MATCH(C24,顺序!$B$2:$B$23,0),MATCH(C24,顺序!$D$2:$D$36,0)))</f>
        <v>3</v>
      </c>
      <c r="I24" s="1" t="str">
        <f t="shared" si="4"/>
        <v>$EnemyID_</v>
      </c>
      <c r="J24" s="1" t="str">
        <f t="shared" si="1"/>
        <v>03</v>
      </c>
      <c r="K24" s="1" t="str">
        <f t="shared" si="2"/>
        <v>$EnemyID_03</v>
      </c>
      <c r="L24" s="1" t="str">
        <f>IF(ISBLANK(B24),,IF(G24,"CS_L","CS_R"))&amp;IF(ISBLANK(B24),,IF(G24,IF(LOOKUP(H24,顺序!$A$2:$A$23,顺序!$C$2:$C$23),"FN","NN"),IF(LOOKUP(H24,顺序!$A$2:$A$36,顺序!$E$2:$E$36),"NF","NN")))</f>
        <v>CS_RNF</v>
      </c>
    </row>
    <row r="25" spans="1:12">
      <c r="A25" s="1" t="s">
        <v>78</v>
      </c>
      <c r="B25" s="1">
        <v>0</v>
      </c>
      <c r="C25" s="1" t="s">
        <v>78</v>
      </c>
      <c r="D25" s="1" t="s">
        <v>207</v>
      </c>
      <c r="F25" s="1" t="str">
        <f t="shared" si="0"/>
        <v>$EnemyID_08 CS_RNF "大丈夫。ごまかしてみます。"</v>
      </c>
      <c r="G25" s="1" t="b">
        <f t="shared" si="3"/>
        <v>0</v>
      </c>
      <c r="H25" s="1">
        <f>IF(G25=0,0,IF(G25,MATCH(C25,顺序!$B$2:$B$23,0),MATCH(C25,顺序!$D$2:$D$36,0)))</f>
        <v>8</v>
      </c>
      <c r="I25" s="1" t="str">
        <f t="shared" si="4"/>
        <v>$EnemyID_</v>
      </c>
      <c r="J25" s="1" t="str">
        <f t="shared" si="1"/>
        <v>08</v>
      </c>
      <c r="K25" s="1" t="str">
        <f t="shared" si="2"/>
        <v>$EnemyID_08</v>
      </c>
      <c r="L25" s="1" t="str">
        <f>IF(ISBLANK(B25),,IF(G25,"CS_L","CS_R"))&amp;IF(ISBLANK(B25),,IF(G25,IF(LOOKUP(H25,顺序!$A$2:$A$23,顺序!$C$2:$C$23),"FN","NN"),IF(LOOKUP(H25,顺序!$A$2:$A$36,顺序!$E$2:$E$36),"NF","NN")))</f>
        <v>CS_RNF</v>
      </c>
    </row>
    <row r="26" spans="1:12">
      <c r="A26" s="1" t="s">
        <v>15</v>
      </c>
      <c r="B26" s="1">
        <v>1</v>
      </c>
      <c r="C26" s="1" t="s">
        <v>15</v>
      </c>
      <c r="D26" s="1" t="s">
        <v>112</v>
      </c>
      <c r="F26" s="1" t="str">
        <f t="shared" si="0"/>
        <v>$PlayerID_05 CS_LNN "おいおい聞こえますぞ。お詫びにぜひインタビューさせてください"</v>
      </c>
      <c r="G26" s="1" t="b">
        <f t="shared" si="3"/>
        <v>1</v>
      </c>
      <c r="H26" s="1">
        <f>IF(G26=0,0,IF(G26,MATCH(C26,顺序!$B$2:$B$23,0),MATCH(C26,顺序!$D$2:$D$36,0)))</f>
        <v>5</v>
      </c>
      <c r="I26" s="1" t="str">
        <f t="shared" si="4"/>
        <v>$PlayerID_</v>
      </c>
      <c r="J26" s="1" t="str">
        <f t="shared" si="1"/>
        <v>05</v>
      </c>
      <c r="K26" s="1" t="str">
        <f t="shared" si="2"/>
        <v>$PlayerID_05</v>
      </c>
      <c r="L26" s="1" t="str">
        <f>IF(ISBLANK(B26),,IF(G26,"CS_L","CS_R"))&amp;IF(ISBLANK(B26),,IF(G26,IF(LOOKUP(H26,顺序!$A$2:$A$23,顺序!$C$2:$C$23),"FN","NN"),IF(LOOKUP(H26,顺序!$A$2:$A$36,顺序!$E$2:$E$36),"NF","NN")))</f>
        <v>CS_LNN</v>
      </c>
    </row>
    <row r="27" spans="1:12">
      <c r="B27" s="1">
        <v>0</v>
      </c>
      <c r="C27" s="1" t="s">
        <v>59</v>
      </c>
      <c r="D27" s="1" t="s">
        <v>113</v>
      </c>
      <c r="F27" s="1" t="str">
        <f t="shared" si="0"/>
        <v>$EnemyID_06 CS_RNN "お詫びのつもりなんかないよ。"</v>
      </c>
      <c r="G27" s="1" t="b">
        <f t="shared" si="3"/>
        <v>0</v>
      </c>
      <c r="H27" s="1">
        <f>IF(G27=0,0,IF(G27,MATCH(C27,顺序!$B$2:$B$23,0),MATCH(C27,顺序!$D$2:$D$36,0)))</f>
        <v>6</v>
      </c>
      <c r="I27" s="1" t="str">
        <f t="shared" si="4"/>
        <v>$EnemyID_</v>
      </c>
      <c r="J27" s="1" t="str">
        <f t="shared" si="1"/>
        <v>06</v>
      </c>
      <c r="K27" s="1" t="str">
        <f t="shared" si="2"/>
        <v>$EnemyID_06</v>
      </c>
      <c r="L27" s="1" t="str">
        <f>IF(ISBLANK(B27),,IF(G27,"CS_L","CS_R"))&amp;IF(ISBLANK(B27),,IF(G27,IF(LOOKUP(H27,顺序!$A$2:$A$23,顺序!$C$2:$C$23),"FN","NN"),IF(LOOKUP(H27,顺序!$A$2:$A$36,顺序!$E$2:$E$36),"NF","NN")))</f>
        <v>CS_RNN</v>
      </c>
    </row>
    <row r="28" spans="1:12">
      <c r="B28" s="1">
        <v>1</v>
      </c>
      <c r="C28" s="1" t="s">
        <v>15</v>
      </c>
      <c r="D28" s="1" t="s">
        <v>114</v>
      </c>
      <c r="F28" s="1" t="str">
        <f t="shared" si="0"/>
        <v>$PlayerID_05 CS_LNN "なら普通にインタビューさせてくれ。"</v>
      </c>
      <c r="G28" s="1" t="b">
        <f t="shared" si="3"/>
        <v>1</v>
      </c>
      <c r="H28" s="1">
        <f>IF(G28=0,0,IF(G28,MATCH(C28,顺序!$B$2:$B$23,0),MATCH(C28,顺序!$D$2:$D$36,0)))</f>
        <v>5</v>
      </c>
      <c r="I28" s="1" t="str">
        <f t="shared" si="4"/>
        <v>$PlayerID_</v>
      </c>
      <c r="J28" s="1" t="str">
        <f t="shared" si="1"/>
        <v>05</v>
      </c>
      <c r="K28" s="1" t="str">
        <f t="shared" si="2"/>
        <v>$PlayerID_05</v>
      </c>
      <c r="L28" s="1" t="str">
        <f>IF(ISBLANK(B28),,IF(G28,"CS_L","CS_R"))&amp;IF(ISBLANK(B28),,IF(G28,IF(LOOKUP(H28,顺序!$A$2:$A$23,顺序!$C$2:$C$23),"FN","NN"),IF(LOOKUP(H28,顺序!$A$2:$A$36,顺序!$E$2:$E$36),"NF","NN")))</f>
        <v>CS_LNN</v>
      </c>
    </row>
    <row r="29" spans="1:12">
      <c r="B29" s="1">
        <v>0</v>
      </c>
      <c r="C29" s="1" t="s">
        <v>58</v>
      </c>
      <c r="D29" s="1" t="s">
        <v>115</v>
      </c>
      <c r="F29" s="1" t="str">
        <f t="shared" si="0"/>
        <v>$EnemyID_03 CS_RNF "あんた演奏の邪魔になりそうだな。"</v>
      </c>
      <c r="G29" s="1" t="b">
        <f t="shared" si="3"/>
        <v>0</v>
      </c>
      <c r="H29" s="1">
        <f>IF(G29=0,0,IF(G29,MATCH(C29,顺序!$B$2:$B$23,0),MATCH(C29,顺序!$D$2:$D$36,0)))</f>
        <v>3</v>
      </c>
      <c r="I29" s="1" t="str">
        <f>IF(G29&lt;&gt;0,IF(G29,"$PlayerID_","$EnemyID_"),0)</f>
        <v>$EnemyID_</v>
      </c>
      <c r="J29" s="1" t="str">
        <f t="shared" si="1"/>
        <v>03</v>
      </c>
      <c r="K29" s="1" t="str">
        <f t="shared" si="2"/>
        <v>$EnemyID_03</v>
      </c>
      <c r="L29" s="1" t="str">
        <f>IF(ISBLANK(B29),,IF(G29,"CS_L","CS_R"))&amp;IF(ISBLANK(B29),,IF(G29,IF(LOOKUP(H29,顺序!$A$2:$A$23,顺序!$C$2:$C$23),"FN","NN"),IF(LOOKUP(H29,顺序!$A$2:$A$36,顺序!$E$2:$E$36),"NF","NN")))</f>
        <v>CS_RNF</v>
      </c>
    </row>
    <row r="30" spans="1:12">
      <c r="F30" s="1" t="str">
        <f t="shared" si="0"/>
        <v/>
      </c>
      <c r="G30" s="1">
        <f t="shared" si="3"/>
        <v>0</v>
      </c>
      <c r="H30" s="1">
        <f>IF(G30=0,0,IF(G30,MATCH(C30,顺序!$B$2:$B$23,0),MATCH(C30,顺序!$D$2:$D$36,0)))</f>
        <v>0</v>
      </c>
      <c r="I30" s="1">
        <f t="shared" si="4"/>
        <v>0</v>
      </c>
      <c r="J30" s="1">
        <f t="shared" si="1"/>
        <v>0</v>
      </c>
      <c r="K30" s="1">
        <f t="shared" si="2"/>
        <v>0</v>
      </c>
      <c r="L30" s="1" t="str">
        <f>IF(ISBLANK(B30),,IF(G30,"CS_L","CS_R"))&amp;IF(ISBLANK(B30),,IF(G30,IF(LOOKUP(H30,顺序!$A$2:$A$23,顺序!$C$2:$C$23),"FN","NN"),IF(LOOKUP(H30,顺序!$A$2:$A$36,顺序!$E$2:$E$36),"NF","NN")))</f>
        <v/>
      </c>
    </row>
    <row r="31" spans="1:12">
      <c r="A31" s="1" t="s">
        <v>116</v>
      </c>
      <c r="F31" s="1" t="str">
        <f t="shared" si="0"/>
        <v/>
      </c>
      <c r="G31" s="1">
        <f t="shared" si="3"/>
        <v>0</v>
      </c>
      <c r="H31" s="1">
        <f>IF(G31=0,0,IF(G31,MATCH(C31,顺序!$B$2:$B$23,0),MATCH(C31,顺序!$D$2:$D$36,0)))</f>
        <v>0</v>
      </c>
      <c r="I31" s="1">
        <f t="shared" si="4"/>
        <v>0</v>
      </c>
      <c r="J31" s="1">
        <f t="shared" si="1"/>
        <v>0</v>
      </c>
      <c r="K31" s="1">
        <f t="shared" si="2"/>
        <v>0</v>
      </c>
      <c r="L31" s="1" t="str">
        <f>IF(ISBLANK(B31),,IF(G31,"CS_L","CS_R"))&amp;IF(ISBLANK(B31),,IF(G31,IF(LOOKUP(H31,顺序!$A$2:$A$23,顺序!$C$2:$C$23),"FN","NN"),IF(LOOKUP(H31,顺序!$A$2:$A$36,顺序!$E$2:$E$36),"NF","NN")))</f>
        <v/>
      </c>
    </row>
    <row r="32" spans="1:12">
      <c r="A32" s="1" t="s">
        <v>59</v>
      </c>
      <c r="B32" s="1">
        <v>0</v>
      </c>
      <c r="C32" s="1" t="s">
        <v>59</v>
      </c>
      <c r="D32" s="1" t="s">
        <v>118</v>
      </c>
      <c r="F32" s="1" t="str">
        <f t="shared" si="0"/>
        <v>$EnemyID_06 CS_RNN "紅魔館のご方々、こちらにちょっと。"</v>
      </c>
      <c r="G32" s="1" t="b">
        <f t="shared" si="3"/>
        <v>0</v>
      </c>
      <c r="H32" s="1">
        <f>IF(G32=0,0,IF(G32,MATCH(C32,顺序!$B$2:$B$23,0),MATCH(C32,顺序!$D$2:$D$36,0)))</f>
        <v>6</v>
      </c>
      <c r="I32" s="1" t="str">
        <f t="shared" si="4"/>
        <v>$EnemyID_</v>
      </c>
      <c r="J32" s="1" t="str">
        <f t="shared" si="1"/>
        <v>06</v>
      </c>
      <c r="K32" s="1" t="str">
        <f t="shared" si="2"/>
        <v>$EnemyID_06</v>
      </c>
      <c r="L32" s="1" t="str">
        <f>IF(ISBLANK(B32),,IF(G32,"CS_L","CS_R"))&amp;IF(ISBLANK(B32),,IF(G32,IF(LOOKUP(H32,顺序!$A$2:$A$23,顺序!$C$2:$C$23),"FN","NN"),IF(LOOKUP(H32,顺序!$A$2:$A$36,顺序!$E$2:$E$36),"NF","NN")))</f>
        <v>CS_RNN</v>
      </c>
    </row>
    <row r="33" spans="1:12">
      <c r="A33" s="1" t="s">
        <v>41</v>
      </c>
      <c r="B33" s="1">
        <v>1</v>
      </c>
      <c r="C33" s="1" t="s">
        <v>41</v>
      </c>
      <c r="D33" s="1" t="s">
        <v>119</v>
      </c>
      <c r="F33" s="1" t="str">
        <f t="shared" ref="F33:F64" si="5">IF(G33&lt;&gt;0,K33&amp;" "&amp;L33&amp;" "&amp;""""&amp;D33&amp;"""","")</f>
        <v>$PlayerID_03 CS_LNN "なんか用か？"</v>
      </c>
      <c r="G33" s="1" t="b">
        <f t="shared" si="3"/>
        <v>1</v>
      </c>
      <c r="H33" s="1">
        <f>IF(G33=0,0,IF(G33,MATCH(C33,顺序!$B$2:$B$23,0),MATCH(C33,顺序!$D$2:$D$36,0)))</f>
        <v>3</v>
      </c>
      <c r="I33" s="1" t="str">
        <f t="shared" si="4"/>
        <v>$PlayerID_</v>
      </c>
      <c r="J33" s="1" t="str">
        <f t="shared" si="1"/>
        <v>03</v>
      </c>
      <c r="K33" s="1" t="str">
        <f t="shared" si="2"/>
        <v>$PlayerID_03</v>
      </c>
      <c r="L33" s="1" t="str">
        <f>IF(ISBLANK(B33),,IF(G33,"CS_L","CS_R"))&amp;IF(ISBLANK(B33),,IF(G33,IF(LOOKUP(H33,顺序!$A$2:$A$23,顺序!$C$2:$C$23),"FN","NN"),IF(LOOKUP(H33,顺序!$A$2:$A$36,顺序!$E$2:$E$36),"NF","NN")))</f>
        <v>CS_LNN</v>
      </c>
    </row>
    <row r="34" spans="1:12">
      <c r="A34" s="1" t="s">
        <v>117</v>
      </c>
      <c r="B34" s="1">
        <v>0</v>
      </c>
      <c r="C34" s="1" t="s">
        <v>59</v>
      </c>
      <c r="D34" s="1" t="s">
        <v>208</v>
      </c>
      <c r="F34" s="1" t="str">
        <f t="shared" si="5"/>
        <v>$EnemyID_06 CS_RNN "担当さん～そこの吸血鬼にスポットライトを…。"</v>
      </c>
      <c r="G34" s="1" t="b">
        <f t="shared" si="3"/>
        <v>0</v>
      </c>
      <c r="H34" s="1">
        <f>IF(G34=0,0,IF(G34,MATCH(C34,顺序!$B$2:$B$23,0),MATCH(C34,顺序!$D$2:$D$36,0)))</f>
        <v>6</v>
      </c>
      <c r="I34" s="1" t="str">
        <f t="shared" si="4"/>
        <v>$EnemyID_</v>
      </c>
      <c r="J34" s="1" t="str">
        <f t="shared" si="1"/>
        <v>06</v>
      </c>
      <c r="K34" s="1" t="str">
        <f t="shared" si="2"/>
        <v>$EnemyID_06</v>
      </c>
      <c r="L34" s="1" t="str">
        <f>IF(ISBLANK(B34),,IF(G34,"CS_L","CS_R"))&amp;IF(ISBLANK(B34),,IF(G34,IF(LOOKUP(H34,顺序!$A$2:$A$23,顺序!$C$2:$C$23),"FN","NN"),IF(LOOKUP(H34,顺序!$A$2:$A$36,顺序!$E$2:$E$36),"NF","NN")))</f>
        <v>CS_RNN</v>
      </c>
    </row>
    <row r="35" spans="1:12">
      <c r="B35" s="1">
        <v>1</v>
      </c>
      <c r="C35" s="1" t="s">
        <v>117</v>
      </c>
      <c r="D35" s="1" t="s">
        <v>120</v>
      </c>
      <c r="F35" s="1" t="str">
        <f t="shared" si="5"/>
        <v>$PlayerID_19 CS_LNN "ふん、ばかもの。"</v>
      </c>
      <c r="G35" s="1" t="b">
        <f t="shared" si="3"/>
        <v>1</v>
      </c>
      <c r="H35" s="1">
        <f>IF(G35=0,0,IF(G35,MATCH(C35,顺序!$B$2:$B$23,0),MATCH(C35,顺序!$D$2:$D$36,0)))</f>
        <v>19</v>
      </c>
      <c r="I35" s="1" t="str">
        <f t="shared" si="4"/>
        <v>$PlayerID_</v>
      </c>
      <c r="J35" s="1">
        <f t="shared" si="1"/>
        <v>19</v>
      </c>
      <c r="K35" s="1" t="str">
        <f t="shared" si="2"/>
        <v>$PlayerID_19</v>
      </c>
      <c r="L35" s="1" t="str">
        <f>IF(ISBLANK(B35),,IF(G35,"CS_L","CS_R"))&amp;IF(ISBLANK(B35),,IF(G35,IF(LOOKUP(H35,顺序!$A$2:$A$23,顺序!$C$2:$C$23),"FN","NN"),IF(LOOKUP(H35,顺序!$A$2:$A$36,顺序!$E$2:$E$36),"NF","NN")))</f>
        <v>CS_LNN</v>
      </c>
    </row>
    <row r="36" spans="1:12">
      <c r="B36" s="1">
        <v>0</v>
      </c>
      <c r="C36" s="1" t="s">
        <v>59</v>
      </c>
      <c r="D36" s="1" t="s">
        <v>121</v>
      </c>
      <c r="F36" s="1" t="str">
        <f t="shared" si="5"/>
        <v>$EnemyID_06 CS_RNN "あれれ？効かないな。本当に吸血鬼さん？"</v>
      </c>
      <c r="G36" s="1" t="b">
        <f t="shared" si="3"/>
        <v>0</v>
      </c>
      <c r="H36" s="1">
        <f>IF(G36=0,0,IF(G36,MATCH(C36,顺序!$B$2:$B$23,0),MATCH(C36,顺序!$D$2:$D$36,0)))</f>
        <v>6</v>
      </c>
      <c r="I36" s="1" t="str">
        <f t="shared" si="4"/>
        <v>$EnemyID_</v>
      </c>
      <c r="J36" s="1" t="str">
        <f t="shared" si="1"/>
        <v>06</v>
      </c>
      <c r="K36" s="1" t="str">
        <f t="shared" si="2"/>
        <v>$EnemyID_06</v>
      </c>
      <c r="L36" s="1" t="str">
        <f>IF(ISBLANK(B36),,IF(G36,"CS_L","CS_R"))&amp;IF(ISBLANK(B36),,IF(G36,IF(LOOKUP(H36,顺序!$A$2:$A$23,顺序!$C$2:$C$23),"FN","NN"),IF(LOOKUP(H36,顺序!$A$2:$A$36,顺序!$E$2:$E$36),"NF","NN")))</f>
        <v>CS_RNN</v>
      </c>
    </row>
    <row r="37" spans="1:12">
      <c r="B37" s="1">
        <v>1</v>
      </c>
      <c r="C37" s="1" t="s">
        <v>41</v>
      </c>
      <c r="D37" s="1" t="s">
        <v>209</v>
      </c>
      <c r="F37" s="1" t="str">
        <f t="shared" si="5"/>
        <v>$PlayerID_03 CS_LNN "効かないのは当然のこと。実は…。"</v>
      </c>
      <c r="G37" s="1" t="b">
        <f t="shared" si="3"/>
        <v>1</v>
      </c>
      <c r="H37" s="1">
        <f>IF(G37=0,0,IF(G37,MATCH(C37,顺序!$B$2:$B$23,0),MATCH(C37,顺序!$D$2:$D$36,0)))</f>
        <v>3</v>
      </c>
      <c r="I37" s="1" t="str">
        <f t="shared" si="4"/>
        <v>$PlayerID_</v>
      </c>
      <c r="J37" s="1" t="str">
        <f t="shared" si="1"/>
        <v>03</v>
      </c>
      <c r="K37" s="1" t="str">
        <f t="shared" si="2"/>
        <v>$PlayerID_03</v>
      </c>
      <c r="L37" s="1" t="str">
        <f>IF(ISBLANK(B37),,IF(G37,"CS_L","CS_R"))&amp;IF(ISBLANK(B37),,IF(G37,IF(LOOKUP(H37,顺序!$A$2:$A$23,顺序!$C$2:$C$23),"FN","NN"),IF(LOOKUP(H37,顺序!$A$2:$A$36,顺序!$E$2:$E$36),"NF","NN")))</f>
        <v>CS_LNN</v>
      </c>
    </row>
    <row r="38" spans="1:12">
      <c r="B38" s="1">
        <v>0</v>
      </c>
      <c r="C38" s="1" t="s">
        <v>59</v>
      </c>
      <c r="D38" s="1" t="s">
        <v>122</v>
      </c>
      <c r="F38" s="1" t="str">
        <f t="shared" si="5"/>
        <v>$EnemyID_06 CS_RNN "え？こいつはパチュリーと小悪魔に中国の融合体？"</v>
      </c>
      <c r="G38" s="1" t="b">
        <f t="shared" si="3"/>
        <v>0</v>
      </c>
      <c r="H38" s="1">
        <f>IF(G38=0,0,IF(G38,MATCH(C38,顺序!$B$2:$B$23,0),MATCH(C38,顺序!$D$2:$D$36,0)))</f>
        <v>6</v>
      </c>
      <c r="I38" s="1" t="str">
        <f t="shared" si="4"/>
        <v>$EnemyID_</v>
      </c>
      <c r="J38" s="1" t="str">
        <f t="shared" si="1"/>
        <v>06</v>
      </c>
      <c r="K38" s="1" t="str">
        <f t="shared" si="2"/>
        <v>$EnemyID_06</v>
      </c>
      <c r="L38" s="1" t="str">
        <f>IF(ISBLANK(B38),,IF(G38,"CS_L","CS_R"))&amp;IF(ISBLANK(B38),,IF(G38,IF(LOOKUP(H38,顺序!$A$2:$A$23,顺序!$C$2:$C$23),"FN","NN"),IF(LOOKUP(H38,顺序!$A$2:$A$36,顺序!$E$2:$E$36),"NF","NN")))</f>
        <v>CS_RNN</v>
      </c>
    </row>
    <row r="39" spans="1:12">
      <c r="B39" s="1">
        <v>1</v>
      </c>
      <c r="C39" s="1" t="s">
        <v>117</v>
      </c>
      <c r="D39" s="1" t="s">
        <v>123</v>
      </c>
      <c r="F39" s="1" t="str">
        <f t="shared" si="5"/>
        <v>$PlayerID_19 CS_LNN "ねぇよそんな設定！香霖の奴に紫外線カット効果があるフェースパウダーをもらったからだよ。"</v>
      </c>
      <c r="G39" s="1" t="b">
        <f t="shared" si="3"/>
        <v>1</v>
      </c>
      <c r="H39" s="1">
        <f>IF(G39=0,0,IF(G39,MATCH(C39,顺序!$B$2:$B$23,0),MATCH(C39,顺序!$D$2:$D$36,0)))</f>
        <v>19</v>
      </c>
      <c r="I39" s="1" t="str">
        <f t="shared" si="4"/>
        <v>$PlayerID_</v>
      </c>
      <c r="J39" s="1">
        <f t="shared" si="1"/>
        <v>19</v>
      </c>
      <c r="K39" s="1" t="str">
        <f t="shared" si="2"/>
        <v>$PlayerID_19</v>
      </c>
      <c r="L39" s="1" t="str">
        <f>IF(ISBLANK(B39),,IF(G39,"CS_L","CS_R"))&amp;IF(ISBLANK(B39),,IF(G39,IF(LOOKUP(H39,顺序!$A$2:$A$23,顺序!$C$2:$C$23),"FN","NN"),IF(LOOKUP(H39,顺序!$A$2:$A$36,顺序!$E$2:$E$36),"NF","NN")))</f>
        <v>CS_LNN</v>
      </c>
    </row>
    <row r="40" spans="1:12">
      <c r="B40" s="1">
        <v>0</v>
      </c>
      <c r="C40" s="1" t="s">
        <v>59</v>
      </c>
      <c r="D40" s="1" t="s">
        <v>124</v>
      </c>
      <c r="F40" s="1" t="str">
        <f t="shared" si="5"/>
        <v>$EnemyID_06 CS_RNN "その設定こそかなり変だと思うぞ。"</v>
      </c>
      <c r="G40" s="1" t="b">
        <f t="shared" si="3"/>
        <v>0</v>
      </c>
      <c r="H40" s="1">
        <f>IF(G40=0,0,IF(G40,MATCH(C40,顺序!$B$2:$B$23,0),MATCH(C40,顺序!$D$2:$D$36,0)))</f>
        <v>6</v>
      </c>
      <c r="I40" s="1" t="str">
        <f t="shared" si="4"/>
        <v>$EnemyID_</v>
      </c>
      <c r="J40" s="1" t="str">
        <f t="shared" si="1"/>
        <v>06</v>
      </c>
      <c r="K40" s="1" t="str">
        <f t="shared" si="2"/>
        <v>$EnemyID_06</v>
      </c>
      <c r="L40" s="1" t="str">
        <f>IF(ISBLANK(B40),,IF(G40,"CS_L","CS_R"))&amp;IF(ISBLANK(B40),,IF(G40,IF(LOOKUP(H40,顺序!$A$2:$A$23,顺序!$C$2:$C$23),"FN","NN"),IF(LOOKUP(H40,顺序!$A$2:$A$36,顺序!$E$2:$E$36),"NF","NN")))</f>
        <v>CS_RNN</v>
      </c>
    </row>
    <row r="41" spans="1:12">
      <c r="F41" s="1" t="str">
        <f t="shared" si="5"/>
        <v/>
      </c>
      <c r="G41" s="1">
        <f t="shared" si="3"/>
        <v>0</v>
      </c>
      <c r="H41" s="1">
        <f>IF(G41=0,0,IF(G41,MATCH(C41,顺序!$B$2:$B$23,0),MATCH(C41,顺序!$D$2:$D$36,0)))</f>
        <v>0</v>
      </c>
      <c r="I41" s="1">
        <f t="shared" si="4"/>
        <v>0</v>
      </c>
      <c r="J41" s="1">
        <f t="shared" si="1"/>
        <v>0</v>
      </c>
      <c r="K41" s="1">
        <f t="shared" si="2"/>
        <v>0</v>
      </c>
      <c r="L41" s="1" t="str">
        <f>IF(ISBLANK(B41),,IF(G41,"CS_L","CS_R"))&amp;IF(ISBLANK(B41),,IF(G41,IF(LOOKUP(H41,顺序!$A$2:$A$23,顺序!$C$2:$C$23),"FN","NN"),IF(LOOKUP(H41,顺序!$A$2:$A$36,顺序!$E$2:$E$36),"NF","NN")))</f>
        <v/>
      </c>
    </row>
    <row r="42" spans="1:12">
      <c r="A42" s="1" t="s">
        <v>125</v>
      </c>
      <c r="F42" s="1" t="str">
        <f t="shared" si="5"/>
        <v/>
      </c>
      <c r="G42" s="1">
        <f t="shared" si="3"/>
        <v>0</v>
      </c>
      <c r="H42" s="1">
        <f>IF(G42=0,0,IF(G42,MATCH(C42,顺序!$B$2:$B$23,0),MATCH(C42,顺序!$D$2:$D$36,0)))</f>
        <v>0</v>
      </c>
      <c r="I42" s="1">
        <f t="shared" si="4"/>
        <v>0</v>
      </c>
      <c r="J42" s="1">
        <f t="shared" si="1"/>
        <v>0</v>
      </c>
      <c r="K42" s="1">
        <f t="shared" si="2"/>
        <v>0</v>
      </c>
      <c r="L42" s="1" t="str">
        <f>IF(ISBLANK(B42),,IF(G42,"CS_L","CS_R"))&amp;IF(ISBLANK(B42),,IF(G42,IF(LOOKUP(H42,顺序!$A$2:$A$23,顺序!$C$2:$C$23),"FN","NN"),IF(LOOKUP(H42,顺序!$A$2:$A$36,顺序!$E$2:$E$36),"NF","NN")))</f>
        <v/>
      </c>
    </row>
    <row r="43" spans="1:12">
      <c r="A43" s="1" t="s">
        <v>59</v>
      </c>
      <c r="B43" s="1">
        <v>0</v>
      </c>
      <c r="C43" s="1" t="s">
        <v>59</v>
      </c>
      <c r="D43" s="1" t="s">
        <v>127</v>
      </c>
      <c r="F43" s="1" t="str">
        <f t="shared" si="5"/>
        <v>$EnemyID_06 CS_RNN "あらあら、死神に半分人間。とんだ組合だね。"</v>
      </c>
      <c r="G43" s="1" t="b">
        <f t="shared" si="3"/>
        <v>0</v>
      </c>
      <c r="H43" s="1">
        <f>IF(G43=0,0,IF(G43,MATCH(C43,顺序!$B$2:$B$23,0),MATCH(C43,顺序!$D$2:$D$36,0)))</f>
        <v>6</v>
      </c>
      <c r="I43" s="1" t="str">
        <f t="shared" si="4"/>
        <v>$EnemyID_</v>
      </c>
      <c r="J43" s="1" t="str">
        <f t="shared" si="1"/>
        <v>06</v>
      </c>
      <c r="K43" s="1" t="str">
        <f t="shared" si="2"/>
        <v>$EnemyID_06</v>
      </c>
      <c r="L43" s="1" t="str">
        <f>IF(ISBLANK(B43),,IF(G43,"CS_L","CS_R"))&amp;IF(ISBLANK(B43),,IF(G43,IF(LOOKUP(H43,顺序!$A$2:$A$23,顺序!$C$2:$C$23),"FN","NN"),IF(LOOKUP(H43,顺序!$A$2:$A$36,顺序!$E$2:$E$36),"NF","NN")))</f>
        <v>CS_RNN</v>
      </c>
    </row>
    <row r="44" spans="1:12">
      <c r="A44" s="1" t="s">
        <v>8</v>
      </c>
      <c r="B44" s="1">
        <v>1</v>
      </c>
      <c r="C44" s="1" t="s">
        <v>8</v>
      </c>
      <c r="D44" s="1" t="s">
        <v>128</v>
      </c>
      <c r="F44" s="1" t="str">
        <f t="shared" si="5"/>
        <v>$PlayerID_04 CS_LNN "私は半分人間ではなく、半人半霊だ。"</v>
      </c>
      <c r="G44" s="1" t="b">
        <f t="shared" si="3"/>
        <v>1</v>
      </c>
      <c r="H44" s="1">
        <f>IF(G44=0,0,IF(G44,MATCH(C44,顺序!$B$2:$B$23,0),MATCH(C44,顺序!$D$2:$D$36,0)))</f>
        <v>4</v>
      </c>
      <c r="I44" s="1" t="str">
        <f t="shared" si="4"/>
        <v>$PlayerID_</v>
      </c>
      <c r="J44" s="1" t="str">
        <f t="shared" si="1"/>
        <v>04</v>
      </c>
      <c r="K44" s="1" t="str">
        <f t="shared" si="2"/>
        <v>$PlayerID_04</v>
      </c>
      <c r="L44" s="1" t="str">
        <f>IF(ISBLANK(B44),,IF(G44,"CS_L","CS_R"))&amp;IF(ISBLANK(B44),,IF(G44,IF(LOOKUP(H44,顺序!$A$2:$A$23,顺序!$C$2:$C$23),"FN","NN"),IF(LOOKUP(H44,顺序!$A$2:$A$36,顺序!$E$2:$E$36),"NF","NN")))</f>
        <v>CS_LNN</v>
      </c>
    </row>
    <row r="45" spans="1:12">
      <c r="A45" s="1" t="s">
        <v>126</v>
      </c>
      <c r="B45" s="1">
        <v>0</v>
      </c>
      <c r="C45" s="1" t="s">
        <v>59</v>
      </c>
      <c r="D45" s="1" t="s">
        <v>129</v>
      </c>
      <c r="F45" s="1" t="str">
        <f t="shared" si="5"/>
        <v>$EnemyID_06 CS_RNN "生きてるのか？死んでるのか？そこの死神ちゃんと仕事しろよ。"</v>
      </c>
      <c r="G45" s="1" t="b">
        <f t="shared" si="3"/>
        <v>0</v>
      </c>
      <c r="H45" s="1">
        <f>IF(G45=0,0,IF(G45,MATCH(C45,顺序!$B$2:$B$23,0),MATCH(C45,顺序!$D$2:$D$36,0)))</f>
        <v>6</v>
      </c>
      <c r="I45" s="1" t="str">
        <f t="shared" si="4"/>
        <v>$EnemyID_</v>
      </c>
      <c r="J45" s="1" t="str">
        <f t="shared" si="1"/>
        <v>06</v>
      </c>
      <c r="K45" s="1" t="str">
        <f t="shared" si="2"/>
        <v>$EnemyID_06</v>
      </c>
      <c r="L45" s="1" t="str">
        <f>IF(ISBLANK(B45),,IF(G45,"CS_L","CS_R"))&amp;IF(ISBLANK(B45),,IF(G45,IF(LOOKUP(H45,顺序!$A$2:$A$23,顺序!$C$2:$C$23),"FN","NN"),IF(LOOKUP(H45,顺序!$A$2:$A$36,顺序!$E$2:$E$36),"NF","NN")))</f>
        <v>CS_RNN</v>
      </c>
    </row>
    <row r="46" spans="1:12">
      <c r="B46" s="1">
        <v>1</v>
      </c>
      <c r="C46" s="1" t="s">
        <v>126</v>
      </c>
      <c r="D46" s="1" t="s">
        <v>130</v>
      </c>
      <c r="F46" s="1" t="str">
        <f t="shared" si="5"/>
        <v>$PlayerID_18 CS_LNN "そんなこと私は決めません。こいつ金持ちの友達などなさそうだし。"</v>
      </c>
      <c r="G46" s="1" t="b">
        <f t="shared" si="3"/>
        <v>1</v>
      </c>
      <c r="H46" s="1">
        <f>IF(G46=0,0,IF(G46,MATCH(C46,顺序!$B$2:$B$23,0),MATCH(C46,顺序!$D$2:$D$36,0)))</f>
        <v>18</v>
      </c>
      <c r="I46" s="1" t="str">
        <f t="shared" si="4"/>
        <v>$PlayerID_</v>
      </c>
      <c r="J46" s="1">
        <f t="shared" si="1"/>
        <v>18</v>
      </c>
      <c r="K46" s="1" t="str">
        <f t="shared" si="2"/>
        <v>$PlayerID_18</v>
      </c>
      <c r="L46" s="1" t="str">
        <f>IF(ISBLANK(B46),,IF(G46,"CS_L","CS_R"))&amp;IF(ISBLANK(B46),,IF(G46,IF(LOOKUP(H46,顺序!$A$2:$A$23,顺序!$C$2:$C$23),"FN","NN"),IF(LOOKUP(H46,顺序!$A$2:$A$36,顺序!$E$2:$E$36),"NF","NN")))</f>
        <v>CS_LNN</v>
      </c>
    </row>
    <row r="47" spans="1:12">
      <c r="B47" s="1">
        <v>0</v>
      </c>
      <c r="C47" s="1" t="s">
        <v>59</v>
      </c>
      <c r="D47" s="1" t="s">
        <v>131</v>
      </c>
      <c r="F47" s="1" t="str">
        <f t="shared" si="5"/>
        <v>$EnemyID_06 CS_RNN "なんで友達が金持ちじゃないとだめなの？三途の川を渡ってどれぐらいの金とるの？"</v>
      </c>
      <c r="G47" s="1" t="b">
        <f t="shared" si="3"/>
        <v>0</v>
      </c>
      <c r="H47" s="1">
        <f>IF(G47=0,0,IF(G47,MATCH(C47,顺序!$B$2:$B$23,0),MATCH(C47,顺序!$D$2:$D$36,0)))</f>
        <v>6</v>
      </c>
      <c r="I47" s="1" t="str">
        <f t="shared" si="4"/>
        <v>$EnemyID_</v>
      </c>
      <c r="J47" s="1" t="str">
        <f t="shared" si="1"/>
        <v>06</v>
      </c>
      <c r="K47" s="1" t="str">
        <f t="shared" si="2"/>
        <v>$EnemyID_06</v>
      </c>
      <c r="L47" s="1" t="str">
        <f>IF(ISBLANK(B47),,IF(G47,"CS_L","CS_R"))&amp;IF(ISBLANK(B47),,IF(G47,IF(LOOKUP(H47,顺序!$A$2:$A$23,顺序!$C$2:$C$23),"FN","NN"),IF(LOOKUP(H47,顺序!$A$2:$A$36,顺序!$E$2:$E$36),"NF","NN")))</f>
        <v>CS_RNN</v>
      </c>
    </row>
    <row r="48" spans="1:12">
      <c r="B48" s="1">
        <v>1</v>
      </c>
      <c r="C48" s="1" t="s">
        <v>126</v>
      </c>
      <c r="D48" s="1" t="s">
        <v>132</v>
      </c>
      <c r="F48" s="1" t="str">
        <f t="shared" si="5"/>
        <v>$PlayerID_18 CS_LNN "教えない。それとも、一遍死んでみたい？"</v>
      </c>
      <c r="G48" s="1" t="b">
        <f t="shared" si="3"/>
        <v>1</v>
      </c>
      <c r="H48" s="1">
        <f>IF(G48=0,0,IF(G48,MATCH(C48,顺序!$B$2:$B$23,0),MATCH(C48,顺序!$D$2:$D$36,0)))</f>
        <v>18</v>
      </c>
      <c r="I48" s="1" t="str">
        <f t="shared" si="4"/>
        <v>$PlayerID_</v>
      </c>
      <c r="J48" s="1">
        <f t="shared" si="1"/>
        <v>18</v>
      </c>
      <c r="K48" s="1" t="str">
        <f t="shared" si="2"/>
        <v>$PlayerID_18</v>
      </c>
      <c r="L48" s="1" t="str">
        <f>IF(ISBLANK(B48),,IF(G48,"CS_L","CS_R"))&amp;IF(ISBLANK(B48),,IF(G48,IF(LOOKUP(H48,顺序!$A$2:$A$23,顺序!$C$2:$C$23),"FN","NN"),IF(LOOKUP(H48,顺序!$A$2:$A$36,顺序!$E$2:$E$36),"NF","NN")))</f>
        <v>CS_LNN</v>
      </c>
    </row>
    <row r="49" spans="1:12">
      <c r="B49" s="1">
        <v>0</v>
      </c>
      <c r="C49" s="1" t="s">
        <v>59</v>
      </c>
      <c r="D49" s="1" t="s">
        <v>133</v>
      </c>
      <c r="F49" s="1" t="str">
        <f t="shared" si="5"/>
        <v>$EnemyID_06 CS_RNN "遠慮させていただきます。"</v>
      </c>
      <c r="G49" s="1" t="b">
        <f t="shared" si="3"/>
        <v>0</v>
      </c>
      <c r="H49" s="1">
        <f>IF(G49=0,0,IF(G49,MATCH(C49,顺序!$B$2:$B$23,0),MATCH(C49,顺序!$D$2:$D$36,0)))</f>
        <v>6</v>
      </c>
      <c r="I49" s="1" t="str">
        <f t="shared" si="4"/>
        <v>$EnemyID_</v>
      </c>
      <c r="J49" s="1" t="str">
        <f t="shared" si="1"/>
        <v>06</v>
      </c>
      <c r="K49" s="1" t="str">
        <f t="shared" si="2"/>
        <v>$EnemyID_06</v>
      </c>
      <c r="L49" s="1" t="str">
        <f>IF(ISBLANK(B49),,IF(G49,"CS_L","CS_R"))&amp;IF(ISBLANK(B49),,IF(G49,IF(LOOKUP(H49,顺序!$A$2:$A$23,顺序!$C$2:$C$23),"FN","NN"),IF(LOOKUP(H49,顺序!$A$2:$A$36,顺序!$E$2:$E$36),"NF","NN")))</f>
        <v>CS_RNN</v>
      </c>
    </row>
    <row r="50" spans="1:12">
      <c r="F50" s="1" t="str">
        <f t="shared" si="5"/>
        <v/>
      </c>
      <c r="G50" s="1">
        <f t="shared" si="3"/>
        <v>0</v>
      </c>
      <c r="H50" s="1">
        <f>IF(G50=0,0,IF(G50,MATCH(C50,顺序!$B$2:$B$23,0),MATCH(C50,顺序!$D$2:$D$36,0)))</f>
        <v>0</v>
      </c>
      <c r="I50" s="1">
        <f t="shared" si="4"/>
        <v>0</v>
      </c>
      <c r="J50" s="1">
        <f t="shared" si="1"/>
        <v>0</v>
      </c>
      <c r="K50" s="1">
        <f t="shared" si="2"/>
        <v>0</v>
      </c>
      <c r="L50" s="1" t="str">
        <f>IF(ISBLANK(B50),,IF(G50,"CS_L","CS_R"))&amp;IF(ISBLANK(B50),,IF(G50,IF(LOOKUP(H50,顺序!$A$2:$A$23,顺序!$C$2:$C$23),"FN","NN"),IF(LOOKUP(H50,顺序!$A$2:$A$36,顺序!$E$2:$E$36),"NF","NN")))</f>
        <v/>
      </c>
    </row>
    <row r="51" spans="1:12">
      <c r="A51" s="1" t="s">
        <v>134</v>
      </c>
      <c r="F51" s="1" t="str">
        <f t="shared" si="5"/>
        <v/>
      </c>
      <c r="G51" s="1">
        <f t="shared" si="3"/>
        <v>0</v>
      </c>
      <c r="H51" s="1">
        <f>IF(G51=0,0,IF(G51,MATCH(C51,顺序!$B$2:$B$23,0),MATCH(C51,顺序!$D$2:$D$36,0)))</f>
        <v>0</v>
      </c>
      <c r="I51" s="1">
        <f t="shared" si="4"/>
        <v>0</v>
      </c>
      <c r="J51" s="1">
        <f t="shared" si="1"/>
        <v>0</v>
      </c>
      <c r="K51" s="1">
        <f t="shared" si="2"/>
        <v>0</v>
      </c>
      <c r="L51" s="1" t="str">
        <f>IF(ISBLANK(B51),,IF(G51,"CS_L","CS_R"))&amp;IF(ISBLANK(B51),,IF(G51,IF(LOOKUP(H51,顺序!$A$2:$A$23,顺序!$C$2:$C$23),"FN","NN"),IF(LOOKUP(H51,顺序!$A$2:$A$36,顺序!$E$2:$E$36),"NF","NN")))</f>
        <v/>
      </c>
    </row>
    <row r="52" spans="1:12">
      <c r="A52" s="1" t="s">
        <v>59</v>
      </c>
      <c r="B52" s="1">
        <v>1</v>
      </c>
      <c r="C52" s="1" t="s">
        <v>9</v>
      </c>
      <c r="D52" s="1" t="s">
        <v>136</v>
      </c>
      <c r="F52" s="1" t="str">
        <f t="shared" si="5"/>
        <v>$PlayerID_06 CS_LNN "ゆかりん、彼女たち手足使わずにどうして楽器なんか弾けるの？"</v>
      </c>
      <c r="G52" s="1" t="b">
        <f t="shared" si="3"/>
        <v>1</v>
      </c>
      <c r="H52" s="1">
        <f>IF(G52=0,0,IF(G52,MATCH(C52,顺序!$B$2:$B$23,0),MATCH(C52,顺序!$D$2:$D$36,0)))</f>
        <v>6</v>
      </c>
      <c r="I52" s="1" t="str">
        <f t="shared" si="4"/>
        <v>$PlayerID_</v>
      </c>
      <c r="J52" s="1" t="str">
        <f t="shared" si="1"/>
        <v>06</v>
      </c>
      <c r="K52" s="1" t="str">
        <f t="shared" si="2"/>
        <v>$PlayerID_06</v>
      </c>
      <c r="L52" s="1" t="str">
        <f>IF(ISBLANK(B52),,IF(G52,"CS_L","CS_R"))&amp;IF(ISBLANK(B52),,IF(G52,IF(LOOKUP(H52,顺序!$A$2:$A$23,顺序!$C$2:$C$23),"FN","NN"),IF(LOOKUP(H52,顺序!$A$2:$A$36,顺序!$E$2:$E$36),"NF","NN")))</f>
        <v>CS_LNN</v>
      </c>
    </row>
    <row r="53" spans="1:12">
      <c r="A53" s="1" t="s">
        <v>9</v>
      </c>
      <c r="B53" s="1">
        <v>1</v>
      </c>
      <c r="C53" s="1" t="s">
        <v>135</v>
      </c>
      <c r="D53" s="1" t="s">
        <v>137</v>
      </c>
      <c r="F53" s="1" t="str">
        <f t="shared" si="5"/>
        <v>$PlayerID_22 CS_LNN "あなただって手足使わずに食事できるんじゃない？"</v>
      </c>
      <c r="G53" s="1" t="b">
        <f t="shared" si="3"/>
        <v>1</v>
      </c>
      <c r="H53" s="1">
        <f>IF(G53=0,0,IF(G53,MATCH(C53,顺序!$B$2:$B$23,0),MATCH(C53,顺序!$D$2:$D$36,0)))</f>
        <v>22</v>
      </c>
      <c r="I53" s="1" t="str">
        <f t="shared" si="4"/>
        <v>$PlayerID_</v>
      </c>
      <c r="J53" s="1">
        <f t="shared" si="1"/>
        <v>22</v>
      </c>
      <c r="K53" s="1" t="str">
        <f t="shared" si="2"/>
        <v>$PlayerID_22</v>
      </c>
      <c r="L53" s="1" t="str">
        <f>IF(ISBLANK(B53),,IF(G53,"CS_L","CS_R"))&amp;IF(ISBLANK(B53),,IF(G53,IF(LOOKUP(H53,顺序!$A$2:$A$23,顺序!$C$2:$C$23),"FN","NN"),IF(LOOKUP(H53,顺序!$A$2:$A$36,顺序!$E$2:$E$36),"NF","NN")))</f>
        <v>CS_LNN</v>
      </c>
    </row>
    <row r="54" spans="1:12">
      <c r="A54" s="1" t="s">
        <v>135</v>
      </c>
      <c r="B54" s="1">
        <v>1</v>
      </c>
      <c r="C54" s="1" t="s">
        <v>9</v>
      </c>
      <c r="D54" s="1" t="s">
        <v>138</v>
      </c>
      <c r="F54" s="1" t="str">
        <f t="shared" si="5"/>
        <v>$PlayerID_06 CS_LNN "え？そんなことないよ。ちゃんとお箸使ってふつうに食べますよ。"</v>
      </c>
      <c r="G54" s="1" t="b">
        <f t="shared" si="3"/>
        <v>1</v>
      </c>
      <c r="H54" s="1">
        <f>IF(G54=0,0,IF(G54,MATCH(C54,顺序!$B$2:$B$23,0),MATCH(C54,顺序!$D$2:$D$36,0)))</f>
        <v>6</v>
      </c>
      <c r="I54" s="1" t="str">
        <f t="shared" si="4"/>
        <v>$PlayerID_</v>
      </c>
      <c r="J54" s="1" t="str">
        <f t="shared" si="1"/>
        <v>06</v>
      </c>
      <c r="K54" s="1" t="str">
        <f t="shared" si="2"/>
        <v>$PlayerID_06</v>
      </c>
      <c r="L54" s="1" t="str">
        <f>IF(ISBLANK(B54),,IF(G54,"CS_L","CS_R"))&amp;IF(ISBLANK(B54),,IF(G54,IF(LOOKUP(H54,顺序!$A$2:$A$23,顺序!$C$2:$C$23),"FN","NN"),IF(LOOKUP(H54,顺序!$A$2:$A$36,顺序!$E$2:$E$36),"NF","NN")))</f>
        <v>CS_LNN</v>
      </c>
    </row>
    <row r="55" spans="1:12">
      <c r="B55" s="1">
        <v>1</v>
      </c>
      <c r="C55" s="1" t="s">
        <v>135</v>
      </c>
      <c r="D55" s="1" t="s">
        <v>210</v>
      </c>
      <c r="F55" s="1" t="str">
        <f t="shared" si="5"/>
        <v>$PlayerID_22 CS_LNN "ふつうに、ね…。"</v>
      </c>
      <c r="G55" s="1" t="b">
        <f t="shared" si="3"/>
        <v>1</v>
      </c>
      <c r="H55" s="1">
        <f>IF(G55=0,0,IF(G55,MATCH(C55,顺序!$B$2:$B$23,0),MATCH(C55,顺序!$D$2:$D$36,0)))</f>
        <v>22</v>
      </c>
      <c r="I55" s="1" t="str">
        <f t="shared" si="4"/>
        <v>$PlayerID_</v>
      </c>
      <c r="J55" s="1">
        <f t="shared" si="1"/>
        <v>22</v>
      </c>
      <c r="K55" s="1" t="str">
        <f t="shared" si="2"/>
        <v>$PlayerID_22</v>
      </c>
      <c r="L55" s="1" t="str">
        <f>IF(ISBLANK(B55),,IF(G55,"CS_L","CS_R"))&amp;IF(ISBLANK(B55),,IF(G55,IF(LOOKUP(H55,顺序!$A$2:$A$23,顺序!$C$2:$C$23),"FN","NN"),IF(LOOKUP(H55,顺序!$A$2:$A$36,顺序!$E$2:$E$36),"NF","NN")))</f>
        <v>CS_LNN</v>
      </c>
    </row>
    <row r="56" spans="1:12">
      <c r="B56" s="1">
        <v>0</v>
      </c>
      <c r="C56" s="1" t="s">
        <v>59</v>
      </c>
      <c r="D56" s="1" t="s">
        <v>139</v>
      </c>
      <c r="F56" s="1" t="str">
        <f t="shared" si="5"/>
        <v>$EnemyID_06 CS_RNN "漫才で応援してくれるのか～うれしいな。"</v>
      </c>
      <c r="G56" s="1" t="b">
        <f t="shared" si="3"/>
        <v>0</v>
      </c>
      <c r="H56" s="1">
        <f>IF(G56=0,0,IF(G56,MATCH(C56,顺序!$B$2:$B$23,0),MATCH(C56,顺序!$D$2:$D$36,0)))</f>
        <v>6</v>
      </c>
      <c r="I56" s="1" t="str">
        <f t="shared" si="4"/>
        <v>$EnemyID_</v>
      </c>
      <c r="J56" s="1" t="str">
        <f t="shared" si="1"/>
        <v>06</v>
      </c>
      <c r="K56" s="1" t="str">
        <f t="shared" si="2"/>
        <v>$EnemyID_06</v>
      </c>
      <c r="L56" s="1" t="str">
        <f>IF(ISBLANK(B56),,IF(G56,"CS_L","CS_R"))&amp;IF(ISBLANK(B56),,IF(G56,IF(LOOKUP(H56,顺序!$A$2:$A$23,顺序!$C$2:$C$23),"FN","NN"),IF(LOOKUP(H56,顺序!$A$2:$A$36,顺序!$E$2:$E$36),"NF","NN")))</f>
        <v>CS_RNN</v>
      </c>
    </row>
    <row r="57" spans="1:12">
      <c r="B57" s="1">
        <v>1</v>
      </c>
      <c r="C57" s="1" t="s">
        <v>135</v>
      </c>
      <c r="D57" s="1" t="s">
        <v>140</v>
      </c>
      <c r="F57" s="1" t="str">
        <f t="shared" si="5"/>
        <v>$PlayerID_22 CS_LNN "いいえ、かなり真剣でまともな話だった。"</v>
      </c>
      <c r="G57" s="1" t="b">
        <f t="shared" si="3"/>
        <v>1</v>
      </c>
      <c r="H57" s="1">
        <f>IF(G57=0,0,IF(G57,MATCH(C57,顺序!$B$2:$B$23,0),MATCH(C57,顺序!$D$2:$D$36,0)))</f>
        <v>22</v>
      </c>
      <c r="I57" s="1" t="str">
        <f t="shared" si="4"/>
        <v>$PlayerID_</v>
      </c>
      <c r="J57" s="1">
        <f t="shared" si="1"/>
        <v>22</v>
      </c>
      <c r="K57" s="1" t="str">
        <f t="shared" si="2"/>
        <v>$PlayerID_22</v>
      </c>
      <c r="L57" s="1" t="str">
        <f>IF(ISBLANK(B57),,IF(G57,"CS_L","CS_R"))&amp;IF(ISBLANK(B57),,IF(G57,IF(LOOKUP(H57,顺序!$A$2:$A$23,顺序!$C$2:$C$23),"FN","NN"),IF(LOOKUP(H57,顺序!$A$2:$A$36,顺序!$E$2:$E$36),"NF","NN")))</f>
        <v>CS_LNN</v>
      </c>
    </row>
    <row r="58" spans="1:12">
      <c r="B58" s="1">
        <v>1</v>
      </c>
      <c r="C58" s="1" t="s">
        <v>9</v>
      </c>
      <c r="D58" s="1" t="s">
        <v>141</v>
      </c>
      <c r="F58" s="1" t="str">
        <f t="shared" si="5"/>
        <v>$PlayerID_06 CS_LNN "私もそう思うよ。"</v>
      </c>
      <c r="G58" s="1" t="b">
        <f t="shared" si="3"/>
        <v>1</v>
      </c>
      <c r="H58" s="1">
        <f>IF(G58=0,0,IF(G58,MATCH(C58,顺序!$B$2:$B$23,0),MATCH(C58,顺序!$D$2:$D$36,0)))</f>
        <v>6</v>
      </c>
      <c r="I58" s="1" t="str">
        <f t="shared" si="4"/>
        <v>$PlayerID_</v>
      </c>
      <c r="J58" s="1" t="str">
        <f t="shared" si="1"/>
        <v>06</v>
      </c>
      <c r="K58" s="1" t="str">
        <f t="shared" si="2"/>
        <v>$PlayerID_06</v>
      </c>
      <c r="L58" s="1" t="str">
        <f>IF(ISBLANK(B58),,IF(G58,"CS_L","CS_R"))&amp;IF(ISBLANK(B58),,IF(G58,IF(LOOKUP(H58,顺序!$A$2:$A$23,顺序!$C$2:$C$23),"FN","NN"),IF(LOOKUP(H58,顺序!$A$2:$A$36,顺序!$E$2:$E$36),"NF","NN")))</f>
        <v>CS_LNN</v>
      </c>
    </row>
    <row r="59" spans="1:12">
      <c r="B59" s="1">
        <v>0</v>
      </c>
      <c r="C59" s="1" t="s">
        <v>59</v>
      </c>
      <c r="D59" s="1" t="s">
        <v>142</v>
      </c>
      <c r="F59" s="1" t="str">
        <f t="shared" si="5"/>
        <v>$EnemyID_06 CS_RNN "あはは～あんたたち私より芸能あるんだな。"</v>
      </c>
      <c r="G59" s="1" t="b">
        <f t="shared" si="3"/>
        <v>0</v>
      </c>
      <c r="H59" s="1">
        <f>IF(G59=0,0,IF(G59,MATCH(C59,顺序!$B$2:$B$23,0),MATCH(C59,顺序!$D$2:$D$36,0)))</f>
        <v>6</v>
      </c>
      <c r="I59" s="1" t="str">
        <f t="shared" si="4"/>
        <v>$EnemyID_</v>
      </c>
      <c r="J59" s="1" t="str">
        <f t="shared" si="1"/>
        <v>06</v>
      </c>
      <c r="K59" s="1" t="str">
        <f t="shared" si="2"/>
        <v>$EnemyID_06</v>
      </c>
      <c r="L59" s="1" t="str">
        <f>IF(ISBLANK(B59),,IF(G59,"CS_L","CS_R"))&amp;IF(ISBLANK(B59),,IF(G59,IF(LOOKUP(H59,顺序!$A$2:$A$23,顺序!$C$2:$C$23),"FN","NN"),IF(LOOKUP(H59,顺序!$A$2:$A$36,顺序!$E$2:$E$36),"NF","NN")))</f>
        <v>CS_RNN</v>
      </c>
    </row>
    <row r="60" spans="1:12">
      <c r="F60" s="1" t="str">
        <f t="shared" si="5"/>
        <v/>
      </c>
      <c r="G60" s="1">
        <f t="shared" si="3"/>
        <v>0</v>
      </c>
      <c r="H60" s="1">
        <f>IF(G60=0,0,IF(G60,MATCH(C60,顺序!$B$2:$B$23,0),MATCH(C60,顺序!$D$2:$D$36,0)))</f>
        <v>0</v>
      </c>
      <c r="I60" s="1">
        <f t="shared" si="4"/>
        <v>0</v>
      </c>
      <c r="J60" s="1">
        <f t="shared" si="1"/>
        <v>0</v>
      </c>
      <c r="K60" s="1">
        <f t="shared" si="2"/>
        <v>0</v>
      </c>
      <c r="L60" s="1" t="str">
        <f>IF(ISBLANK(B60),,IF(G60,"CS_L","CS_R"))&amp;IF(ISBLANK(B60),,IF(G60,IF(LOOKUP(H60,顺序!$A$2:$A$23,顺序!$C$2:$C$23),"FN","NN"),IF(LOOKUP(H60,顺序!$A$2:$A$36,顺序!$E$2:$E$36),"NF","NN")))</f>
        <v/>
      </c>
    </row>
    <row r="61" spans="1:12">
      <c r="A61" s="1" t="s">
        <v>143</v>
      </c>
      <c r="F61" s="1" t="str">
        <f t="shared" si="5"/>
        <v/>
      </c>
      <c r="G61" s="1">
        <f t="shared" si="3"/>
        <v>0</v>
      </c>
      <c r="H61" s="1">
        <f>IF(G61=0,0,IF(G61,MATCH(C61,顺序!$B$2:$B$23,0),MATCH(C61,顺序!$D$2:$D$36,0)))</f>
        <v>0</v>
      </c>
      <c r="I61" s="1">
        <f t="shared" si="4"/>
        <v>0</v>
      </c>
      <c r="J61" s="1">
        <f t="shared" si="1"/>
        <v>0</v>
      </c>
      <c r="K61" s="1">
        <f t="shared" si="2"/>
        <v>0</v>
      </c>
      <c r="L61" s="1" t="str">
        <f>IF(ISBLANK(B61),,IF(G61,"CS_L","CS_R"))&amp;IF(ISBLANK(B61),,IF(G61,IF(LOOKUP(H61,顺序!$A$2:$A$23,顺序!$C$2:$C$23),"FN","NN"),IF(LOOKUP(H61,顺序!$A$2:$A$36,顺序!$E$2:$E$36),"NF","NN")))</f>
        <v/>
      </c>
    </row>
    <row r="62" spans="1:12">
      <c r="A62" s="1" t="s">
        <v>59</v>
      </c>
      <c r="B62" s="1">
        <v>1</v>
      </c>
      <c r="C62" s="1" t="s">
        <v>9</v>
      </c>
      <c r="D62" s="1" t="s">
        <v>144</v>
      </c>
      <c r="F62" s="1" t="str">
        <f t="shared" si="5"/>
        <v>$PlayerID_06 CS_LNN "ねぇねぇ、私も楽器を習いたいが、一番おいしい楽器ってなぁに？"</v>
      </c>
      <c r="G62" s="1" t="b">
        <f t="shared" si="3"/>
        <v>1</v>
      </c>
      <c r="H62" s="1">
        <f>IF(G62=0,0,IF(G62,MATCH(C62,顺序!$B$2:$B$23,0),MATCH(C62,顺序!$D$2:$D$36,0)))</f>
        <v>6</v>
      </c>
      <c r="I62" s="1" t="str">
        <f t="shared" si="4"/>
        <v>$PlayerID_</v>
      </c>
      <c r="J62" s="1" t="str">
        <f t="shared" si="1"/>
        <v>06</v>
      </c>
      <c r="K62" s="1" t="str">
        <f t="shared" si="2"/>
        <v>$PlayerID_06</v>
      </c>
      <c r="L62" s="1" t="str">
        <f>IF(ISBLANK(B62),,IF(G62,"CS_L","CS_R"))&amp;IF(ISBLANK(B62),,IF(G62,IF(LOOKUP(H62,顺序!$A$2:$A$23,顺序!$C$2:$C$23),"FN","NN"),IF(LOOKUP(H62,顺序!$A$2:$A$36,顺序!$E$2:$E$36),"NF","NN")))</f>
        <v>CS_LNN</v>
      </c>
    </row>
    <row r="63" spans="1:12">
      <c r="A63" s="1" t="s">
        <v>9</v>
      </c>
      <c r="B63" s="1">
        <v>0</v>
      </c>
      <c r="C63" s="1" t="s">
        <v>59</v>
      </c>
      <c r="D63" s="1" t="s">
        <v>211</v>
      </c>
      <c r="F63" s="1" t="str">
        <f t="shared" si="5"/>
        <v>$EnemyID_06 CS_RNN "お、おいしい？たべるつもり…ではないでしょうか…。"</v>
      </c>
      <c r="G63" s="1" t="b">
        <f t="shared" si="3"/>
        <v>0</v>
      </c>
      <c r="H63" s="1">
        <f>IF(G63=0,0,IF(G63,MATCH(C63,顺序!$B$2:$B$23,0),MATCH(C63,顺序!$D$2:$D$36,0)))</f>
        <v>6</v>
      </c>
      <c r="I63" s="1" t="str">
        <f t="shared" si="4"/>
        <v>$EnemyID_</v>
      </c>
      <c r="J63" s="1" t="str">
        <f t="shared" si="1"/>
        <v>06</v>
      </c>
      <c r="K63" s="1" t="str">
        <f t="shared" si="2"/>
        <v>$EnemyID_06</v>
      </c>
      <c r="L63" s="1" t="str">
        <f>IF(ISBLANK(B63),,IF(G63,"CS_L","CS_R"))&amp;IF(ISBLANK(B63),,IF(G63,IF(LOOKUP(H63,顺序!$A$2:$A$23,顺序!$C$2:$C$23),"FN","NN"),IF(LOOKUP(H63,顺序!$A$2:$A$36,顺序!$E$2:$E$36),"NF","NN")))</f>
        <v>CS_RNN</v>
      </c>
    </row>
    <row r="64" spans="1:12">
      <c r="B64" s="1">
        <v>1</v>
      </c>
      <c r="C64" s="1" t="s">
        <v>9</v>
      </c>
      <c r="D64" s="1" t="s">
        <v>145</v>
      </c>
      <c r="F64" s="1" t="str">
        <f t="shared" si="5"/>
        <v>$PlayerID_06 CS_LNN "私おいしいなど言ったっけ？聞き間違いだったよね。いちばん易しい楽器だよ、やさしい。"</v>
      </c>
      <c r="G64" s="1" t="b">
        <f t="shared" si="3"/>
        <v>1</v>
      </c>
      <c r="H64" s="1">
        <f>IF(G64=0,0,IF(G64,MATCH(C64,顺序!$B$2:$B$23,0),MATCH(C64,顺序!$D$2:$D$36,0)))</f>
        <v>6</v>
      </c>
      <c r="I64" s="1" t="str">
        <f t="shared" si="4"/>
        <v>$PlayerID_</v>
      </c>
      <c r="J64" s="1" t="str">
        <f t="shared" si="1"/>
        <v>06</v>
      </c>
      <c r="K64" s="1" t="str">
        <f t="shared" si="2"/>
        <v>$PlayerID_06</v>
      </c>
      <c r="L64" s="1" t="str">
        <f>IF(ISBLANK(B64),,IF(G64,"CS_L","CS_R"))&amp;IF(ISBLANK(B64),,IF(G64,IF(LOOKUP(H64,顺序!$A$2:$A$23,顺序!$C$2:$C$23),"FN","NN"),IF(LOOKUP(H64,顺序!$A$2:$A$36,顺序!$E$2:$E$36),"NF","NN")))</f>
        <v>CS_LNN</v>
      </c>
    </row>
    <row r="65" spans="1:12">
      <c r="B65" s="1">
        <v>0</v>
      </c>
      <c r="C65" s="1" t="s">
        <v>59</v>
      </c>
      <c r="D65" s="1" t="s">
        <v>212</v>
      </c>
      <c r="F65" s="1" t="str">
        <f t="shared" ref="F65:F96" si="6">IF(G65&lt;&gt;0,K65&amp;" "&amp;L65&amp;" "&amp;""""&amp;D65&amp;"""","")</f>
        <v>$EnemyID_06 CS_RNN "あはは～そうですね。たべるわけないんだね。わたしったら…。"</v>
      </c>
      <c r="G65" s="1" t="b">
        <f t="shared" si="3"/>
        <v>0</v>
      </c>
      <c r="H65" s="1">
        <f>IF(G65=0,0,IF(G65,MATCH(C65,顺序!$B$2:$B$23,0),MATCH(C65,顺序!$D$2:$D$36,0)))</f>
        <v>6</v>
      </c>
      <c r="I65" s="1" t="str">
        <f t="shared" si="4"/>
        <v>$EnemyID_</v>
      </c>
      <c r="J65" s="1" t="str">
        <f t="shared" si="1"/>
        <v>06</v>
      </c>
      <c r="K65" s="1" t="str">
        <f t="shared" si="2"/>
        <v>$EnemyID_06</v>
      </c>
      <c r="L65" s="1" t="str">
        <f>IF(ISBLANK(B65),,IF(G65,"CS_L","CS_R"))&amp;IF(ISBLANK(B65),,IF(G65,IF(LOOKUP(H65,顺序!$A$2:$A$23,顺序!$C$2:$C$23),"FN","NN"),IF(LOOKUP(H65,顺序!$A$2:$A$36,顺序!$E$2:$E$36),"NF","NN")))</f>
        <v>CS_RNN</v>
      </c>
    </row>
    <row r="66" spans="1:12">
      <c r="B66" s="1">
        <v>0</v>
      </c>
      <c r="C66" s="1" t="s">
        <v>59</v>
      </c>
      <c r="D66" s="1" t="s">
        <v>213</v>
      </c>
      <c r="F66" s="1" t="str">
        <f t="shared" si="6"/>
        <v>$EnemyID_06 CS_RNN "えーと、なにするつもり？！フォークなんか出して…。"</v>
      </c>
      <c r="G66" s="1" t="b">
        <f t="shared" si="3"/>
        <v>0</v>
      </c>
      <c r="H66" s="1">
        <f>IF(G66=0,0,IF(G66,MATCH(C66,顺序!$B$2:$B$23,0),MATCH(C66,顺序!$D$2:$D$36,0)))</f>
        <v>6</v>
      </c>
      <c r="I66" s="1" t="str">
        <f t="shared" si="4"/>
        <v>$EnemyID_</v>
      </c>
      <c r="J66" s="1" t="str">
        <f t="shared" ref="J66:J96" si="7">IF(G66&lt;&gt;0,IF(H66&lt;10,"0"&amp;H66,H66),0)</f>
        <v>06</v>
      </c>
      <c r="K66" s="1" t="str">
        <f t="shared" ref="K66:K96" si="8">IF(G66&lt;&gt;0,I66&amp;J66,0)</f>
        <v>$EnemyID_06</v>
      </c>
      <c r="L66" s="1" t="str">
        <f>IF(ISBLANK(B66),,IF(G66,"CS_L","CS_R"))&amp;IF(ISBLANK(B66),,IF(G66,IF(LOOKUP(H66,顺序!$A$2:$A$23,顺序!$C$2:$C$23),"FN","NN"),IF(LOOKUP(H66,顺序!$A$2:$A$36,顺序!$E$2:$E$36),"NF","NN")))</f>
        <v>CS_RNN</v>
      </c>
    </row>
    <row r="67" spans="1:12">
      <c r="B67" s="1">
        <v>1</v>
      </c>
      <c r="C67" s="1" t="s">
        <v>9</v>
      </c>
      <c r="D67" s="1" t="s">
        <v>214</v>
      </c>
      <c r="F67" s="1" t="str">
        <f t="shared" si="6"/>
        <v>$PlayerID_06 CS_LNN "もちろんおいしい楽器を…。"</v>
      </c>
      <c r="G67" s="1" t="b">
        <f t="shared" ref="G67:G96" si="9">IF(ISBLANK(B67),,B67&gt;0)</f>
        <v>1</v>
      </c>
      <c r="H67" s="1">
        <f>IF(G67=0,0,IF(G67,MATCH(C67,顺序!$B$2:$B$23,0),MATCH(C67,顺序!$D$2:$D$36,0)))</f>
        <v>6</v>
      </c>
      <c r="I67" s="1" t="str">
        <f t="shared" ref="I67:I96" si="10">IF(G67&lt;&gt;0,IF(G67,"$PlayerID_","$EnemyID_"),0)</f>
        <v>$PlayerID_</v>
      </c>
      <c r="J67" s="1" t="str">
        <f t="shared" si="7"/>
        <v>06</v>
      </c>
      <c r="K67" s="1" t="str">
        <f t="shared" si="8"/>
        <v>$PlayerID_06</v>
      </c>
      <c r="L67" s="1" t="str">
        <f>IF(ISBLANK(B67),,IF(G67,"CS_L","CS_R"))&amp;IF(ISBLANK(B67),,IF(G67,IF(LOOKUP(H67,顺序!$A$2:$A$23,顺序!$C$2:$C$23),"FN","NN"),IF(LOOKUP(H67,顺序!$A$2:$A$36,顺序!$E$2:$E$36),"NF","NN")))</f>
        <v>CS_LNN</v>
      </c>
    </row>
    <row r="68" spans="1:12">
      <c r="B68" s="1">
        <v>0</v>
      </c>
      <c r="C68" s="1" t="s">
        <v>59</v>
      </c>
      <c r="D68" s="1" t="s">
        <v>156</v>
      </c>
      <c r="F68" s="1" t="str">
        <f t="shared" si="6"/>
        <v>$EnemyID_06 CS_RNN "ッ！このひとまともじゃない！"</v>
      </c>
      <c r="G68" s="1" t="b">
        <f t="shared" si="9"/>
        <v>0</v>
      </c>
      <c r="H68" s="1">
        <f>IF(G68=0,0,IF(G68,MATCH(C68,顺序!$B$2:$B$23,0),MATCH(C68,顺序!$D$2:$D$36,0)))</f>
        <v>6</v>
      </c>
      <c r="I68" s="1" t="str">
        <f t="shared" si="10"/>
        <v>$EnemyID_</v>
      </c>
      <c r="J68" s="1" t="str">
        <f t="shared" si="7"/>
        <v>06</v>
      </c>
      <c r="K68" s="1" t="str">
        <f t="shared" si="8"/>
        <v>$EnemyID_06</v>
      </c>
      <c r="L68" s="1" t="str">
        <f>IF(ISBLANK(B68),,IF(G68,"CS_L","CS_R"))&amp;IF(ISBLANK(B68),,IF(G68,IF(LOOKUP(H68,顺序!$A$2:$A$23,顺序!$C$2:$C$23),"FN","NN"),IF(LOOKUP(H68,顺序!$A$2:$A$36,顺序!$E$2:$E$36),"NF","NN")))</f>
        <v>CS_RNN</v>
      </c>
    </row>
    <row r="69" spans="1:12">
      <c r="F69" s="1" t="str">
        <f t="shared" si="6"/>
        <v/>
      </c>
      <c r="G69" s="1">
        <f t="shared" si="9"/>
        <v>0</v>
      </c>
      <c r="H69" s="1">
        <f>IF(G69=0,0,IF(G69,MATCH(C69,顺序!$B$2:$B$23,0),MATCH(C69,顺序!$D$2:$D$36,0)))</f>
        <v>0</v>
      </c>
      <c r="I69" s="1">
        <f t="shared" si="10"/>
        <v>0</v>
      </c>
      <c r="J69" s="1">
        <f t="shared" si="7"/>
        <v>0</v>
      </c>
      <c r="K69" s="1">
        <f t="shared" si="8"/>
        <v>0</v>
      </c>
      <c r="L69" s="1" t="str">
        <f>IF(ISBLANK(B69),,IF(G69,"CS_L","CS_R"))&amp;IF(ISBLANK(B69),,IF(G69,IF(LOOKUP(H69,顺序!$A$2:$A$23,顺序!$C$2:$C$23),"FN","NN"),IF(LOOKUP(H69,顺序!$A$2:$A$36,顺序!$E$2:$E$36),"NF","NN")))</f>
        <v/>
      </c>
    </row>
    <row r="70" spans="1:12">
      <c r="A70" s="1" t="s">
        <v>146</v>
      </c>
      <c r="F70" s="1" t="str">
        <f t="shared" si="6"/>
        <v/>
      </c>
      <c r="G70" s="1">
        <f t="shared" si="9"/>
        <v>0</v>
      </c>
      <c r="H70" s="1">
        <f>IF(G70=0,0,IF(G70,MATCH(C70,顺序!$B$2:$B$23,0),MATCH(C70,顺序!$D$2:$D$36,0)))</f>
        <v>0</v>
      </c>
      <c r="I70" s="1">
        <f t="shared" si="10"/>
        <v>0</v>
      </c>
      <c r="J70" s="1">
        <f t="shared" si="7"/>
        <v>0</v>
      </c>
      <c r="K70" s="1">
        <f t="shared" si="8"/>
        <v>0</v>
      </c>
      <c r="L70" s="1" t="str">
        <f>IF(ISBLANK(B70),,IF(G70,"CS_L","CS_R"))&amp;IF(ISBLANK(B70),,IF(G70,IF(LOOKUP(H70,顺序!$A$2:$A$23,顺序!$C$2:$C$23),"FN","NN"),IF(LOOKUP(H70,顺序!$A$2:$A$36,顺序!$E$2:$E$36),"NF","NN")))</f>
        <v/>
      </c>
    </row>
    <row r="71" spans="1:12">
      <c r="A71" s="1" t="s">
        <v>78</v>
      </c>
      <c r="B71" s="1">
        <v>0</v>
      </c>
      <c r="C71" s="1" t="s">
        <v>78</v>
      </c>
      <c r="D71" s="1" t="s">
        <v>148</v>
      </c>
      <c r="F71" s="1" t="str">
        <f t="shared" si="6"/>
        <v>$EnemyID_08 CS_RNF "鬱です。"</v>
      </c>
      <c r="G71" s="1" t="b">
        <f t="shared" si="9"/>
        <v>0</v>
      </c>
      <c r="H71" s="1">
        <f>IF(G71=0,0,IF(G71,MATCH(C71,顺序!$B$2:$B$23,0),MATCH(C71,顺序!$D$2:$D$36,0)))</f>
        <v>8</v>
      </c>
      <c r="I71" s="1" t="str">
        <f t="shared" si="10"/>
        <v>$EnemyID_</v>
      </c>
      <c r="J71" s="1" t="str">
        <f t="shared" si="7"/>
        <v>08</v>
      </c>
      <c r="K71" s="1" t="str">
        <f t="shared" si="8"/>
        <v>$EnemyID_08</v>
      </c>
      <c r="L71" s="1" t="str">
        <f>IF(ISBLANK(B71),,IF(G71,"CS_L","CS_R"))&amp;IF(ISBLANK(B71),,IF(G71,IF(LOOKUP(H71,顺序!$A$2:$A$23,顺序!$C$2:$C$23),"FN","NN"),IF(LOOKUP(H71,顺序!$A$2:$A$36,顺序!$E$2:$E$36),"NF","NN")))</f>
        <v>CS_RNF</v>
      </c>
    </row>
    <row r="72" spans="1:12">
      <c r="A72" s="1" t="s">
        <v>147</v>
      </c>
      <c r="B72" s="1">
        <v>1</v>
      </c>
      <c r="C72" s="1" t="s">
        <v>87</v>
      </c>
      <c r="D72" s="1" t="s">
        <v>149</v>
      </c>
      <c r="F72" s="1" t="str">
        <f t="shared" si="6"/>
        <v>$PlayerID_13 CS_LFN "って、なに言うんだよ！コンサートのクライマックスでそれ言うと観客まで落ち込むじゃない？"</v>
      </c>
      <c r="G72" s="1" t="b">
        <f t="shared" si="9"/>
        <v>1</v>
      </c>
      <c r="H72" s="1">
        <f>IF(G72=0,0,IF(G72,MATCH(C72,顺序!$B$2:$B$23,0),MATCH(C72,顺序!$D$2:$D$36,0)))</f>
        <v>13</v>
      </c>
      <c r="I72" s="1" t="str">
        <f t="shared" si="10"/>
        <v>$PlayerID_</v>
      </c>
      <c r="J72" s="1">
        <f t="shared" si="7"/>
        <v>13</v>
      </c>
      <c r="K72" s="1" t="str">
        <f t="shared" si="8"/>
        <v>$PlayerID_13</v>
      </c>
      <c r="L72" s="1" t="str">
        <f>IF(ISBLANK(B72),,IF(G72,"CS_L","CS_R"))&amp;IF(ISBLANK(B72),,IF(G72,IF(LOOKUP(H72,顺序!$A$2:$A$23,顺序!$C$2:$C$23),"FN","NN"),IF(LOOKUP(H72,顺序!$A$2:$A$36,顺序!$E$2:$E$36),"NF","NN")))</f>
        <v>CS_LFN</v>
      </c>
    </row>
    <row r="73" spans="1:12">
      <c r="A73" s="1" t="s">
        <v>87</v>
      </c>
      <c r="B73" s="1">
        <v>1</v>
      </c>
      <c r="C73" s="1" t="s">
        <v>147</v>
      </c>
      <c r="D73" s="1" t="s">
        <v>150</v>
      </c>
      <c r="F73" s="1" t="str">
        <f t="shared" si="6"/>
        <v>$PlayerID_07 CS_LNN "鬱になりそうです。"</v>
      </c>
      <c r="G73" s="1" t="b">
        <f t="shared" si="9"/>
        <v>1</v>
      </c>
      <c r="H73" s="1">
        <f>IF(G73=0,0,IF(G73,MATCH(C73,顺序!$B$2:$B$23,0),MATCH(C73,顺序!$D$2:$D$36,0)))</f>
        <v>7</v>
      </c>
      <c r="I73" s="1" t="str">
        <f t="shared" si="10"/>
        <v>$PlayerID_</v>
      </c>
      <c r="J73" s="1" t="str">
        <f t="shared" si="7"/>
        <v>07</v>
      </c>
      <c r="K73" s="1" t="str">
        <f t="shared" si="8"/>
        <v>$PlayerID_07</v>
      </c>
      <c r="L73" s="1" t="str">
        <f>IF(ISBLANK(B73),,IF(G73,"CS_L","CS_R"))&amp;IF(ISBLANK(B73),,IF(G73,IF(LOOKUP(H73,顺序!$A$2:$A$23,顺序!$C$2:$C$23),"FN","NN"),IF(LOOKUP(H73,顺序!$A$2:$A$36,顺序!$E$2:$E$36),"NF","NN")))</f>
        <v>CS_LNN</v>
      </c>
    </row>
    <row r="74" spans="1:12">
      <c r="B74" s="1">
        <v>1</v>
      </c>
      <c r="C74" s="1" t="s">
        <v>87</v>
      </c>
      <c r="D74" s="1" t="s">
        <v>151</v>
      </c>
      <c r="F74" s="1" t="str">
        <f t="shared" si="6"/>
        <v>$PlayerID_13 CS_LFN "ほら、被害者ナンバーワン発見。いったいどうしたの？わたしがいると鬱になるわけないんだよ。"</v>
      </c>
      <c r="G74" s="1" t="b">
        <f t="shared" si="9"/>
        <v>1</v>
      </c>
      <c r="H74" s="1">
        <f>IF(G74=0,0,IF(G74,MATCH(C74,顺序!$B$2:$B$23,0),MATCH(C74,顺序!$D$2:$D$36,0)))</f>
        <v>13</v>
      </c>
      <c r="I74" s="1" t="str">
        <f t="shared" si="10"/>
        <v>$PlayerID_</v>
      </c>
      <c r="J74" s="1">
        <f t="shared" si="7"/>
        <v>13</v>
      </c>
      <c r="K74" s="1" t="str">
        <f t="shared" si="8"/>
        <v>$PlayerID_13</v>
      </c>
      <c r="L74" s="1" t="str">
        <f>IF(ISBLANK(B74),,IF(G74,"CS_L","CS_R"))&amp;IF(ISBLANK(B74),,IF(G74,IF(LOOKUP(H74,顺序!$A$2:$A$23,顺序!$C$2:$C$23),"FN","NN"),IF(LOOKUP(H74,顺序!$A$2:$A$36,顺序!$E$2:$E$36),"NF","NN")))</f>
        <v>CS_LFN</v>
      </c>
    </row>
    <row r="75" spans="1:12">
      <c r="B75" s="1">
        <v>0</v>
      </c>
      <c r="C75" s="1" t="s">
        <v>78</v>
      </c>
      <c r="D75" s="1" t="s">
        <v>152</v>
      </c>
      <c r="F75" s="1" t="str">
        <f t="shared" si="6"/>
        <v>$EnemyID_08 CS_RNF "私の憂鬱がお客様に移りそうなのだったから、鬱です。"</v>
      </c>
      <c r="G75" s="1" t="b">
        <f t="shared" si="9"/>
        <v>0</v>
      </c>
      <c r="H75" s="1">
        <f>IF(G75=0,0,IF(G75,MATCH(C75,顺序!$B$2:$B$23,0),MATCH(C75,顺序!$D$2:$D$36,0)))</f>
        <v>8</v>
      </c>
      <c r="I75" s="1" t="str">
        <f t="shared" si="10"/>
        <v>$EnemyID_</v>
      </c>
      <c r="J75" s="1" t="str">
        <f t="shared" si="7"/>
        <v>08</v>
      </c>
      <c r="K75" s="1" t="str">
        <f t="shared" si="8"/>
        <v>$EnemyID_08</v>
      </c>
      <c r="L75" s="1" t="str">
        <f>IF(ISBLANK(B75),,IF(G75,"CS_L","CS_R"))&amp;IF(ISBLANK(B75),,IF(G75,IF(LOOKUP(H75,顺序!$A$2:$A$23,顺序!$C$2:$C$23),"FN","NN"),IF(LOOKUP(H75,顺序!$A$2:$A$36,顺序!$E$2:$E$36),"NF","NN")))</f>
        <v>CS_RNF</v>
      </c>
    </row>
    <row r="76" spans="1:12">
      <c r="B76" s="1">
        <v>1</v>
      </c>
      <c r="C76" s="1" t="s">
        <v>87</v>
      </c>
      <c r="D76" s="1" t="s">
        <v>153</v>
      </c>
      <c r="F76" s="1" t="str">
        <f t="shared" si="6"/>
        <v>$PlayerID_13 CS_LFN "。。。"</v>
      </c>
      <c r="G76" s="1" t="b">
        <f t="shared" si="9"/>
        <v>1</v>
      </c>
      <c r="H76" s="1">
        <f>IF(G76=0,0,IF(G76,MATCH(C76,顺序!$B$2:$B$23,0),MATCH(C76,顺序!$D$2:$D$36,0)))</f>
        <v>13</v>
      </c>
      <c r="I76" s="1" t="str">
        <f t="shared" si="10"/>
        <v>$PlayerID_</v>
      </c>
      <c r="J76" s="1">
        <f t="shared" si="7"/>
        <v>13</v>
      </c>
      <c r="K76" s="1" t="str">
        <f t="shared" si="8"/>
        <v>$PlayerID_13</v>
      </c>
      <c r="L76" s="1" t="str">
        <f>IF(ISBLANK(B76),,IF(G76,"CS_L","CS_R"))&amp;IF(ISBLANK(B76),,IF(G76,IF(LOOKUP(H76,顺序!$A$2:$A$23,顺序!$C$2:$C$23),"FN","NN"),IF(LOOKUP(H76,顺序!$A$2:$A$36,顺序!$E$2:$E$36),"NF","NN")))</f>
        <v>CS_LFN</v>
      </c>
    </row>
    <row r="77" spans="1:12">
      <c r="B77" s="1">
        <v>1</v>
      </c>
      <c r="C77" s="1" t="s">
        <v>147</v>
      </c>
      <c r="D77" s="1" t="s">
        <v>154</v>
      </c>
      <c r="F77" s="1" t="str">
        <f t="shared" si="6"/>
        <v>$PlayerID_07 CS_LNN "…本当に鬱になった。"</v>
      </c>
      <c r="G77" s="1" t="b">
        <f t="shared" si="9"/>
        <v>1</v>
      </c>
      <c r="H77" s="1">
        <f>IF(G77=0,0,IF(G77,MATCH(C77,顺序!$B$2:$B$23,0),MATCH(C77,顺序!$D$2:$D$36,0)))</f>
        <v>7</v>
      </c>
      <c r="I77" s="1" t="str">
        <f t="shared" si="10"/>
        <v>$PlayerID_</v>
      </c>
      <c r="J77" s="1" t="str">
        <f t="shared" si="7"/>
        <v>07</v>
      </c>
      <c r="K77" s="1" t="str">
        <f t="shared" si="8"/>
        <v>$PlayerID_07</v>
      </c>
      <c r="L77" s="1" t="str">
        <f>IF(ISBLANK(B77),,IF(G77,"CS_L","CS_R"))&amp;IF(ISBLANK(B77),,IF(G77,IF(LOOKUP(H77,顺序!$A$2:$A$23,顺序!$C$2:$C$23),"FN","NN"),IF(LOOKUP(H77,顺序!$A$2:$A$36,顺序!$E$2:$E$36),"NF","NN")))</f>
        <v>CS_LNN</v>
      </c>
    </row>
    <row r="78" spans="1:12">
      <c r="F78" s="1" t="str">
        <f t="shared" si="6"/>
        <v/>
      </c>
      <c r="G78" s="1">
        <f t="shared" si="9"/>
        <v>0</v>
      </c>
      <c r="H78" s="1">
        <f>IF(G78=0,0,IF(G78,MATCH(C78,顺序!$B$2:$B$23,0),MATCH(C78,顺序!$D$2:$D$36,0)))</f>
        <v>0</v>
      </c>
      <c r="I78" s="1">
        <f t="shared" si="10"/>
        <v>0</v>
      </c>
      <c r="J78" s="1">
        <f t="shared" si="7"/>
        <v>0</v>
      </c>
      <c r="K78" s="1">
        <f t="shared" si="8"/>
        <v>0</v>
      </c>
      <c r="L78" s="1" t="str">
        <f>IF(ISBLANK(B78),,IF(G78,"CS_L","CS_R"))&amp;IF(ISBLANK(B78),,IF(G78,IF(LOOKUP(H78,顺序!$A$2:$A$23,顺序!$C$2:$C$23),"FN","NN"),IF(LOOKUP(H78,顺序!$A$2:$A$36,顺序!$E$2:$E$36),"NF","NN")))</f>
        <v/>
      </c>
    </row>
    <row r="79" spans="1:12">
      <c r="A79" s="1" t="s">
        <v>155</v>
      </c>
      <c r="F79" s="1" t="str">
        <f t="shared" si="6"/>
        <v/>
      </c>
      <c r="G79" s="1">
        <f t="shared" si="9"/>
        <v>0</v>
      </c>
      <c r="H79" s="1">
        <f>IF(G79=0,0,IF(G79,MATCH(C79,顺序!$B$2:$B$23,0),MATCH(C79,顺序!$D$2:$D$36,0)))</f>
        <v>0</v>
      </c>
      <c r="I79" s="1">
        <f t="shared" si="10"/>
        <v>0</v>
      </c>
      <c r="J79" s="1">
        <f t="shared" si="7"/>
        <v>0</v>
      </c>
      <c r="K79" s="1">
        <f t="shared" si="8"/>
        <v>0</v>
      </c>
      <c r="L79" s="1" t="str">
        <f>IF(ISBLANK(B79),,IF(G79,"CS_L","CS_R"))&amp;IF(ISBLANK(B79),,IF(G79,IF(LOOKUP(H79,顺序!$A$2:$A$23,顺序!$C$2:$C$23),"FN","NN"),IF(LOOKUP(H79,顺序!$A$2:$A$36,顺序!$E$2:$E$36),"NF","NN")))</f>
        <v/>
      </c>
    </row>
    <row r="80" spans="1:12">
      <c r="A80" s="1" t="s">
        <v>78</v>
      </c>
      <c r="B80" s="1">
        <v>0</v>
      </c>
      <c r="C80" s="1" t="s">
        <v>78</v>
      </c>
      <c r="D80" s="1" t="s">
        <v>215</v>
      </c>
      <c r="F80" s="1" t="str">
        <f t="shared" si="6"/>
        <v>$EnemyID_08 CS_RNF "片思い同盟…ですか…。"</v>
      </c>
      <c r="G80" s="1" t="b">
        <f t="shared" si="9"/>
        <v>0</v>
      </c>
      <c r="H80" s="1">
        <f>IF(G80=0,0,IF(G80,MATCH(C80,顺序!$B$2:$B$23,0),MATCH(C80,顺序!$D$2:$D$36,0)))</f>
        <v>8</v>
      </c>
      <c r="I80" s="1" t="str">
        <f t="shared" si="10"/>
        <v>$EnemyID_</v>
      </c>
      <c r="J80" s="1" t="str">
        <f t="shared" si="7"/>
        <v>08</v>
      </c>
      <c r="K80" s="1" t="str">
        <f t="shared" si="8"/>
        <v>$EnemyID_08</v>
      </c>
      <c r="L80" s="1" t="str">
        <f>IF(ISBLANK(B80),,IF(G80,"CS_L","CS_R"))&amp;IF(ISBLANK(B80),,IF(G80,IF(LOOKUP(H80,顺序!$A$2:$A$23,顺序!$C$2:$C$23),"FN","NN"),IF(LOOKUP(H80,顺序!$A$2:$A$36,顺序!$E$2:$E$36),"NF","NN")))</f>
        <v>CS_RNF</v>
      </c>
    </row>
    <row r="81" spans="1:12">
      <c r="A81" s="1" t="s">
        <v>147</v>
      </c>
      <c r="B81" s="1">
        <v>1</v>
      </c>
      <c r="C81" s="1" t="s">
        <v>42</v>
      </c>
      <c r="D81" s="1" t="s">
        <v>216</v>
      </c>
      <c r="F81" s="1" t="str">
        <f t="shared" si="6"/>
        <v>$PlayerID_16 CS_LFN "ッ！なななななに言うんだよ！私はべべべ別に…。"</v>
      </c>
      <c r="G81" s="1" t="b">
        <f t="shared" si="9"/>
        <v>1</v>
      </c>
      <c r="H81" s="1">
        <f>IF(G81=0,0,IF(G81,MATCH(C81,顺序!$B$2:$B$23,0),MATCH(C81,顺序!$D$2:$D$36,0)))</f>
        <v>16</v>
      </c>
      <c r="I81" s="1" t="str">
        <f t="shared" si="10"/>
        <v>$PlayerID_</v>
      </c>
      <c r="J81" s="1">
        <f t="shared" si="7"/>
        <v>16</v>
      </c>
      <c r="K81" s="1" t="str">
        <f t="shared" si="8"/>
        <v>$PlayerID_16</v>
      </c>
      <c r="L81" s="1" t="str">
        <f>IF(ISBLANK(B81),,IF(G81,"CS_L","CS_R"))&amp;IF(ISBLANK(B81),,IF(G81,IF(LOOKUP(H81,顺序!$A$2:$A$23,顺序!$C$2:$C$23),"FN","NN"),IF(LOOKUP(H81,顺序!$A$2:$A$36,顺序!$E$2:$E$36),"NF","NN")))</f>
        <v>CS_LFN</v>
      </c>
    </row>
    <row r="82" spans="1:12">
      <c r="A82" s="1" t="s">
        <v>42</v>
      </c>
      <c r="B82" s="1">
        <v>1</v>
      </c>
      <c r="C82" s="1" t="s">
        <v>147</v>
      </c>
      <c r="D82" s="1" t="s">
        <v>157</v>
      </c>
      <c r="F82" s="1" t="str">
        <f t="shared" si="6"/>
        <v>$PlayerID_07 CS_LNN "わたしまで巻き込むな！"</v>
      </c>
      <c r="G82" s="1" t="b">
        <f t="shared" si="9"/>
        <v>1</v>
      </c>
      <c r="H82" s="1">
        <f>IF(G82=0,0,IF(G82,MATCH(C82,顺序!$B$2:$B$23,0),MATCH(C82,顺序!$D$2:$D$36,0)))</f>
        <v>7</v>
      </c>
      <c r="I82" s="1" t="str">
        <f t="shared" si="10"/>
        <v>$PlayerID_</v>
      </c>
      <c r="J82" s="1" t="str">
        <f t="shared" si="7"/>
        <v>07</v>
      </c>
      <c r="K82" s="1" t="str">
        <f t="shared" si="8"/>
        <v>$PlayerID_07</v>
      </c>
      <c r="L82" s="1" t="str">
        <f>IF(ISBLANK(B82),,IF(G82,"CS_L","CS_R"))&amp;IF(ISBLANK(B82),,IF(G82,IF(LOOKUP(H82,顺序!$A$2:$A$23,顺序!$C$2:$C$23),"FN","NN"),IF(LOOKUP(H82,顺序!$A$2:$A$36,顺序!$E$2:$E$36),"NF","NN")))</f>
        <v>CS_LNN</v>
      </c>
    </row>
    <row r="83" spans="1:12">
      <c r="B83" s="1">
        <v>1</v>
      </c>
      <c r="C83" s="1" t="s">
        <v>42</v>
      </c>
      <c r="D83" s="1" t="s">
        <v>158</v>
      </c>
      <c r="F83" s="1" t="str">
        <f t="shared" si="6"/>
        <v>$PlayerID_16 CS_LFN "だいたいあんたその表情ってなに？私を同情するつもり？ほっとけよ、もう。"</v>
      </c>
      <c r="G83" s="1" t="b">
        <f t="shared" si="9"/>
        <v>1</v>
      </c>
      <c r="H83" s="1">
        <f>IF(G83=0,0,IF(G83,MATCH(C83,顺序!$B$2:$B$23,0),MATCH(C83,顺序!$D$2:$D$36,0)))</f>
        <v>16</v>
      </c>
      <c r="I83" s="1" t="str">
        <f t="shared" si="10"/>
        <v>$PlayerID_</v>
      </c>
      <c r="J83" s="1">
        <f t="shared" si="7"/>
        <v>16</v>
      </c>
      <c r="K83" s="1" t="str">
        <f t="shared" si="8"/>
        <v>$PlayerID_16</v>
      </c>
      <c r="L83" s="1" t="str">
        <f>IF(ISBLANK(B83),,IF(G83,"CS_L","CS_R"))&amp;IF(ISBLANK(B83),,IF(G83,IF(LOOKUP(H83,顺序!$A$2:$A$23,顺序!$C$2:$C$23),"FN","NN"),IF(LOOKUP(H83,顺序!$A$2:$A$36,顺序!$E$2:$E$36),"NF","NN")))</f>
        <v>CS_LFN</v>
      </c>
    </row>
    <row r="84" spans="1:12">
      <c r="B84" s="1">
        <v>1</v>
      </c>
      <c r="C84" s="1" t="s">
        <v>147</v>
      </c>
      <c r="D84" s="1" t="s">
        <v>159</v>
      </c>
      <c r="F84" s="1" t="str">
        <f t="shared" si="6"/>
        <v>$PlayerID_07 CS_LNN "アリス、顔真っ赤だぞ。"</v>
      </c>
      <c r="G84" s="1" t="b">
        <f t="shared" si="9"/>
        <v>1</v>
      </c>
      <c r="H84" s="1">
        <f>IF(G84=0,0,IF(G84,MATCH(C84,顺序!$B$2:$B$23,0),MATCH(C84,顺序!$D$2:$D$36,0)))</f>
        <v>7</v>
      </c>
      <c r="I84" s="1" t="str">
        <f t="shared" si="10"/>
        <v>$PlayerID_</v>
      </c>
      <c r="J84" s="1" t="str">
        <f t="shared" si="7"/>
        <v>07</v>
      </c>
      <c r="K84" s="1" t="str">
        <f t="shared" si="8"/>
        <v>$PlayerID_07</v>
      </c>
      <c r="L84" s="1" t="str">
        <f>IF(ISBLANK(B84),,IF(G84,"CS_L","CS_R"))&amp;IF(ISBLANK(B84),,IF(G84,IF(LOOKUP(H84,顺序!$A$2:$A$23,顺序!$C$2:$C$23),"FN","NN"),IF(LOOKUP(H84,顺序!$A$2:$A$36,顺序!$E$2:$E$36),"NF","NN")))</f>
        <v>CS_LNN</v>
      </c>
    </row>
    <row r="85" spans="1:12">
      <c r="B85" s="1">
        <v>1</v>
      </c>
      <c r="C85" s="1" t="s">
        <v>42</v>
      </c>
      <c r="D85" s="1" t="s">
        <v>160</v>
      </c>
      <c r="F85" s="1" t="str">
        <f t="shared" si="6"/>
        <v>$PlayerID_16 CS_LFN "そそそそれはコンサートで盛り上げただし…けっ決してこの戯けな話題に関係ないぜ！"</v>
      </c>
      <c r="G85" s="1" t="b">
        <f t="shared" si="9"/>
        <v>1</v>
      </c>
      <c r="H85" s="1">
        <f>IF(G85=0,0,IF(G85,MATCH(C85,顺序!$B$2:$B$23,0),MATCH(C85,顺序!$D$2:$D$36,0)))</f>
        <v>16</v>
      </c>
      <c r="I85" s="1" t="str">
        <f t="shared" si="10"/>
        <v>$PlayerID_</v>
      </c>
      <c r="J85" s="1">
        <f t="shared" si="7"/>
        <v>16</v>
      </c>
      <c r="K85" s="1" t="str">
        <f t="shared" si="8"/>
        <v>$PlayerID_16</v>
      </c>
      <c r="L85" s="1" t="str">
        <f>IF(ISBLANK(B85),,IF(G85,"CS_L","CS_R"))&amp;IF(ISBLANK(B85),,IF(G85,IF(LOOKUP(H85,顺序!$A$2:$A$23,顺序!$C$2:$C$23),"FN","NN"),IF(LOOKUP(H85,顺序!$A$2:$A$36,顺序!$E$2:$E$36),"NF","NN")))</f>
        <v>CS_LFN</v>
      </c>
    </row>
    <row r="86" spans="1:12">
      <c r="B86" s="1">
        <v>0</v>
      </c>
      <c r="C86" s="1" t="s">
        <v>78</v>
      </c>
      <c r="D86" s="1" t="s">
        <v>217</v>
      </c>
      <c r="F86" s="1" t="str">
        <f t="shared" si="6"/>
        <v>$EnemyID_08 CS_RNF "ない「ぜ」って言いましたが…。"</v>
      </c>
      <c r="G86" s="1" t="b">
        <f t="shared" si="9"/>
        <v>0</v>
      </c>
      <c r="H86" s="1">
        <f>IF(G86=0,0,IF(G86,MATCH(C86,顺序!$B$2:$B$23,0),MATCH(C86,顺序!$D$2:$D$36,0)))</f>
        <v>8</v>
      </c>
      <c r="I86" s="1" t="str">
        <f t="shared" si="10"/>
        <v>$EnemyID_</v>
      </c>
      <c r="J86" s="1" t="str">
        <f t="shared" si="7"/>
        <v>08</v>
      </c>
      <c r="K86" s="1" t="str">
        <f t="shared" si="8"/>
        <v>$EnemyID_08</v>
      </c>
      <c r="L86" s="1" t="str">
        <f>IF(ISBLANK(B86),,IF(G86,"CS_L","CS_R"))&amp;IF(ISBLANK(B86),,IF(G86,IF(LOOKUP(H86,顺序!$A$2:$A$23,顺序!$C$2:$C$23),"FN","NN"),IF(LOOKUP(H86,顺序!$A$2:$A$36,顺序!$E$2:$E$36),"NF","NN")))</f>
        <v>CS_RNF</v>
      </c>
    </row>
    <row r="87" spans="1:12">
      <c r="B87" s="1">
        <v>1</v>
      </c>
      <c r="C87" s="1" t="s">
        <v>42</v>
      </c>
      <c r="D87" s="1" t="s">
        <v>161</v>
      </c>
      <c r="F87" s="1" t="str">
        <f t="shared" si="6"/>
        <v>$PlayerID_16 CS_LFN "あっ！今のなし！今のなし！"</v>
      </c>
      <c r="G87" s="1" t="b">
        <f t="shared" si="9"/>
        <v>1</v>
      </c>
      <c r="H87" s="1">
        <f>IF(G87=0,0,IF(G87,MATCH(C87,顺序!$B$2:$B$23,0),MATCH(C87,顺序!$D$2:$D$36,0)))</f>
        <v>16</v>
      </c>
      <c r="I87" s="1" t="str">
        <f t="shared" si="10"/>
        <v>$PlayerID_</v>
      </c>
      <c r="J87" s="1">
        <f t="shared" si="7"/>
        <v>16</v>
      </c>
      <c r="K87" s="1" t="str">
        <f t="shared" si="8"/>
        <v>$PlayerID_16</v>
      </c>
      <c r="L87" s="1" t="str">
        <f>IF(ISBLANK(B87),,IF(G87,"CS_L","CS_R"))&amp;IF(ISBLANK(B87),,IF(G87,IF(LOOKUP(H87,顺序!$A$2:$A$23,顺序!$C$2:$C$23),"FN","NN"),IF(LOOKUP(H87,顺序!$A$2:$A$36,顺序!$E$2:$E$36),"NF","NN")))</f>
        <v>CS_LFN</v>
      </c>
    </row>
    <row r="88" spans="1:12">
      <c r="F88" s="1" t="str">
        <f t="shared" si="6"/>
        <v/>
      </c>
      <c r="G88" s="1">
        <f t="shared" si="9"/>
        <v>0</v>
      </c>
      <c r="H88" s="1">
        <f>IF(G88=0,0,IF(G88,MATCH(C88,顺序!$B$2:$B$23,0),MATCH(C88,顺序!$D$2:$D$36,0)))</f>
        <v>0</v>
      </c>
      <c r="I88" s="1">
        <f t="shared" si="10"/>
        <v>0</v>
      </c>
      <c r="J88" s="1">
        <f t="shared" si="7"/>
        <v>0</v>
      </c>
      <c r="K88" s="1">
        <f t="shared" si="8"/>
        <v>0</v>
      </c>
      <c r="L88" s="1" t="str">
        <f>IF(ISBLANK(B88),,IF(G88,"CS_L","CS_R"))&amp;IF(ISBLANK(B88),,IF(G88,IF(LOOKUP(H88,顺序!$A$2:$A$23,顺序!$C$2:$C$23),"FN","NN"),IF(LOOKUP(H88,顺序!$A$2:$A$36,顺序!$E$2:$E$36),"NF","NN")))</f>
        <v/>
      </c>
    </row>
    <row r="89" spans="1:12">
      <c r="A89" s="1" t="s">
        <v>162</v>
      </c>
      <c r="F89" s="1" t="str">
        <f t="shared" si="6"/>
        <v/>
      </c>
      <c r="G89" s="1">
        <f t="shared" si="9"/>
        <v>0</v>
      </c>
      <c r="H89" s="1">
        <f>IF(G89=0,0,IF(G89,MATCH(C89,顺序!$B$2:$B$23,0),MATCH(C89,顺序!$D$2:$D$36,0)))</f>
        <v>0</v>
      </c>
      <c r="I89" s="1">
        <f t="shared" si="10"/>
        <v>0</v>
      </c>
      <c r="J89" s="1">
        <f t="shared" si="7"/>
        <v>0</v>
      </c>
      <c r="K89" s="1">
        <f t="shared" si="8"/>
        <v>0</v>
      </c>
      <c r="L89" s="1" t="str">
        <f>IF(ISBLANK(B89),,IF(G89,"CS_L","CS_R"))&amp;IF(ISBLANK(B89),,IF(G89,IF(LOOKUP(H89,顺序!$A$2:$A$23,顺序!$C$2:$C$23),"FN","NN"),IF(LOOKUP(H89,顺序!$A$2:$A$36,顺序!$E$2:$E$36),"NF","NN")))</f>
        <v/>
      </c>
    </row>
    <row r="90" spans="1:12">
      <c r="A90" s="1" t="s">
        <v>78</v>
      </c>
      <c r="B90" s="1">
        <v>1</v>
      </c>
      <c r="C90" s="1" t="s">
        <v>163</v>
      </c>
      <c r="D90" s="1" t="s">
        <v>164</v>
      </c>
      <c r="F90" s="1" t="str">
        <f t="shared" si="6"/>
        <v>$PlayerID_17 CS_LNN "うむ。なかなかのいいコンサートだった。"</v>
      </c>
      <c r="G90" s="1" t="b">
        <f t="shared" si="9"/>
        <v>1</v>
      </c>
      <c r="H90" s="1">
        <f>IF(G90=0,0,IF(G90,MATCH(C90,顺序!$B$2:$B$23,0),MATCH(C90,顺序!$D$2:$D$36,0)))</f>
        <v>17</v>
      </c>
      <c r="I90" s="1" t="str">
        <f t="shared" si="10"/>
        <v>$PlayerID_</v>
      </c>
      <c r="J90" s="1">
        <f t="shared" si="7"/>
        <v>17</v>
      </c>
      <c r="K90" s="1" t="str">
        <f t="shared" si="8"/>
        <v>$PlayerID_17</v>
      </c>
      <c r="L90" s="1" t="str">
        <f>IF(ISBLANK(B90),,IF(G90,"CS_L","CS_R"))&amp;IF(ISBLANK(B90),,IF(G90,IF(LOOKUP(H90,顺序!$A$2:$A$23,顺序!$C$2:$C$23),"FN","NN"),IF(LOOKUP(H90,顺序!$A$2:$A$36,顺序!$E$2:$E$36),"NF","NN")))</f>
        <v>CS_LNN</v>
      </c>
    </row>
    <row r="91" spans="1:12">
      <c r="A91" s="1" t="s">
        <v>25</v>
      </c>
      <c r="B91" s="1">
        <v>0</v>
      </c>
      <c r="C91" s="1" t="s">
        <v>78</v>
      </c>
      <c r="D91" s="1" t="s">
        <v>165</v>
      </c>
      <c r="F91" s="1" t="str">
        <f t="shared" si="6"/>
        <v>$EnemyID_08 CS_RNF "いや、まだ一曲あるんですので、席をはずしてないでください。"</v>
      </c>
      <c r="G91" s="1" t="b">
        <f t="shared" si="9"/>
        <v>0</v>
      </c>
      <c r="H91" s="1">
        <f>IF(G91=0,0,IF(G91,MATCH(C91,顺序!$B$2:$B$23,0),MATCH(C91,顺序!$D$2:$D$36,0)))</f>
        <v>8</v>
      </c>
      <c r="I91" s="1" t="str">
        <f t="shared" si="10"/>
        <v>$EnemyID_</v>
      </c>
      <c r="J91" s="1" t="str">
        <f t="shared" si="7"/>
        <v>08</v>
      </c>
      <c r="K91" s="1" t="str">
        <f t="shared" si="8"/>
        <v>$EnemyID_08</v>
      </c>
      <c r="L91" s="1" t="str">
        <f>IF(ISBLANK(B91),,IF(G91,"CS_L","CS_R"))&amp;IF(ISBLANK(B91),,IF(G91,IF(LOOKUP(H91,顺序!$A$2:$A$23,顺序!$C$2:$C$23),"FN","NN"),IF(LOOKUP(H91,顺序!$A$2:$A$36,顺序!$E$2:$E$36),"NF","NN")))</f>
        <v>CS_RNF</v>
      </c>
    </row>
    <row r="92" spans="1:12">
      <c r="A92" s="1" t="s">
        <v>163</v>
      </c>
      <c r="B92" s="1">
        <v>1</v>
      </c>
      <c r="C92" s="1" t="s">
        <v>25</v>
      </c>
      <c r="D92" s="1" t="s">
        <v>166</v>
      </c>
      <c r="F92" s="1" t="str">
        <f t="shared" si="6"/>
        <v>$PlayerID_14 CS_LNN "パンフレットによれば、残るのはヴァイオリン独奏の「憂鬱なメロディー」です。"</v>
      </c>
      <c r="G92" s="1" t="b">
        <f t="shared" si="9"/>
        <v>1</v>
      </c>
      <c r="H92" s="1">
        <f>IF(G92=0,0,IF(G92,MATCH(C92,顺序!$B$2:$B$23,0),MATCH(C92,顺序!$D$2:$D$36,0)))</f>
        <v>14</v>
      </c>
      <c r="I92" s="1" t="str">
        <f t="shared" si="10"/>
        <v>$PlayerID_</v>
      </c>
      <c r="J92" s="1">
        <f t="shared" si="7"/>
        <v>14</v>
      </c>
      <c r="K92" s="1" t="str">
        <f t="shared" si="8"/>
        <v>$PlayerID_14</v>
      </c>
      <c r="L92" s="1" t="str">
        <f>IF(ISBLANK(B92),,IF(G92,"CS_L","CS_R"))&amp;IF(ISBLANK(B92),,IF(G92,IF(LOOKUP(H92,顺序!$A$2:$A$23,顺序!$C$2:$C$23),"FN","NN"),IF(LOOKUP(H92,顺序!$A$2:$A$36,顺序!$E$2:$E$36),"NF","NN")))</f>
        <v>CS_LNN</v>
      </c>
    </row>
    <row r="93" spans="1:12">
      <c r="B93" s="1">
        <v>1</v>
      </c>
      <c r="C93" s="1" t="s">
        <v>163</v>
      </c>
      <c r="D93" s="1" t="s">
        <v>167</v>
      </c>
      <c r="F93" s="1" t="str">
        <f t="shared" si="6"/>
        <v>$PlayerID_17 CS_LNN "憂鬱になりそうなので帰るぞ。"</v>
      </c>
      <c r="G93" s="1" t="b">
        <f t="shared" si="9"/>
        <v>1</v>
      </c>
      <c r="H93" s="1">
        <f>IF(G93=0,0,IF(G93,MATCH(C93,顺序!$B$2:$B$23,0),MATCH(C93,顺序!$D$2:$D$36,0)))</f>
        <v>17</v>
      </c>
      <c r="I93" s="1" t="str">
        <f t="shared" si="10"/>
        <v>$PlayerID_</v>
      </c>
      <c r="J93" s="1">
        <f t="shared" si="7"/>
        <v>17</v>
      </c>
      <c r="K93" s="1" t="str">
        <f t="shared" si="8"/>
        <v>$PlayerID_17</v>
      </c>
      <c r="L93" s="1" t="str">
        <f>IF(ISBLANK(B93),,IF(G93,"CS_L","CS_R"))&amp;IF(ISBLANK(B93),,IF(G93,IF(LOOKUP(H93,顺序!$A$2:$A$23,顺序!$C$2:$C$23),"FN","NN"),IF(LOOKUP(H93,顺序!$A$2:$A$36,顺序!$E$2:$E$36),"NF","NN")))</f>
        <v>CS_LNN</v>
      </c>
    </row>
    <row r="94" spans="1:12">
      <c r="B94" s="1">
        <v>0</v>
      </c>
      <c r="C94" s="1" t="s">
        <v>78</v>
      </c>
      <c r="D94" s="1" t="s">
        <v>168</v>
      </c>
      <c r="F94" s="1" t="str">
        <f t="shared" si="6"/>
        <v>$EnemyID_08 CS_RNF "一応新曲ですからぜひ聞いてください。"</v>
      </c>
      <c r="G94" s="1" t="b">
        <f t="shared" si="9"/>
        <v>0</v>
      </c>
      <c r="H94" s="1">
        <f>IF(G94=0,0,IF(G94,MATCH(C94,顺序!$B$2:$B$23,0),MATCH(C94,顺序!$D$2:$D$36,0)))</f>
        <v>8</v>
      </c>
      <c r="I94" s="1" t="str">
        <f t="shared" si="10"/>
        <v>$EnemyID_</v>
      </c>
      <c r="J94" s="1" t="str">
        <f t="shared" si="7"/>
        <v>08</v>
      </c>
      <c r="K94" s="1" t="str">
        <f t="shared" si="8"/>
        <v>$EnemyID_08</v>
      </c>
      <c r="L94" s="1" t="str">
        <f>IF(ISBLANK(B94),,IF(G94,"CS_L","CS_R"))&amp;IF(ISBLANK(B94),,IF(G94,IF(LOOKUP(H94,顺序!$A$2:$A$23,顺序!$C$2:$C$23),"FN","NN"),IF(LOOKUP(H94,顺序!$A$2:$A$36,顺序!$E$2:$E$36),"NF","NN")))</f>
        <v>CS_RNF</v>
      </c>
    </row>
    <row r="95" spans="1:12">
      <c r="B95" s="1">
        <v>1</v>
      </c>
      <c r="C95" s="1" t="s">
        <v>25</v>
      </c>
      <c r="D95" s="1" t="s">
        <v>169</v>
      </c>
      <c r="F95" s="1" t="str">
        <f t="shared" si="6"/>
        <v>$PlayerID_14 CS_LNN "そんなこと言われてもな～曲のタイトルを変えればまだ良いかも。"</v>
      </c>
      <c r="G95" s="1" t="b">
        <f t="shared" si="9"/>
        <v>1</v>
      </c>
      <c r="H95" s="1">
        <f>IF(G95=0,0,IF(G95,MATCH(C95,顺序!$B$2:$B$23,0),MATCH(C95,顺序!$D$2:$D$36,0)))</f>
        <v>14</v>
      </c>
      <c r="I95" s="1" t="str">
        <f t="shared" si="10"/>
        <v>$PlayerID_</v>
      </c>
      <c r="J95" s="1">
        <f t="shared" si="7"/>
        <v>14</v>
      </c>
      <c r="K95" s="1" t="str">
        <f t="shared" si="8"/>
        <v>$PlayerID_14</v>
      </c>
      <c r="L95" s="1" t="str">
        <f>IF(ISBLANK(B95),,IF(G95,"CS_L","CS_R"))&amp;IF(ISBLANK(B95),,IF(G95,IF(LOOKUP(H95,顺序!$A$2:$A$23,顺序!$C$2:$C$23),"FN","NN"),IF(LOOKUP(H95,顺序!$A$2:$A$36,顺序!$E$2:$E$36),"NF","NN")))</f>
        <v>CS_LNN</v>
      </c>
    </row>
    <row r="96" spans="1:12">
      <c r="B96" s="1">
        <v>0</v>
      </c>
      <c r="C96" s="1" t="s">
        <v>78</v>
      </c>
      <c r="D96" s="1" t="s">
        <v>170</v>
      </c>
      <c r="F96" s="1" t="str">
        <f t="shared" si="6"/>
        <v>$EnemyID_08 CS_RNF "では「ブルーな旋律」ってのはどうですか。"</v>
      </c>
      <c r="G96" s="1" t="b">
        <f t="shared" si="9"/>
        <v>0</v>
      </c>
      <c r="H96" s="1">
        <f>IF(G96=0,0,IF(G96,MATCH(C96,顺序!$B$2:$B$23,0),MATCH(C96,顺序!$D$2:$D$36,0)))</f>
        <v>8</v>
      </c>
      <c r="I96" s="1" t="str">
        <f t="shared" si="10"/>
        <v>$EnemyID_</v>
      </c>
      <c r="J96" s="1" t="str">
        <f t="shared" si="7"/>
        <v>08</v>
      </c>
      <c r="K96" s="1" t="str">
        <f t="shared" si="8"/>
        <v>$EnemyID_08</v>
      </c>
      <c r="L96" s="1" t="str">
        <f>IF(ISBLANK(B96),,IF(G96,"CS_L","CS_R"))&amp;IF(ISBLANK(B96),,IF(G96,IF(LOOKUP(H96,顺序!$A$2:$A$23,顺序!$C$2:$C$23),"FN","NN"),IF(LOOKUP(H96,顺序!$A$2:$A$36,顺序!$E$2:$E$36),"NF","NN")))</f>
        <v>CS_RNF</v>
      </c>
    </row>
    <row r="97" spans="1:12">
      <c r="B97" s="1">
        <v>1</v>
      </c>
      <c r="C97" s="1" t="s">
        <v>25</v>
      </c>
      <c r="D97" s="1" t="s">
        <v>218</v>
      </c>
      <c r="F97" s="1" t="str">
        <f t="shared" ref="F97:F128" si="11">IF(G97&lt;&gt;0,K97&amp;" "&amp;L97&amp;" "&amp;""""&amp;D97&amp;"""","")</f>
        <v>$PlayerID_14 CS_LNN "単に英語と漢字を交換しただけじゃないか…。"</v>
      </c>
      <c r="G97" s="1" t="b">
        <f t="shared" ref="G97:G147" si="12">IF(ISBLANK(B97),,B97&gt;0)</f>
        <v>1</v>
      </c>
      <c r="H97" s="1">
        <f>IF(G97=0,0,IF(G97,MATCH(C97,顺序!$B$2:$B$23,0),MATCH(C97,顺序!$D$2:$D$36,0)))</f>
        <v>14</v>
      </c>
      <c r="I97" s="1" t="str">
        <f t="shared" ref="I97:I147" si="13">IF(G97&lt;&gt;0,IF(G97,"$PlayerID_","$EnemyID_"),0)</f>
        <v>$PlayerID_</v>
      </c>
      <c r="J97" s="1">
        <f t="shared" ref="J97:J147" si="14">IF(G97&lt;&gt;0,IF(H97&lt;10,"0"&amp;H97,H97),0)</f>
        <v>14</v>
      </c>
      <c r="K97" s="1" t="str">
        <f t="shared" ref="K97:K147" si="15">IF(G97&lt;&gt;0,I97&amp;J97,0)</f>
        <v>$PlayerID_14</v>
      </c>
      <c r="L97" s="1" t="str">
        <f>IF(ISBLANK(B97),,IF(G97,"CS_L","CS_R"))&amp;IF(ISBLANK(B97),,IF(G97,IF(LOOKUP(H97,顺序!$A$2:$A$23,顺序!$C$2:$C$23),"FN","NN"),IF(LOOKUP(H97,顺序!$A$2:$A$36,顺序!$E$2:$E$36),"NF","NN")))</f>
        <v>CS_LNN</v>
      </c>
    </row>
    <row r="98" spans="1:12">
      <c r="F98" s="1" t="str">
        <f t="shared" si="11"/>
        <v/>
      </c>
      <c r="G98" s="1">
        <f t="shared" si="12"/>
        <v>0</v>
      </c>
      <c r="H98" s="1">
        <f>IF(G98=0,0,IF(G98,MATCH(C98,顺序!$B$2:$B$23,0),MATCH(C98,顺序!$D$2:$D$36,0)))</f>
        <v>0</v>
      </c>
      <c r="I98" s="1">
        <f t="shared" si="13"/>
        <v>0</v>
      </c>
      <c r="J98" s="1">
        <f t="shared" si="14"/>
        <v>0</v>
      </c>
      <c r="K98" s="1">
        <f t="shared" si="15"/>
        <v>0</v>
      </c>
      <c r="L98" s="1" t="str">
        <f>IF(ISBLANK(B98),,IF(G98,"CS_L","CS_R"))&amp;IF(ISBLANK(B98),,IF(G98,IF(LOOKUP(H98,顺序!$A$2:$A$23,顺序!$C$2:$C$23),"FN","NN"),IF(LOOKUP(H98,顺序!$A$2:$A$36,顺序!$E$2:$E$36),"NF","NN")))</f>
        <v/>
      </c>
    </row>
    <row r="99" spans="1:12">
      <c r="A99" s="1" t="s">
        <v>171</v>
      </c>
      <c r="F99" s="1" t="str">
        <f t="shared" si="11"/>
        <v/>
      </c>
      <c r="G99" s="1">
        <f t="shared" si="12"/>
        <v>0</v>
      </c>
      <c r="H99" s="1">
        <f>IF(G99=0,0,IF(G99,MATCH(C99,顺序!$B$2:$B$23,0),MATCH(C99,顺序!$D$2:$D$36,0)))</f>
        <v>0</v>
      </c>
      <c r="I99" s="1">
        <f t="shared" si="13"/>
        <v>0</v>
      </c>
      <c r="J99" s="1">
        <f t="shared" si="14"/>
        <v>0</v>
      </c>
      <c r="K99" s="1">
        <f t="shared" si="15"/>
        <v>0</v>
      </c>
      <c r="L99" s="1" t="str">
        <f>IF(ISBLANK(B99),,IF(G99,"CS_L","CS_R"))&amp;IF(ISBLANK(B99),,IF(G99,IF(LOOKUP(H99,顺序!$A$2:$A$23,顺序!$C$2:$C$23),"FN","NN"),IF(LOOKUP(H99,顺序!$A$2:$A$36,顺序!$E$2:$E$36),"NF","NN")))</f>
        <v/>
      </c>
    </row>
    <row r="100" spans="1:12">
      <c r="A100" s="1" t="s">
        <v>78</v>
      </c>
      <c r="B100" s="1">
        <v>1</v>
      </c>
      <c r="C100" s="1" t="s">
        <v>135</v>
      </c>
      <c r="D100" s="1" t="s">
        <v>172</v>
      </c>
      <c r="F100" s="1" t="str">
        <f t="shared" si="11"/>
        <v>$PlayerID_22 CS_LNN "優等生キャラか。必要ですね、ギャルゲーに。"</v>
      </c>
      <c r="G100" s="1" t="b">
        <f t="shared" si="12"/>
        <v>1</v>
      </c>
      <c r="H100" s="1">
        <f>IF(G100=0,0,IF(G100,MATCH(C100,顺序!$B$2:$B$23,0),MATCH(C100,顺序!$D$2:$D$36,0)))</f>
        <v>22</v>
      </c>
      <c r="I100" s="1" t="str">
        <f t="shared" si="13"/>
        <v>$PlayerID_</v>
      </c>
      <c r="J100" s="1">
        <f t="shared" si="14"/>
        <v>22</v>
      </c>
      <c r="K100" s="1" t="str">
        <f t="shared" si="15"/>
        <v>$PlayerID_22</v>
      </c>
      <c r="L100" s="1" t="str">
        <f>IF(ISBLANK(B100),,IF(G100,"CS_L","CS_R"))&amp;IF(ISBLANK(B100),,IF(G100,IF(LOOKUP(H100,顺序!$A$2:$A$23,顺序!$C$2:$C$23),"FN","NN"),IF(LOOKUP(H100,顺序!$A$2:$A$36,顺序!$E$2:$E$36),"NF","NN")))</f>
        <v>CS_LNN</v>
      </c>
    </row>
    <row r="101" spans="1:12">
      <c r="A101" s="1" t="s">
        <v>135</v>
      </c>
      <c r="B101" s="1">
        <v>0</v>
      </c>
      <c r="C101" s="1" t="s">
        <v>78</v>
      </c>
      <c r="D101" s="1" t="s">
        <v>173</v>
      </c>
      <c r="F101" s="1" t="str">
        <f t="shared" si="11"/>
        <v>$EnemyID_08 CS_RNF "とてつもなく失礼なことを言われた気がします。鬱になりました。"</v>
      </c>
      <c r="G101" s="1" t="b">
        <f t="shared" si="12"/>
        <v>0</v>
      </c>
      <c r="H101" s="1">
        <f>IF(G101=0,0,IF(G101,MATCH(C101,顺序!$B$2:$B$23,0),MATCH(C101,顺序!$D$2:$D$36,0)))</f>
        <v>8</v>
      </c>
      <c r="I101" s="1" t="str">
        <f t="shared" si="13"/>
        <v>$EnemyID_</v>
      </c>
      <c r="J101" s="1" t="str">
        <f t="shared" si="14"/>
        <v>08</v>
      </c>
      <c r="K101" s="1" t="str">
        <f t="shared" si="15"/>
        <v>$EnemyID_08</v>
      </c>
      <c r="L101" s="1" t="str">
        <f>IF(ISBLANK(B101),,IF(G101,"CS_L","CS_R"))&amp;IF(ISBLANK(B101),,IF(G101,IF(LOOKUP(H101,顺序!$A$2:$A$23,顺序!$C$2:$C$23),"FN","NN"),IF(LOOKUP(H101,顺序!$A$2:$A$36,顺序!$E$2:$E$36),"NF","NN")))</f>
        <v>CS_RNF</v>
      </c>
    </row>
    <row r="102" spans="1:12">
      <c r="B102" s="1">
        <v>1</v>
      </c>
      <c r="C102" s="1" t="s">
        <v>135</v>
      </c>
      <c r="D102" s="1" t="s">
        <v>174</v>
      </c>
      <c r="F102" s="1" t="str">
        <f t="shared" si="11"/>
        <v>$PlayerID_22 CS_LNN "優等生に鬱少女。萌えポイント把握したなあんた。"</v>
      </c>
      <c r="G102" s="1" t="b">
        <f t="shared" si="12"/>
        <v>1</v>
      </c>
      <c r="H102" s="1">
        <f>IF(G102=0,0,IF(G102,MATCH(C102,顺序!$B$2:$B$23,0),MATCH(C102,顺序!$D$2:$D$36,0)))</f>
        <v>22</v>
      </c>
      <c r="I102" s="1" t="str">
        <f t="shared" si="13"/>
        <v>$PlayerID_</v>
      </c>
      <c r="J102" s="1">
        <f t="shared" si="14"/>
        <v>22</v>
      </c>
      <c r="K102" s="1" t="str">
        <f t="shared" si="15"/>
        <v>$PlayerID_22</v>
      </c>
      <c r="L102" s="1" t="str">
        <f>IF(ISBLANK(B102),,IF(G102,"CS_L","CS_R"))&amp;IF(ISBLANK(B102),,IF(G102,IF(LOOKUP(H102,顺序!$A$2:$A$23,顺序!$C$2:$C$23),"FN","NN"),IF(LOOKUP(H102,顺序!$A$2:$A$36,顺序!$E$2:$E$36),"NF","NN")))</f>
        <v>CS_LNN</v>
      </c>
    </row>
    <row r="103" spans="1:12">
      <c r="B103" s="1">
        <v>0</v>
      </c>
      <c r="C103" s="1" t="s">
        <v>78</v>
      </c>
      <c r="D103" s="1" t="s">
        <v>219</v>
      </c>
      <c r="F103" s="1" t="str">
        <f t="shared" si="11"/>
        <v>$EnemyID_08 CS_RNF "何を言いますか全然わかりませんが…。"</v>
      </c>
      <c r="G103" s="1" t="b">
        <f t="shared" si="12"/>
        <v>0</v>
      </c>
      <c r="H103" s="1">
        <f>IF(G103=0,0,IF(G103,MATCH(C103,顺序!$B$2:$B$23,0),MATCH(C103,顺序!$D$2:$D$36,0)))</f>
        <v>8</v>
      </c>
      <c r="I103" s="1" t="str">
        <f t="shared" si="13"/>
        <v>$EnemyID_</v>
      </c>
      <c r="J103" s="1" t="str">
        <f t="shared" si="14"/>
        <v>08</v>
      </c>
      <c r="K103" s="1" t="str">
        <f t="shared" si="15"/>
        <v>$EnemyID_08</v>
      </c>
      <c r="L103" s="1" t="str">
        <f>IF(ISBLANK(B103),,IF(G103,"CS_L","CS_R"))&amp;IF(ISBLANK(B103),,IF(G103,IF(LOOKUP(H103,顺序!$A$2:$A$23,顺序!$C$2:$C$23),"FN","NN"),IF(LOOKUP(H103,顺序!$A$2:$A$36,顺序!$E$2:$E$36),"NF","NN")))</f>
        <v>CS_RNF</v>
      </c>
    </row>
    <row r="104" spans="1:12">
      <c r="B104" s="1">
        <v>1</v>
      </c>
      <c r="C104" s="1" t="s">
        <v>135</v>
      </c>
      <c r="D104" s="1" t="s">
        <v>175</v>
      </c>
      <c r="F104" s="1" t="str">
        <f t="shared" si="11"/>
        <v>$PlayerID_22 CS_LNN "別に～お忘れください。"</v>
      </c>
      <c r="G104" s="1" t="b">
        <f t="shared" si="12"/>
        <v>1</v>
      </c>
      <c r="H104" s="1">
        <f>IF(G104=0,0,IF(G104,MATCH(C104,顺序!$B$2:$B$23,0),MATCH(C104,顺序!$D$2:$D$36,0)))</f>
        <v>22</v>
      </c>
      <c r="I104" s="1" t="str">
        <f t="shared" si="13"/>
        <v>$PlayerID_</v>
      </c>
      <c r="J104" s="1">
        <f t="shared" si="14"/>
        <v>22</v>
      </c>
      <c r="K104" s="1" t="str">
        <f t="shared" si="15"/>
        <v>$PlayerID_22</v>
      </c>
      <c r="L104" s="1" t="str">
        <f>IF(ISBLANK(B104),,IF(G104,"CS_L","CS_R"))&amp;IF(ISBLANK(B104),,IF(G104,IF(LOOKUP(H104,顺序!$A$2:$A$23,顺序!$C$2:$C$23),"FN","NN"),IF(LOOKUP(H104,顺序!$A$2:$A$36,顺序!$E$2:$E$36),"NF","NN")))</f>
        <v>CS_LNN</v>
      </c>
    </row>
    <row r="105" spans="1:12">
      <c r="B105" s="1">
        <v>0</v>
      </c>
      <c r="C105" s="1" t="s">
        <v>78</v>
      </c>
      <c r="D105" s="1" t="s">
        <v>220</v>
      </c>
      <c r="F105" s="1" t="str">
        <f t="shared" si="11"/>
        <v>$EnemyID_08 CS_RNF "ちっ、ババァのくせに…。"</v>
      </c>
      <c r="G105" s="1" t="b">
        <f t="shared" si="12"/>
        <v>0</v>
      </c>
      <c r="H105" s="1">
        <f>IF(G105=0,0,IF(G105,MATCH(C105,顺序!$B$2:$B$23,0),MATCH(C105,顺序!$D$2:$D$36,0)))</f>
        <v>8</v>
      </c>
      <c r="I105" s="1" t="str">
        <f t="shared" si="13"/>
        <v>$EnemyID_</v>
      </c>
      <c r="J105" s="1" t="str">
        <f t="shared" si="14"/>
        <v>08</v>
      </c>
      <c r="K105" s="1" t="str">
        <f t="shared" si="15"/>
        <v>$EnemyID_08</v>
      </c>
      <c r="L105" s="1" t="str">
        <f>IF(ISBLANK(B105),,IF(G105,"CS_L","CS_R"))&amp;IF(ISBLANK(B105),,IF(G105,IF(LOOKUP(H105,顺序!$A$2:$A$23,顺序!$C$2:$C$23),"FN","NN"),IF(LOOKUP(H105,顺序!$A$2:$A$36,顺序!$E$2:$E$36),"NF","NN")))</f>
        <v>CS_RNF</v>
      </c>
    </row>
    <row r="106" spans="1:12">
      <c r="B106" s="1">
        <v>1</v>
      </c>
      <c r="C106" s="1" t="s">
        <v>135</v>
      </c>
      <c r="D106" s="1" t="s">
        <v>176</v>
      </c>
      <c r="F106" s="1" t="str">
        <f t="shared" si="11"/>
        <v>$PlayerID_22 CS_LNN "ッ！い、いまなんと！"</v>
      </c>
      <c r="G106" s="1" t="b">
        <f t="shared" si="12"/>
        <v>1</v>
      </c>
      <c r="H106" s="1">
        <f>IF(G106=0,0,IF(G106,MATCH(C106,顺序!$B$2:$B$23,0),MATCH(C106,顺序!$D$2:$D$36,0)))</f>
        <v>22</v>
      </c>
      <c r="I106" s="1" t="str">
        <f t="shared" si="13"/>
        <v>$PlayerID_</v>
      </c>
      <c r="J106" s="1">
        <f t="shared" si="14"/>
        <v>22</v>
      </c>
      <c r="K106" s="1" t="str">
        <f t="shared" si="15"/>
        <v>$PlayerID_22</v>
      </c>
      <c r="L106" s="1" t="str">
        <f>IF(ISBLANK(B106),,IF(G106,"CS_L","CS_R"))&amp;IF(ISBLANK(B106),,IF(G106,IF(LOOKUP(H106,顺序!$A$2:$A$23,顺序!$C$2:$C$23),"FN","NN"),IF(LOOKUP(H106,顺序!$A$2:$A$36,顺序!$E$2:$E$36),"NF","NN")))</f>
        <v>CS_LNN</v>
      </c>
    </row>
    <row r="107" spans="1:12">
      <c r="F107" s="1" t="str">
        <f t="shared" si="11"/>
        <v/>
      </c>
      <c r="G107" s="1">
        <f t="shared" si="12"/>
        <v>0</v>
      </c>
      <c r="H107" s="1">
        <f>IF(G107=0,0,IF(G107,MATCH(C107,顺序!$B$2:$B$23,0),MATCH(C107,顺序!$D$2:$D$36,0)))</f>
        <v>0</v>
      </c>
      <c r="I107" s="1">
        <f t="shared" si="13"/>
        <v>0</v>
      </c>
      <c r="J107" s="1">
        <f t="shared" si="14"/>
        <v>0</v>
      </c>
      <c r="K107" s="1">
        <f t="shared" si="15"/>
        <v>0</v>
      </c>
      <c r="L107" s="1" t="str">
        <f>IF(ISBLANK(B107),,IF(G107,"CS_L","CS_R"))&amp;IF(ISBLANK(B107),,IF(G107,IF(LOOKUP(H107,顺序!$A$2:$A$23,顺序!$C$2:$C$23),"FN","NN"),IF(LOOKUP(H107,顺序!$A$2:$A$36,顺序!$E$2:$E$36),"NF","NN")))</f>
        <v/>
      </c>
    </row>
    <row r="108" spans="1:12">
      <c r="A108" s="1" t="s">
        <v>177</v>
      </c>
      <c r="F108" s="1" t="str">
        <f t="shared" si="11"/>
        <v/>
      </c>
      <c r="G108" s="1">
        <f t="shared" si="12"/>
        <v>0</v>
      </c>
      <c r="H108" s="1">
        <f>IF(G108=0,0,IF(G108,MATCH(C108,顺序!$B$2:$B$23,0),MATCH(C108,顺序!$D$2:$D$36,0)))</f>
        <v>0</v>
      </c>
      <c r="I108" s="1">
        <f t="shared" si="13"/>
        <v>0</v>
      </c>
      <c r="J108" s="1">
        <f t="shared" si="14"/>
        <v>0</v>
      </c>
      <c r="K108" s="1">
        <f t="shared" si="15"/>
        <v>0</v>
      </c>
      <c r="L108" s="1" t="str">
        <f>IF(ISBLANK(B108),,IF(G108,"CS_L","CS_R"))&amp;IF(ISBLANK(B108),,IF(G108,IF(LOOKUP(H108,顺序!$A$2:$A$23,顺序!$C$2:$C$23),"FN","NN"),IF(LOOKUP(H108,顺序!$A$2:$A$36,顺序!$E$2:$E$36),"NF","NN")))</f>
        <v/>
      </c>
    </row>
    <row r="109" spans="1:12">
      <c r="A109" s="1" t="s">
        <v>15</v>
      </c>
      <c r="B109" s="1">
        <v>0</v>
      </c>
      <c r="C109" s="1" t="s">
        <v>15</v>
      </c>
      <c r="D109" s="1" t="s">
        <v>180</v>
      </c>
      <c r="F109" s="1" t="str">
        <f t="shared" si="11"/>
        <v>$EnemyID_15 CS_RNN "コンサートのお客様にとびっきりのインタビューを！はいそこの⑨！"</v>
      </c>
      <c r="G109" s="1" t="b">
        <f t="shared" si="12"/>
        <v>0</v>
      </c>
      <c r="H109" s="1">
        <f>IF(G109=0,0,IF(G109,MATCH(C109,顺序!$B$2:$B$23,0),MATCH(C109,顺序!$D$2:$D$36,0)))</f>
        <v>15</v>
      </c>
      <c r="I109" s="1" t="str">
        <f t="shared" si="13"/>
        <v>$EnemyID_</v>
      </c>
      <c r="J109" s="1">
        <f t="shared" si="14"/>
        <v>15</v>
      </c>
      <c r="K109" s="1" t="str">
        <f t="shared" si="15"/>
        <v>$EnemyID_15</v>
      </c>
      <c r="L109" s="1" t="str">
        <f>IF(ISBLANK(B109),,IF(G109,"CS_L","CS_R"))&amp;IF(ISBLANK(B109),,IF(G109,IF(LOOKUP(H109,顺序!$A$2:$A$23,顺序!$C$2:$C$23),"FN","NN"),IF(LOOKUP(H109,顺序!$A$2:$A$36,顺序!$E$2:$E$36),"NF","NN")))</f>
        <v>CS_RNN</v>
      </c>
    </row>
    <row r="110" spans="1:12">
      <c r="A110" s="1" t="s">
        <v>3</v>
      </c>
      <c r="B110" s="1">
        <v>1</v>
      </c>
      <c r="C110" s="1" t="s">
        <v>3</v>
      </c>
      <c r="D110" s="1" t="s">
        <v>178</v>
      </c>
      <c r="F110" s="1" t="str">
        <f t="shared" si="11"/>
        <v>$PlayerID_08 CS_LNN "よんだ？"</v>
      </c>
      <c r="G110" s="1" t="b">
        <f t="shared" si="12"/>
        <v>1</v>
      </c>
      <c r="H110" s="1">
        <f>IF(G110=0,0,IF(G110,MATCH(C110,顺序!$B$2:$B$23,0),MATCH(C110,顺序!$D$2:$D$36,0)))</f>
        <v>8</v>
      </c>
      <c r="I110" s="1" t="str">
        <f t="shared" si="13"/>
        <v>$PlayerID_</v>
      </c>
      <c r="J110" s="1" t="str">
        <f t="shared" si="14"/>
        <v>08</v>
      </c>
      <c r="K110" s="1" t="str">
        <f t="shared" si="15"/>
        <v>$PlayerID_08</v>
      </c>
      <c r="L110" s="1" t="str">
        <f>IF(ISBLANK(B110),,IF(G110,"CS_L","CS_R"))&amp;IF(ISBLANK(B110),,IF(G110,IF(LOOKUP(H110,顺序!$A$2:$A$23,顺序!$C$2:$C$23),"FN","NN"),IF(LOOKUP(H110,顺序!$A$2:$A$36,顺序!$E$2:$E$36),"NF","NN")))</f>
        <v>CS_LNN</v>
      </c>
    </row>
    <row r="111" spans="1:12">
      <c r="A111" s="1" t="s">
        <v>93</v>
      </c>
      <c r="B111" s="1">
        <v>0</v>
      </c>
      <c r="C111" s="1" t="s">
        <v>15</v>
      </c>
      <c r="D111" s="1" t="s">
        <v>179</v>
      </c>
      <c r="F111" s="1" t="str">
        <f t="shared" si="11"/>
        <v>$EnemyID_15 CS_RNN "はいはいはい。『文文。新聞』の記者ですが、さっきのプリズムリバー楽団、どうだった？感想を言ってください。"</v>
      </c>
      <c r="G111" s="1" t="b">
        <f t="shared" si="12"/>
        <v>0</v>
      </c>
      <c r="H111" s="1">
        <f>IF(G111=0,0,IF(G111,MATCH(C111,顺序!$B$2:$B$23,0),MATCH(C111,顺序!$D$2:$D$36,0)))</f>
        <v>15</v>
      </c>
      <c r="I111" s="1" t="str">
        <f t="shared" si="13"/>
        <v>$EnemyID_</v>
      </c>
      <c r="J111" s="1">
        <f t="shared" si="14"/>
        <v>15</v>
      </c>
      <c r="K111" s="1" t="str">
        <f t="shared" si="15"/>
        <v>$EnemyID_15</v>
      </c>
      <c r="L111" s="1" t="str">
        <f>IF(ISBLANK(B111),,IF(G111,"CS_L","CS_R"))&amp;IF(ISBLANK(B111),,IF(G111,IF(LOOKUP(H111,顺序!$A$2:$A$23,顺序!$C$2:$C$23),"FN","NN"),IF(LOOKUP(H111,顺序!$A$2:$A$36,顺序!$E$2:$E$36),"NF","NN")))</f>
        <v>CS_RNN</v>
      </c>
    </row>
    <row r="112" spans="1:12">
      <c r="B112" s="1">
        <v>1</v>
      </c>
      <c r="C112" s="1" t="s">
        <v>3</v>
      </c>
      <c r="D112" s="1" t="s">
        <v>221</v>
      </c>
      <c r="F112" s="1" t="str">
        <f t="shared" si="11"/>
        <v>$PlayerID_08 CS_LNN "えーとね…。"</v>
      </c>
      <c r="G112" s="1" t="b">
        <f t="shared" si="12"/>
        <v>1</v>
      </c>
      <c r="H112" s="1">
        <f>IF(G112=0,0,IF(G112,MATCH(C112,顺序!$B$2:$B$23,0),MATCH(C112,顺序!$D$2:$D$36,0)))</f>
        <v>8</v>
      </c>
      <c r="I112" s="1" t="str">
        <f t="shared" si="13"/>
        <v>$PlayerID_</v>
      </c>
      <c r="J112" s="1" t="str">
        <f t="shared" si="14"/>
        <v>08</v>
      </c>
      <c r="K112" s="1" t="str">
        <f t="shared" si="15"/>
        <v>$PlayerID_08</v>
      </c>
      <c r="L112" s="1" t="str">
        <f>IF(ISBLANK(B112),,IF(G112,"CS_L","CS_R"))&amp;IF(ISBLANK(B112),,IF(G112,IF(LOOKUP(H112,顺序!$A$2:$A$23,顺序!$C$2:$C$23),"FN","NN"),IF(LOOKUP(H112,顺序!$A$2:$A$36,顺序!$E$2:$E$36),"NF","NN")))</f>
        <v>CS_LNN</v>
      </c>
    </row>
    <row r="113" spans="1:12">
      <c r="B113" s="1">
        <v>1</v>
      </c>
      <c r="C113" s="1" t="s">
        <v>93</v>
      </c>
      <c r="D113" s="1" t="s">
        <v>181</v>
      </c>
      <c r="F113" s="1" t="str">
        <f t="shared" si="11"/>
        <v>$PlayerID_10 CS_LFN "やっぱり歌手がないとだめなんじゃない？"</v>
      </c>
      <c r="G113" s="1" t="b">
        <f t="shared" si="12"/>
        <v>1</v>
      </c>
      <c r="H113" s="1">
        <f>IF(G113=0,0,IF(G113,MATCH(C113,顺序!$B$2:$B$23,0),MATCH(C113,顺序!$D$2:$D$36,0)))</f>
        <v>10</v>
      </c>
      <c r="I113" s="1" t="str">
        <f t="shared" si="13"/>
        <v>$PlayerID_</v>
      </c>
      <c r="J113" s="1">
        <f t="shared" si="14"/>
        <v>10</v>
      </c>
      <c r="K113" s="1" t="str">
        <f t="shared" si="15"/>
        <v>$PlayerID_10</v>
      </c>
      <c r="L113" s="1" t="str">
        <f>IF(ISBLANK(B113),,IF(G113,"CS_L","CS_R"))&amp;IF(ISBLANK(B113),,IF(G113,IF(LOOKUP(H113,顺序!$A$2:$A$23,顺序!$C$2:$C$23),"FN","NN"),IF(LOOKUP(H113,顺序!$A$2:$A$36,顺序!$E$2:$E$36),"NF","NN")))</f>
        <v>CS_LFN</v>
      </c>
    </row>
    <row r="114" spans="1:12">
      <c r="B114" s="1">
        <v>0</v>
      </c>
      <c r="C114" s="1" t="s">
        <v>15</v>
      </c>
      <c r="D114" s="1" t="s">
        <v>182</v>
      </c>
      <c r="F114" s="1" t="str">
        <f t="shared" si="11"/>
        <v>$EnemyID_15 CS_RNN "おぉ！これはこれは新鮮なご意見！続いて、どんな歌手がいい？"</v>
      </c>
      <c r="G114" s="1" t="b">
        <f t="shared" si="12"/>
        <v>0</v>
      </c>
      <c r="H114" s="1">
        <f>IF(G114=0,0,IF(G114,MATCH(C114,顺序!$B$2:$B$23,0),MATCH(C114,顺序!$D$2:$D$36,0)))</f>
        <v>15</v>
      </c>
      <c r="I114" s="1" t="str">
        <f t="shared" si="13"/>
        <v>$EnemyID_</v>
      </c>
      <c r="J114" s="1">
        <f t="shared" si="14"/>
        <v>15</v>
      </c>
      <c r="K114" s="1" t="str">
        <f t="shared" si="15"/>
        <v>$EnemyID_15</v>
      </c>
      <c r="L114" s="1" t="str">
        <f>IF(ISBLANK(B114),,IF(G114,"CS_L","CS_R"))&amp;IF(ISBLANK(B114),,IF(G114,IF(LOOKUP(H114,顺序!$A$2:$A$23,顺序!$C$2:$C$23),"FN","NN"),IF(LOOKUP(H114,顺序!$A$2:$A$36,顺序!$E$2:$E$36),"NF","NN")))</f>
        <v>CS_RNN</v>
      </c>
    </row>
    <row r="115" spans="1:12">
      <c r="B115" s="1">
        <v>1</v>
      </c>
      <c r="C115" s="1" t="s">
        <v>93</v>
      </c>
      <c r="D115" s="1" t="s">
        <v>183</v>
      </c>
      <c r="F115" s="1" t="str">
        <f t="shared" si="11"/>
        <v>$PlayerID_10 CS_LFN "歌で人を狂わす程度の能力をもつといいな。"</v>
      </c>
      <c r="G115" s="1" t="b">
        <f t="shared" si="12"/>
        <v>1</v>
      </c>
      <c r="H115" s="1">
        <f>IF(G115=0,0,IF(G115,MATCH(C115,顺序!$B$2:$B$23,0),MATCH(C115,顺序!$D$2:$D$36,0)))</f>
        <v>10</v>
      </c>
      <c r="I115" s="1" t="str">
        <f t="shared" si="13"/>
        <v>$PlayerID_</v>
      </c>
      <c r="J115" s="1">
        <f t="shared" si="14"/>
        <v>10</v>
      </c>
      <c r="K115" s="1" t="str">
        <f t="shared" si="15"/>
        <v>$PlayerID_10</v>
      </c>
      <c r="L115" s="1" t="str">
        <f>IF(ISBLANK(B115),,IF(G115,"CS_L","CS_R"))&amp;IF(ISBLANK(B115),,IF(G115,IF(LOOKUP(H115,顺序!$A$2:$A$23,顺序!$C$2:$C$23),"FN","NN"),IF(LOOKUP(H115,顺序!$A$2:$A$36,顺序!$E$2:$E$36),"NF","NN")))</f>
        <v>CS_LFN</v>
      </c>
    </row>
    <row r="116" spans="1:12">
      <c r="B116" s="1">
        <v>0</v>
      </c>
      <c r="C116" s="1" t="s">
        <v>15</v>
      </c>
      <c r="D116" s="1" t="s">
        <v>184</v>
      </c>
      <c r="F116" s="1" t="str">
        <f t="shared" si="11"/>
        <v>$EnemyID_15 CS_RNN "それはそれは、また独特なポイントオフビューだね。で、適切な人選は？"</v>
      </c>
      <c r="G116" s="1" t="b">
        <f t="shared" si="12"/>
        <v>0</v>
      </c>
      <c r="H116" s="1">
        <f>IF(G116=0,0,IF(G116,MATCH(C116,顺序!$B$2:$B$23,0),MATCH(C116,顺序!$D$2:$D$36,0)))</f>
        <v>15</v>
      </c>
      <c r="I116" s="1" t="str">
        <f t="shared" si="13"/>
        <v>$EnemyID_</v>
      </c>
      <c r="J116" s="1">
        <f t="shared" si="14"/>
        <v>15</v>
      </c>
      <c r="K116" s="1" t="str">
        <f t="shared" si="15"/>
        <v>$EnemyID_15</v>
      </c>
      <c r="L116" s="1" t="str">
        <f>IF(ISBLANK(B116),,IF(G116,"CS_L","CS_R"))&amp;IF(ISBLANK(B116),,IF(G116,IF(LOOKUP(H116,顺序!$A$2:$A$23,顺序!$C$2:$C$23),"FN","NN"),IF(LOOKUP(H116,顺序!$A$2:$A$36,顺序!$E$2:$E$36),"NF","NN")))</f>
        <v>CS_RNN</v>
      </c>
    </row>
    <row r="117" spans="1:12">
      <c r="B117" s="1">
        <v>1</v>
      </c>
      <c r="C117" s="1" t="s">
        <v>3</v>
      </c>
      <c r="D117" s="1" t="s">
        <v>185</v>
      </c>
      <c r="F117" s="1" t="str">
        <f t="shared" si="11"/>
        <v>$PlayerID_08 CS_LNN "こーら、あたいのインタビューじゃなかったっけ？"</v>
      </c>
      <c r="G117" s="1" t="b">
        <f t="shared" si="12"/>
        <v>1</v>
      </c>
      <c r="H117" s="1">
        <f>IF(G117=0,0,IF(G117,MATCH(C117,顺序!$B$2:$B$23,0),MATCH(C117,顺序!$D$2:$D$36,0)))</f>
        <v>8</v>
      </c>
      <c r="I117" s="1" t="str">
        <f t="shared" si="13"/>
        <v>$PlayerID_</v>
      </c>
      <c r="J117" s="1" t="str">
        <f t="shared" si="14"/>
        <v>08</v>
      </c>
      <c r="K117" s="1" t="str">
        <f t="shared" si="15"/>
        <v>$PlayerID_08</v>
      </c>
      <c r="L117" s="1" t="str">
        <f>IF(ISBLANK(B117),,IF(G117,"CS_L","CS_R"))&amp;IF(ISBLANK(B117),,IF(G117,IF(LOOKUP(H117,顺序!$A$2:$A$23,顺序!$C$2:$C$23),"FN","NN"),IF(LOOKUP(H117,顺序!$A$2:$A$36,顺序!$E$2:$E$36),"NF","NN")))</f>
        <v>CS_LNN</v>
      </c>
    </row>
    <row r="118" spans="1:12">
      <c r="F118" s="1" t="str">
        <f t="shared" si="11"/>
        <v/>
      </c>
      <c r="G118" s="1">
        <f t="shared" si="12"/>
        <v>0</v>
      </c>
      <c r="H118" s="1">
        <f>IF(G118=0,0,IF(G118,MATCH(C118,顺序!$B$2:$B$23,0),MATCH(C118,顺序!$D$2:$D$36,0)))</f>
        <v>0</v>
      </c>
      <c r="I118" s="1">
        <f t="shared" si="13"/>
        <v>0</v>
      </c>
      <c r="J118" s="1">
        <f t="shared" si="14"/>
        <v>0</v>
      </c>
      <c r="K118" s="1">
        <f t="shared" si="15"/>
        <v>0</v>
      </c>
      <c r="L118" s="1" t="str">
        <f>IF(ISBLANK(B118),,IF(G118,"CS_L","CS_R"))&amp;IF(ISBLANK(B118),,IF(G118,IF(LOOKUP(H118,顺序!$A$2:$A$23,顺序!$C$2:$C$23),"FN","NN"),IF(LOOKUP(H118,顺序!$A$2:$A$36,顺序!$E$2:$E$36),"NF","NN")))</f>
        <v/>
      </c>
    </row>
    <row r="119" spans="1:12">
      <c r="A119" s="1" t="s">
        <v>186</v>
      </c>
      <c r="F119" s="1" t="str">
        <f t="shared" si="11"/>
        <v/>
      </c>
      <c r="G119" s="1">
        <f t="shared" si="12"/>
        <v>0</v>
      </c>
      <c r="H119" s="1">
        <f>IF(G119=0,0,IF(G119,MATCH(C119,顺序!$B$2:$B$23,0),MATCH(C119,顺序!$D$2:$D$36,0)))</f>
        <v>0</v>
      </c>
      <c r="I119" s="1">
        <f t="shared" si="13"/>
        <v>0</v>
      </c>
      <c r="J119" s="1">
        <f t="shared" si="14"/>
        <v>0</v>
      </c>
      <c r="K119" s="1">
        <f t="shared" si="15"/>
        <v>0</v>
      </c>
      <c r="L119" s="1" t="str">
        <f>IF(ISBLANK(B119),,IF(G119,"CS_L","CS_R"))&amp;IF(ISBLANK(B119),,IF(G119,IF(LOOKUP(H119,顺序!$A$2:$A$23,顺序!$C$2:$C$23),"FN","NN"),IF(LOOKUP(H119,顺序!$A$2:$A$36,顺序!$E$2:$E$36),"NF","NN")))</f>
        <v/>
      </c>
    </row>
    <row r="120" spans="1:12">
      <c r="A120" s="1" t="s">
        <v>15</v>
      </c>
      <c r="B120" s="1">
        <v>0</v>
      </c>
      <c r="C120" s="1" t="s">
        <v>15</v>
      </c>
      <c r="D120" s="1" t="s">
        <v>180</v>
      </c>
      <c r="F120" s="1" t="str">
        <f t="shared" si="11"/>
        <v>$EnemyID_15 CS_RNN "コンサートのお客様にとびっきりのインタビューを！はいそこの⑨！"</v>
      </c>
      <c r="G120" s="1" t="b">
        <f t="shared" si="12"/>
        <v>0</v>
      </c>
      <c r="H120" s="1">
        <f>IF(G120=0,0,IF(G120,MATCH(C120,顺序!$B$2:$B$23,0),MATCH(C120,顺序!$D$2:$D$36,0)))</f>
        <v>15</v>
      </c>
      <c r="I120" s="1" t="str">
        <f t="shared" si="13"/>
        <v>$EnemyID_</v>
      </c>
      <c r="J120" s="1">
        <f t="shared" si="14"/>
        <v>15</v>
      </c>
      <c r="K120" s="1" t="str">
        <f t="shared" si="15"/>
        <v>$EnemyID_15</v>
      </c>
      <c r="L120" s="1" t="str">
        <f>IF(ISBLANK(B120),,IF(G120,"CS_L","CS_R"))&amp;IF(ISBLANK(B120),,IF(G120,IF(LOOKUP(H120,顺序!$A$2:$A$23,顺序!$C$2:$C$23),"FN","NN"),IF(LOOKUP(H120,顺序!$A$2:$A$36,顺序!$E$2:$E$36),"NF","NN")))</f>
        <v>CS_RNN</v>
      </c>
    </row>
    <row r="121" spans="1:12">
      <c r="A121" s="1" t="s">
        <v>3</v>
      </c>
      <c r="B121" s="1">
        <v>1</v>
      </c>
      <c r="C121" s="1" t="s">
        <v>3</v>
      </c>
      <c r="D121" s="1" t="s">
        <v>178</v>
      </c>
      <c r="F121" s="1" t="str">
        <f t="shared" si="11"/>
        <v>$PlayerID_08 CS_LNN "よんだ？"</v>
      </c>
      <c r="G121" s="1" t="b">
        <f t="shared" si="12"/>
        <v>1</v>
      </c>
      <c r="H121" s="1">
        <f>IF(G121=0,0,IF(G121,MATCH(C121,顺序!$B$2:$B$23,0),MATCH(C121,顺序!$D$2:$D$36,0)))</f>
        <v>8</v>
      </c>
      <c r="I121" s="1" t="str">
        <f t="shared" si="13"/>
        <v>$PlayerID_</v>
      </c>
      <c r="J121" s="1" t="str">
        <f t="shared" si="14"/>
        <v>08</v>
      </c>
      <c r="K121" s="1" t="str">
        <f t="shared" si="15"/>
        <v>$PlayerID_08</v>
      </c>
      <c r="L121" s="1" t="str">
        <f>IF(ISBLANK(B121),,IF(G121,"CS_L","CS_R"))&amp;IF(ISBLANK(B121),,IF(G121,IF(LOOKUP(H121,顺序!$A$2:$A$23,顺序!$C$2:$C$23),"FN","NN"),IF(LOOKUP(H121,顺序!$A$2:$A$36,顺序!$E$2:$E$36),"NF","NN")))</f>
        <v>CS_LNN</v>
      </c>
    </row>
    <row r="122" spans="1:12">
      <c r="A122" s="1" t="s">
        <v>87</v>
      </c>
      <c r="B122" s="1">
        <v>0</v>
      </c>
      <c r="C122" s="1" t="s">
        <v>15</v>
      </c>
      <c r="D122" s="1" t="s">
        <v>179</v>
      </c>
      <c r="F122" s="1" t="str">
        <f t="shared" si="11"/>
        <v>$EnemyID_15 CS_RNN "はいはいはい。『文文。新聞』の記者ですが、さっきのプリズムリバー楽団、どうだった？感想を言ってください。"</v>
      </c>
      <c r="G122" s="1" t="b">
        <f t="shared" si="12"/>
        <v>0</v>
      </c>
      <c r="H122" s="1">
        <f>IF(G122=0,0,IF(G122,MATCH(C122,顺序!$B$2:$B$23,0),MATCH(C122,顺序!$D$2:$D$36,0)))</f>
        <v>15</v>
      </c>
      <c r="I122" s="1" t="str">
        <f t="shared" si="13"/>
        <v>$EnemyID_</v>
      </c>
      <c r="J122" s="1">
        <f t="shared" si="14"/>
        <v>15</v>
      </c>
      <c r="K122" s="1" t="str">
        <f t="shared" si="15"/>
        <v>$EnemyID_15</v>
      </c>
      <c r="L122" s="1" t="str">
        <f>IF(ISBLANK(B122),,IF(G122,"CS_L","CS_R"))&amp;IF(ISBLANK(B122),,IF(G122,IF(LOOKUP(H122,顺序!$A$2:$A$23,顺序!$C$2:$C$23),"FN","NN"),IF(LOOKUP(H122,顺序!$A$2:$A$36,顺序!$E$2:$E$36),"NF","NN")))</f>
        <v>CS_RNN</v>
      </c>
    </row>
    <row r="123" spans="1:12">
      <c r="B123" s="1">
        <v>1</v>
      </c>
      <c r="C123" s="1" t="s">
        <v>3</v>
      </c>
      <c r="D123" s="1" t="s">
        <v>221</v>
      </c>
      <c r="F123" s="1" t="str">
        <f t="shared" si="11"/>
        <v>$PlayerID_08 CS_LNN "えーとね…。"</v>
      </c>
      <c r="G123" s="1" t="b">
        <f t="shared" si="12"/>
        <v>1</v>
      </c>
      <c r="H123" s="1">
        <f>IF(G123=0,0,IF(G123,MATCH(C123,顺序!$B$2:$B$23,0),MATCH(C123,顺序!$D$2:$D$36,0)))</f>
        <v>8</v>
      </c>
      <c r="I123" s="1" t="str">
        <f t="shared" si="13"/>
        <v>$PlayerID_</v>
      </c>
      <c r="J123" s="1" t="str">
        <f t="shared" si="14"/>
        <v>08</v>
      </c>
      <c r="K123" s="1" t="str">
        <f t="shared" si="15"/>
        <v>$PlayerID_08</v>
      </c>
      <c r="L123" s="1" t="str">
        <f>IF(ISBLANK(B123),,IF(G123,"CS_L","CS_R"))&amp;IF(ISBLANK(B123),,IF(G123,IF(LOOKUP(H123,顺序!$A$2:$A$23,顺序!$C$2:$C$23),"FN","NN"),IF(LOOKUP(H123,顺序!$A$2:$A$36,顺序!$E$2:$E$36),"NF","NN")))</f>
        <v>CS_LNN</v>
      </c>
    </row>
    <row r="124" spans="1:12">
      <c r="B124" s="1">
        <v>1</v>
      </c>
      <c r="C124" s="1" t="s">
        <v>87</v>
      </c>
      <c r="D124" s="1" t="s">
        <v>187</v>
      </c>
      <c r="F124" s="1" t="str">
        <f t="shared" si="11"/>
        <v>$PlayerID_13 CS_LFN "やっぱり兎がないとだめなんじゃない？"</v>
      </c>
      <c r="G124" s="1" t="b">
        <f t="shared" si="12"/>
        <v>1</v>
      </c>
      <c r="H124" s="1">
        <f>IF(G124=0,0,IF(G124,MATCH(C124,顺序!$B$2:$B$23,0),MATCH(C124,顺序!$D$2:$D$36,0)))</f>
        <v>13</v>
      </c>
      <c r="I124" s="1" t="str">
        <f t="shared" si="13"/>
        <v>$PlayerID_</v>
      </c>
      <c r="J124" s="1">
        <f t="shared" si="14"/>
        <v>13</v>
      </c>
      <c r="K124" s="1" t="str">
        <f t="shared" si="15"/>
        <v>$PlayerID_13</v>
      </c>
      <c r="L124" s="1" t="str">
        <f>IF(ISBLANK(B124),,IF(G124,"CS_L","CS_R"))&amp;IF(ISBLANK(B124),,IF(G124,IF(LOOKUP(H124,顺序!$A$2:$A$23,顺序!$C$2:$C$23),"FN","NN"),IF(LOOKUP(H124,顺序!$A$2:$A$36,顺序!$E$2:$E$36),"NF","NN")))</f>
        <v>CS_LFN</v>
      </c>
    </row>
    <row r="125" spans="1:12">
      <c r="B125" s="1">
        <v>0</v>
      </c>
      <c r="C125" s="1" t="s">
        <v>15</v>
      </c>
      <c r="D125" s="1" t="s">
        <v>88</v>
      </c>
      <c r="F125" s="1" t="str">
        <f t="shared" si="11"/>
        <v>$EnemyID_15 CS_RNN "。。。"</v>
      </c>
      <c r="G125" s="1" t="b">
        <f t="shared" si="12"/>
        <v>0</v>
      </c>
      <c r="H125" s="1">
        <f>IF(G125=0,0,IF(G125,MATCH(C125,顺序!$B$2:$B$23,0),MATCH(C125,顺序!$D$2:$D$36,0)))</f>
        <v>15</v>
      </c>
      <c r="I125" s="1" t="str">
        <f t="shared" si="13"/>
        <v>$EnemyID_</v>
      </c>
      <c r="J125" s="1">
        <f t="shared" si="14"/>
        <v>15</v>
      </c>
      <c r="K125" s="1" t="str">
        <f t="shared" si="15"/>
        <v>$EnemyID_15</v>
      </c>
      <c r="L125" s="1" t="str">
        <f>IF(ISBLANK(B125),,IF(G125,"CS_L","CS_R"))&amp;IF(ISBLANK(B125),,IF(G125,IF(LOOKUP(H125,顺序!$A$2:$A$23,顺序!$C$2:$C$23),"FN","NN"),IF(LOOKUP(H125,顺序!$A$2:$A$36,顺序!$E$2:$E$36),"NF","NN")))</f>
        <v>CS_RNN</v>
      </c>
    </row>
    <row r="126" spans="1:12">
      <c r="B126" s="1">
        <v>1</v>
      </c>
      <c r="C126" s="1" t="s">
        <v>3</v>
      </c>
      <c r="D126" s="1" t="s">
        <v>88</v>
      </c>
      <c r="F126" s="1" t="str">
        <f t="shared" si="11"/>
        <v>$PlayerID_08 CS_LNN "。。。"</v>
      </c>
      <c r="G126" s="1" t="b">
        <f t="shared" si="12"/>
        <v>1</v>
      </c>
      <c r="H126" s="1">
        <f>IF(G126=0,0,IF(G126,MATCH(C126,顺序!$B$2:$B$23,0),MATCH(C126,顺序!$D$2:$D$36,0)))</f>
        <v>8</v>
      </c>
      <c r="I126" s="1" t="str">
        <f t="shared" si="13"/>
        <v>$PlayerID_</v>
      </c>
      <c r="J126" s="1" t="str">
        <f t="shared" si="14"/>
        <v>08</v>
      </c>
      <c r="K126" s="1" t="str">
        <f t="shared" si="15"/>
        <v>$PlayerID_08</v>
      </c>
      <c r="L126" s="1" t="str">
        <f>IF(ISBLANK(B126),,IF(G126,"CS_L","CS_R"))&amp;IF(ISBLANK(B126),,IF(G126,IF(LOOKUP(H126,顺序!$A$2:$A$23,顺序!$C$2:$C$23),"FN","NN"),IF(LOOKUP(H126,顺序!$A$2:$A$36,顺序!$E$2:$E$36),"NF","NN")))</f>
        <v>CS_LNN</v>
      </c>
    </row>
    <row r="127" spans="1:12">
      <c r="B127" s="1">
        <v>0</v>
      </c>
      <c r="C127" s="1" t="s">
        <v>15</v>
      </c>
      <c r="D127" s="1" t="s">
        <v>188</v>
      </c>
      <c r="F127" s="1" t="str">
        <f t="shared" si="11"/>
        <v>$EnemyID_15 CS_RNN "続いて、感想を言ってください。"</v>
      </c>
      <c r="G127" s="1" t="b">
        <f t="shared" si="12"/>
        <v>0</v>
      </c>
      <c r="H127" s="1">
        <f>IF(G127=0,0,IF(G127,MATCH(C127,顺序!$B$2:$B$23,0),MATCH(C127,顺序!$D$2:$D$36,0)))</f>
        <v>15</v>
      </c>
      <c r="I127" s="1" t="str">
        <f t="shared" si="13"/>
        <v>$EnemyID_</v>
      </c>
      <c r="J127" s="1">
        <f t="shared" si="14"/>
        <v>15</v>
      </c>
      <c r="K127" s="1" t="str">
        <f t="shared" si="15"/>
        <v>$EnemyID_15</v>
      </c>
      <c r="L127" s="1" t="str">
        <f>IF(ISBLANK(B127),,IF(G127,"CS_L","CS_R"))&amp;IF(ISBLANK(B127),,IF(G127,IF(LOOKUP(H127,顺序!$A$2:$A$23,顺序!$C$2:$C$23),"FN","NN"),IF(LOOKUP(H127,顺序!$A$2:$A$36,顺序!$E$2:$E$36),"NF","NN")))</f>
        <v>CS_RNN</v>
      </c>
    </row>
    <row r="128" spans="1:12">
      <c r="B128" s="1">
        <v>1</v>
      </c>
      <c r="C128" s="1" t="s">
        <v>87</v>
      </c>
      <c r="D128" s="1" t="s">
        <v>189</v>
      </c>
      <c r="F128" s="1" t="str">
        <f t="shared" si="11"/>
        <v>$PlayerID_13 CS_LFN "おい、無視するな！"</v>
      </c>
      <c r="G128" s="1" t="b">
        <f t="shared" si="12"/>
        <v>1</v>
      </c>
      <c r="H128" s="1">
        <f>IF(G128=0,0,IF(G128,MATCH(C128,顺序!$B$2:$B$23,0),MATCH(C128,顺序!$D$2:$D$36,0)))</f>
        <v>13</v>
      </c>
      <c r="I128" s="1" t="str">
        <f t="shared" si="13"/>
        <v>$PlayerID_</v>
      </c>
      <c r="J128" s="1">
        <f t="shared" si="14"/>
        <v>13</v>
      </c>
      <c r="K128" s="1" t="str">
        <f t="shared" si="15"/>
        <v>$PlayerID_13</v>
      </c>
      <c r="L128" s="1" t="str">
        <f>IF(ISBLANK(B128),,IF(G128,"CS_L","CS_R"))&amp;IF(ISBLANK(B128),,IF(G128,IF(LOOKUP(H128,顺序!$A$2:$A$23,顺序!$C$2:$C$23),"FN","NN"),IF(LOOKUP(H128,顺序!$A$2:$A$36,顺序!$E$2:$E$36),"NF","NN")))</f>
        <v>CS_LFN</v>
      </c>
    </row>
    <row r="129" spans="1:12">
      <c r="F129" s="1" t="str">
        <f t="shared" ref="F129:F147" si="16">IF(G129&lt;&gt;0,K129&amp;" "&amp;L129&amp;" "&amp;""""&amp;D129&amp;"""","")</f>
        <v/>
      </c>
      <c r="G129" s="1">
        <f t="shared" si="12"/>
        <v>0</v>
      </c>
      <c r="H129" s="1">
        <f>IF(G129=0,0,IF(G129,MATCH(C129,顺序!$B$2:$B$23,0),MATCH(C129,顺序!$D$2:$D$36,0)))</f>
        <v>0</v>
      </c>
      <c r="I129" s="1">
        <f t="shared" si="13"/>
        <v>0</v>
      </c>
      <c r="J129" s="1">
        <f t="shared" si="14"/>
        <v>0</v>
      </c>
      <c r="K129" s="1">
        <f t="shared" si="15"/>
        <v>0</v>
      </c>
      <c r="L129" s="1" t="str">
        <f>IF(ISBLANK(B129),,IF(G129,"CS_L","CS_R"))&amp;IF(ISBLANK(B129),,IF(G129,IF(LOOKUP(H129,顺序!$A$2:$A$23,顺序!$C$2:$C$23),"FN","NN"),IF(LOOKUP(H129,顺序!$A$2:$A$36,顺序!$E$2:$E$36),"NF","NN")))</f>
        <v/>
      </c>
    </row>
    <row r="130" spans="1:12">
      <c r="A130" s="1" t="s">
        <v>190</v>
      </c>
      <c r="F130" s="1" t="str">
        <f t="shared" si="16"/>
        <v/>
      </c>
      <c r="G130" s="1">
        <f t="shared" si="12"/>
        <v>0</v>
      </c>
      <c r="H130" s="1">
        <f>IF(G130=0,0,IF(G130,MATCH(C130,顺序!$B$2:$B$23,0),MATCH(C130,顺序!$D$2:$D$36,0)))</f>
        <v>0</v>
      </c>
      <c r="I130" s="1">
        <f t="shared" si="13"/>
        <v>0</v>
      </c>
      <c r="J130" s="1">
        <f t="shared" si="14"/>
        <v>0</v>
      </c>
      <c r="K130" s="1">
        <f t="shared" si="15"/>
        <v>0</v>
      </c>
      <c r="L130" s="1" t="str">
        <f>IF(ISBLANK(B130),,IF(G130,"CS_L","CS_R"))&amp;IF(ISBLANK(B130),,IF(G130,IF(LOOKUP(H130,顺序!$A$2:$A$23,顺序!$C$2:$C$23),"FN","NN"),IF(LOOKUP(H130,顺序!$A$2:$A$36,顺序!$E$2:$E$36),"NF","NN")))</f>
        <v/>
      </c>
    </row>
    <row r="131" spans="1:12">
      <c r="A131" s="1" t="s">
        <v>15</v>
      </c>
      <c r="B131" s="1">
        <v>1</v>
      </c>
      <c r="C131" s="1" t="s">
        <v>191</v>
      </c>
      <c r="D131" s="1" t="s">
        <v>222</v>
      </c>
      <c r="F131" s="1" t="str">
        <f t="shared" si="16"/>
        <v>$PlayerID_15 CS_LNN "プリズムリバー楽団のサインをもらいたいな～。"</v>
      </c>
      <c r="G131" s="1" t="b">
        <f t="shared" si="12"/>
        <v>1</v>
      </c>
      <c r="H131" s="1">
        <f>IF(G131=0,0,IF(G131,MATCH(C131,顺序!$B$2:$B$23,0),MATCH(C131,顺序!$D$2:$D$36,0)))</f>
        <v>15</v>
      </c>
      <c r="I131" s="1" t="str">
        <f t="shared" si="13"/>
        <v>$PlayerID_</v>
      </c>
      <c r="J131" s="1">
        <f t="shared" si="14"/>
        <v>15</v>
      </c>
      <c r="K131" s="1" t="str">
        <f t="shared" si="15"/>
        <v>$PlayerID_15</v>
      </c>
      <c r="L131" s="1" t="str">
        <f>IF(ISBLANK(B131),,IF(G131,"CS_L","CS_R"))&amp;IF(ISBLANK(B131),,IF(G131,IF(LOOKUP(H131,顺序!$A$2:$A$23,顺序!$C$2:$C$23),"FN","NN"),IF(LOOKUP(H131,顺序!$A$2:$A$36,顺序!$E$2:$E$36),"NF","NN")))</f>
        <v>CS_LNN</v>
      </c>
    </row>
    <row r="132" spans="1:12">
      <c r="A132" s="1" t="s">
        <v>191</v>
      </c>
      <c r="B132" s="1">
        <v>0</v>
      </c>
      <c r="C132" s="1" t="s">
        <v>15</v>
      </c>
      <c r="D132" s="1" t="s">
        <v>192</v>
      </c>
      <c r="F132" s="1" t="str">
        <f t="shared" si="16"/>
        <v>$EnemyID_15 CS_RNN "ほほぉ～そういうお客様が多いですね、はいこれ。"</v>
      </c>
      <c r="G132" s="1" t="b">
        <f t="shared" si="12"/>
        <v>0</v>
      </c>
      <c r="H132" s="1">
        <f>IF(G132=0,0,IF(G132,MATCH(C132,顺序!$B$2:$B$23,0),MATCH(C132,顺序!$D$2:$D$36,0)))</f>
        <v>15</v>
      </c>
      <c r="I132" s="1" t="str">
        <f t="shared" si="13"/>
        <v>$EnemyID_</v>
      </c>
      <c r="J132" s="1">
        <f t="shared" si="14"/>
        <v>15</v>
      </c>
      <c r="K132" s="1" t="str">
        <f t="shared" si="15"/>
        <v>$EnemyID_15</v>
      </c>
      <c r="L132" s="1" t="str">
        <f>IF(ISBLANK(B132),,IF(G132,"CS_L","CS_R"))&amp;IF(ISBLANK(B132),,IF(G132,IF(LOOKUP(H132,顺序!$A$2:$A$23,顺序!$C$2:$C$23),"FN","NN"),IF(LOOKUP(H132,顺序!$A$2:$A$36,顺序!$E$2:$E$36),"NF","NN")))</f>
        <v>CS_RNN</v>
      </c>
    </row>
    <row r="133" spans="1:12">
      <c r="A133" s="1" t="s">
        <v>117</v>
      </c>
      <c r="B133" s="1">
        <v>1</v>
      </c>
      <c r="C133" s="1" t="s">
        <v>191</v>
      </c>
      <c r="D133" s="1" t="s">
        <v>193</v>
      </c>
      <c r="F133" s="1" t="str">
        <f t="shared" si="16"/>
        <v>$PlayerID_15 CS_LNN "ええ？！こ、これは、どうやって？"</v>
      </c>
      <c r="G133" s="1" t="b">
        <f t="shared" si="12"/>
        <v>1</v>
      </c>
      <c r="H133" s="1">
        <f>IF(G133=0,0,IF(G133,MATCH(C133,顺序!$B$2:$B$23,0),MATCH(C133,顺序!$D$2:$D$36,0)))</f>
        <v>15</v>
      </c>
      <c r="I133" s="1" t="str">
        <f t="shared" si="13"/>
        <v>$PlayerID_</v>
      </c>
      <c r="J133" s="1">
        <f t="shared" si="14"/>
        <v>15</v>
      </c>
      <c r="K133" s="1" t="str">
        <f t="shared" si="15"/>
        <v>$PlayerID_15</v>
      </c>
      <c r="L133" s="1" t="str">
        <f>IF(ISBLANK(B133),,IF(G133,"CS_L","CS_R"))&amp;IF(ISBLANK(B133),,IF(G133,IF(LOOKUP(H133,顺序!$A$2:$A$23,顺序!$C$2:$C$23),"FN","NN"),IF(LOOKUP(H133,顺序!$A$2:$A$36,顺序!$E$2:$E$36),"NF","NN")))</f>
        <v>CS_LNN</v>
      </c>
    </row>
    <row r="134" spans="1:12">
      <c r="B134" s="1">
        <v>0</v>
      </c>
      <c r="C134" s="1" t="s">
        <v>15</v>
      </c>
      <c r="D134" s="1" t="s">
        <v>194</v>
      </c>
      <c r="F134" s="1" t="str">
        <f t="shared" si="16"/>
        <v>$EnemyID_15 CS_RNN "一応スタッフですから、一枚ぐらいもらえても変じゃないと思うけど？それよりあなたにインタビューしてもいい？"</v>
      </c>
      <c r="G134" s="1" t="b">
        <f t="shared" si="12"/>
        <v>0</v>
      </c>
      <c r="H134" s="1">
        <f>IF(G134=0,0,IF(G134,MATCH(C134,顺序!$B$2:$B$23,0),MATCH(C134,顺序!$D$2:$D$36,0)))</f>
        <v>15</v>
      </c>
      <c r="I134" s="1" t="str">
        <f t="shared" si="13"/>
        <v>$EnemyID_</v>
      </c>
      <c r="J134" s="1">
        <f t="shared" si="14"/>
        <v>15</v>
      </c>
      <c r="K134" s="1" t="str">
        <f t="shared" si="15"/>
        <v>$EnemyID_15</v>
      </c>
      <c r="L134" s="1" t="str">
        <f>IF(ISBLANK(B134),,IF(G134,"CS_L","CS_R"))&amp;IF(ISBLANK(B134),,IF(G134,IF(LOOKUP(H134,顺序!$A$2:$A$23,顺序!$C$2:$C$23),"FN","NN"),IF(LOOKUP(H134,顺序!$A$2:$A$36,顺序!$E$2:$E$36),"NF","NN")))</f>
        <v>CS_RNN</v>
      </c>
    </row>
    <row r="135" spans="1:12">
      <c r="B135" s="1">
        <v>1</v>
      </c>
      <c r="C135" s="1" t="s">
        <v>191</v>
      </c>
      <c r="D135" s="1" t="s">
        <v>195</v>
      </c>
      <c r="F135" s="1" t="str">
        <f t="shared" si="16"/>
        <v>$PlayerID_15 CS_LNN "当然です！何でもしてあげるんです！"</v>
      </c>
      <c r="G135" s="1" t="b">
        <f t="shared" si="12"/>
        <v>1</v>
      </c>
      <c r="H135" s="1">
        <f>IF(G135=0,0,IF(G135,MATCH(C135,顺序!$B$2:$B$23,0),MATCH(C135,顺序!$D$2:$D$36,0)))</f>
        <v>15</v>
      </c>
      <c r="I135" s="1" t="str">
        <f t="shared" si="13"/>
        <v>$PlayerID_</v>
      </c>
      <c r="J135" s="1">
        <f t="shared" si="14"/>
        <v>15</v>
      </c>
      <c r="K135" s="1" t="str">
        <f t="shared" si="15"/>
        <v>$PlayerID_15</v>
      </c>
      <c r="L135" s="1" t="str">
        <f>IF(ISBLANK(B135),,IF(G135,"CS_L","CS_R"))&amp;IF(ISBLANK(B135),,IF(G135,IF(LOOKUP(H135,顺序!$A$2:$A$23,顺序!$C$2:$C$23),"FN","NN"),IF(LOOKUP(H135,顺序!$A$2:$A$36,顺序!$E$2:$E$36),"NF","NN")))</f>
        <v>CS_LNN</v>
      </c>
    </row>
    <row r="136" spans="1:12">
      <c r="B136" s="1">
        <v>1</v>
      </c>
      <c r="C136" s="1" t="s">
        <v>117</v>
      </c>
      <c r="D136" s="1" t="s">
        <v>196</v>
      </c>
      <c r="F136" s="1" t="str">
        <f t="shared" si="16"/>
        <v>$PlayerID_19 CS_LNN "騙されでないぞ。それ、あいつさっき書いたばかりの偽造サインだから。"</v>
      </c>
      <c r="G136" s="1" t="b">
        <f t="shared" si="12"/>
        <v>1</v>
      </c>
      <c r="H136" s="1">
        <f>IF(G136=0,0,IF(G136,MATCH(C136,顺序!$B$2:$B$23,0),MATCH(C136,顺序!$D$2:$D$36,0)))</f>
        <v>19</v>
      </c>
      <c r="I136" s="1" t="str">
        <f t="shared" si="13"/>
        <v>$PlayerID_</v>
      </c>
      <c r="J136" s="1">
        <f t="shared" si="14"/>
        <v>19</v>
      </c>
      <c r="K136" s="1" t="str">
        <f t="shared" si="15"/>
        <v>$PlayerID_19</v>
      </c>
      <c r="L136" s="1" t="str">
        <f>IF(ISBLANK(B136),,IF(G136,"CS_L","CS_R"))&amp;IF(ISBLANK(B136),,IF(G136,IF(LOOKUP(H136,顺序!$A$2:$A$23,顺序!$C$2:$C$23),"FN","NN"),IF(LOOKUP(H136,顺序!$A$2:$A$36,顺序!$E$2:$E$36),"NF","NN")))</f>
        <v>CS_LNN</v>
      </c>
    </row>
    <row r="137" spans="1:12">
      <c r="B137" s="1">
        <v>1</v>
      </c>
      <c r="C137" s="1" t="s">
        <v>191</v>
      </c>
      <c r="D137" s="1" t="s">
        <v>197</v>
      </c>
      <c r="F137" s="1" t="str">
        <f t="shared" si="16"/>
        <v>$PlayerID_15 CS_LNN "えっ！マジ？ってか『ブ』リズムリバーに書いたし…よくも私をバカにしてたな！"</v>
      </c>
      <c r="G137" s="1" t="b">
        <f t="shared" si="12"/>
        <v>1</v>
      </c>
      <c r="H137" s="1">
        <f>IF(G137=0,0,IF(G137,MATCH(C137,顺序!$B$2:$B$23,0),MATCH(C137,顺序!$D$2:$D$36,0)))</f>
        <v>15</v>
      </c>
      <c r="I137" s="1" t="str">
        <f t="shared" si="13"/>
        <v>$PlayerID_</v>
      </c>
      <c r="J137" s="1">
        <f t="shared" si="14"/>
        <v>15</v>
      </c>
      <c r="K137" s="1" t="str">
        <f t="shared" si="15"/>
        <v>$PlayerID_15</v>
      </c>
      <c r="L137" s="1" t="str">
        <f>IF(ISBLANK(B137),,IF(G137,"CS_L","CS_R"))&amp;IF(ISBLANK(B137),,IF(G137,IF(LOOKUP(H137,顺序!$A$2:$A$23,顺序!$C$2:$C$23),"FN","NN"),IF(LOOKUP(H137,顺序!$A$2:$A$36,顺序!$E$2:$E$36),"NF","NN")))</f>
        <v>CS_LNN</v>
      </c>
    </row>
    <row r="138" spans="1:12">
      <c r="B138" s="1">
        <v>0</v>
      </c>
      <c r="C138" s="1" t="s">
        <v>15</v>
      </c>
      <c r="D138" s="1" t="s">
        <v>198</v>
      </c>
      <c r="F138" s="1" t="str">
        <f t="shared" si="16"/>
        <v>$EnemyID_15 CS_RNN "おっと、悪い悪い。書き直すからちょっと借りて。"</v>
      </c>
      <c r="G138" s="1" t="b">
        <f t="shared" si="12"/>
        <v>0</v>
      </c>
      <c r="H138" s="1">
        <f>IF(G138=0,0,IF(G138,MATCH(C138,顺序!$B$2:$B$23,0),MATCH(C138,顺序!$D$2:$D$36,0)))</f>
        <v>15</v>
      </c>
      <c r="I138" s="1" t="str">
        <f t="shared" si="13"/>
        <v>$EnemyID_</v>
      </c>
      <c r="J138" s="1">
        <f t="shared" si="14"/>
        <v>15</v>
      </c>
      <c r="K138" s="1" t="str">
        <f t="shared" si="15"/>
        <v>$EnemyID_15</v>
      </c>
      <c r="L138" s="1" t="str">
        <f>IF(ISBLANK(B138),,IF(G138,"CS_L","CS_R"))&amp;IF(ISBLANK(B138),,IF(G138,IF(LOOKUP(H138,顺序!$A$2:$A$23,顺序!$C$2:$C$23),"FN","NN"),IF(LOOKUP(H138,顺序!$A$2:$A$36,顺序!$E$2:$E$36),"NF","NN")))</f>
        <v>CS_RNN</v>
      </c>
    </row>
    <row r="139" spans="1:12">
      <c r="B139" s="1">
        <v>1</v>
      </c>
      <c r="C139" s="1" t="s">
        <v>191</v>
      </c>
      <c r="D139" s="1" t="s">
        <v>199</v>
      </c>
      <c r="F139" s="1" t="str">
        <f t="shared" si="16"/>
        <v>$PlayerID_15 CS_LNN "いらないよ！あんたなんかのサイン！"</v>
      </c>
      <c r="G139" s="1" t="b">
        <f t="shared" si="12"/>
        <v>1</v>
      </c>
      <c r="H139" s="1">
        <f>IF(G139=0,0,IF(G139,MATCH(C139,顺序!$B$2:$B$23,0),MATCH(C139,顺序!$D$2:$D$36,0)))</f>
        <v>15</v>
      </c>
      <c r="I139" s="1" t="str">
        <f t="shared" si="13"/>
        <v>$PlayerID_</v>
      </c>
      <c r="J139" s="1">
        <f t="shared" si="14"/>
        <v>15</v>
      </c>
      <c r="K139" s="1" t="str">
        <f t="shared" si="15"/>
        <v>$PlayerID_15</v>
      </c>
      <c r="L139" s="1" t="str">
        <f>IF(ISBLANK(B139),,IF(G139,"CS_L","CS_R"))&amp;IF(ISBLANK(B139),,IF(G139,IF(LOOKUP(H139,顺序!$A$2:$A$23,顺序!$C$2:$C$23),"FN","NN"),IF(LOOKUP(H139,顺序!$A$2:$A$36,顺序!$E$2:$E$36),"NF","NN")))</f>
        <v>CS_LNN</v>
      </c>
    </row>
    <row r="140" spans="1:12">
      <c r="F140" s="1" t="str">
        <f t="shared" si="16"/>
        <v/>
      </c>
      <c r="G140" s="1">
        <f t="shared" si="12"/>
        <v>0</v>
      </c>
      <c r="H140" s="1">
        <f>IF(G140=0,0,IF(G140,MATCH(C140,顺序!$B$2:$B$23,0),MATCH(C140,顺序!$D$2:$D$36,0)))</f>
        <v>0</v>
      </c>
      <c r="I140" s="1">
        <f t="shared" si="13"/>
        <v>0</v>
      </c>
      <c r="J140" s="1">
        <f t="shared" si="14"/>
        <v>0</v>
      </c>
      <c r="K140" s="1">
        <f t="shared" si="15"/>
        <v>0</v>
      </c>
      <c r="L140" s="1" t="str">
        <f>IF(ISBLANK(B140),,IF(G140,"CS_L","CS_R"))&amp;IF(ISBLANK(B140),,IF(G140,IF(LOOKUP(H140,顺序!$A$2:$A$23,顺序!$C$2:$C$23),"FN","NN"),IF(LOOKUP(H140,顺序!$A$2:$A$36,顺序!$E$2:$E$36),"NF","NN")))</f>
        <v/>
      </c>
    </row>
    <row r="141" spans="1:12">
      <c r="A141" s="1" t="s">
        <v>200</v>
      </c>
      <c r="F141" s="1" t="str">
        <f t="shared" si="16"/>
        <v/>
      </c>
      <c r="G141" s="1">
        <f t="shared" si="12"/>
        <v>0</v>
      </c>
      <c r="H141" s="1">
        <f>IF(G141=0,0,IF(G141,MATCH(C141,顺序!$B$2:$B$23,0),MATCH(C141,顺序!$D$2:$D$36,0)))</f>
        <v>0</v>
      </c>
      <c r="I141" s="1">
        <f t="shared" si="13"/>
        <v>0</v>
      </c>
      <c r="J141" s="1">
        <f t="shared" si="14"/>
        <v>0</v>
      </c>
      <c r="K141" s="1">
        <f t="shared" si="15"/>
        <v>0</v>
      </c>
      <c r="L141" s="1" t="str">
        <f>IF(ISBLANK(B141),,IF(G141,"CS_L","CS_R"))&amp;IF(ISBLANK(B141),,IF(G141,IF(LOOKUP(H141,顺序!$A$2:$A$23,顺序!$C$2:$C$23),"FN","NN"),IF(LOOKUP(H141,顺序!$A$2:$A$36,顺序!$E$2:$E$36),"NF","NN")))</f>
        <v/>
      </c>
    </row>
    <row r="142" spans="1:12">
      <c r="A142" s="1" t="s">
        <v>15</v>
      </c>
      <c r="B142" s="1">
        <v>1</v>
      </c>
      <c r="C142" s="1" t="s">
        <v>93</v>
      </c>
      <c r="D142" s="1" t="s">
        <v>223</v>
      </c>
      <c r="F142" s="1" t="str">
        <f t="shared" si="16"/>
        <v>$PlayerID_10 CS_LFN "か～ごめかごめ～かごのなかのとりは～。"</v>
      </c>
      <c r="G142" s="1" t="b">
        <f t="shared" si="12"/>
        <v>1</v>
      </c>
      <c r="H142" s="1">
        <f>IF(G142=0,0,IF(G142,MATCH(C142,顺序!$B$2:$B$23,0),MATCH(C142,顺序!$D$2:$D$36,0)))</f>
        <v>10</v>
      </c>
      <c r="I142" s="1" t="str">
        <f t="shared" si="13"/>
        <v>$PlayerID_</v>
      </c>
      <c r="J142" s="1">
        <f t="shared" si="14"/>
        <v>10</v>
      </c>
      <c r="K142" s="1" t="str">
        <f t="shared" si="15"/>
        <v>$PlayerID_10</v>
      </c>
      <c r="L142" s="1" t="str">
        <f>IF(ISBLANK(B142),,IF(G142,"CS_L","CS_R"))&amp;IF(ISBLANK(B142),,IF(G142,IF(LOOKUP(H142,顺序!$A$2:$A$23,顺序!$C$2:$C$23),"FN","NN"),IF(LOOKUP(H142,顺序!$A$2:$A$36,顺序!$E$2:$E$36),"NF","NN")))</f>
        <v>CS_LFN</v>
      </c>
    </row>
    <row r="143" spans="1:12">
      <c r="A143" s="1" t="s">
        <v>93</v>
      </c>
      <c r="B143" s="1">
        <v>1</v>
      </c>
      <c r="C143" s="1" t="s">
        <v>93</v>
      </c>
      <c r="D143" s="1" t="s">
        <v>224</v>
      </c>
      <c r="F143" s="1" t="str">
        <f t="shared" si="16"/>
        <v>$PlayerID_10 CS_LFN "いついつであう～うしろのしょうめんだ～れ～。"</v>
      </c>
      <c r="G143" s="1" t="b">
        <f t="shared" si="12"/>
        <v>1</v>
      </c>
      <c r="H143" s="1">
        <f>IF(G143=0,0,IF(G143,MATCH(C143,顺序!$B$2:$B$23,0),MATCH(C143,顺序!$D$2:$D$36,0)))</f>
        <v>10</v>
      </c>
      <c r="I143" s="1" t="str">
        <f t="shared" si="13"/>
        <v>$PlayerID_</v>
      </c>
      <c r="J143" s="1">
        <f t="shared" si="14"/>
        <v>10</v>
      </c>
      <c r="K143" s="1" t="str">
        <f t="shared" si="15"/>
        <v>$PlayerID_10</v>
      </c>
      <c r="L143" s="1" t="str">
        <f>IF(ISBLANK(B143),,IF(G143,"CS_L","CS_R"))&amp;IF(ISBLANK(B143),,IF(G143,IF(LOOKUP(H143,顺序!$A$2:$A$23,顺序!$C$2:$C$23),"FN","NN"),IF(LOOKUP(H143,顺序!$A$2:$A$36,顺序!$E$2:$E$36),"NF","NN")))</f>
        <v>CS_LFN</v>
      </c>
    </row>
    <row r="144" spans="1:12">
      <c r="B144" s="1">
        <v>0</v>
      </c>
      <c r="C144" s="1" t="s">
        <v>15</v>
      </c>
      <c r="D144" s="1" t="s">
        <v>201</v>
      </c>
      <c r="F144" s="1" t="str">
        <f t="shared" si="16"/>
        <v>$EnemyID_15 CS_RNN "これだから警備員が必要ね。コンサート中も勝手に歌いますし、迷惑だったのよ。"</v>
      </c>
      <c r="G144" s="1" t="b">
        <f t="shared" si="12"/>
        <v>0</v>
      </c>
      <c r="H144" s="1">
        <f>IF(G144=0,0,IF(G144,MATCH(C144,顺序!$B$2:$B$23,0),MATCH(C144,顺序!$D$2:$D$36,0)))</f>
        <v>15</v>
      </c>
      <c r="I144" s="1" t="str">
        <f t="shared" si="13"/>
        <v>$EnemyID_</v>
      </c>
      <c r="J144" s="1">
        <f t="shared" si="14"/>
        <v>15</v>
      </c>
      <c r="K144" s="1" t="str">
        <f t="shared" si="15"/>
        <v>$EnemyID_15</v>
      </c>
      <c r="L144" s="1" t="str">
        <f>IF(ISBLANK(B144),,IF(G144,"CS_L","CS_R"))&amp;IF(ISBLANK(B144),,IF(G144,IF(LOOKUP(H144,顺序!$A$2:$A$23,顺序!$C$2:$C$23),"FN","NN"),IF(LOOKUP(H144,顺序!$A$2:$A$36,顺序!$E$2:$E$36),"NF","NN")))</f>
        <v>CS_RNN</v>
      </c>
    </row>
    <row r="145" spans="2:12">
      <c r="B145" s="1">
        <v>1</v>
      </c>
      <c r="C145" s="1" t="s">
        <v>93</v>
      </c>
      <c r="D145" s="1" t="s">
        <v>225</v>
      </c>
      <c r="F145" s="1" t="str">
        <f t="shared" si="16"/>
        <v>$PlayerID_10 CS_LFN "ひ～つようなのは～けいびいんじゃなくて～。"</v>
      </c>
      <c r="G145" s="1" t="b">
        <f t="shared" si="12"/>
        <v>1</v>
      </c>
      <c r="H145" s="1">
        <f>IF(G145=0,0,IF(G145,MATCH(C145,顺序!$B$2:$B$23,0),MATCH(C145,顺序!$D$2:$D$36,0)))</f>
        <v>10</v>
      </c>
      <c r="I145" s="1" t="str">
        <f t="shared" si="13"/>
        <v>$PlayerID_</v>
      </c>
      <c r="J145" s="1">
        <f t="shared" si="14"/>
        <v>10</v>
      </c>
      <c r="K145" s="1" t="str">
        <f t="shared" si="15"/>
        <v>$PlayerID_10</v>
      </c>
      <c r="L145" s="1" t="str">
        <f>IF(ISBLANK(B145),,IF(G145,"CS_L","CS_R"))&amp;IF(ISBLANK(B145),,IF(G145,IF(LOOKUP(H145,顺序!$A$2:$A$23,顺序!$C$2:$C$23),"FN","NN"),IF(LOOKUP(H145,顺序!$A$2:$A$36,顺序!$E$2:$E$36),"NF","NN")))</f>
        <v>CS_LFN</v>
      </c>
    </row>
    <row r="146" spans="2:12">
      <c r="B146" s="1">
        <v>1</v>
      </c>
      <c r="C146" s="1" t="s">
        <v>93</v>
      </c>
      <c r="D146" s="1" t="s">
        <v>249</v>
      </c>
      <c r="F146" s="1" t="str">
        <f t="shared" si="16"/>
        <v>$PlayerID_10 CS_LFN "わたしのような～すてきなかしゅさん～。"</v>
      </c>
      <c r="G146" s="1" t="b">
        <f t="shared" si="12"/>
        <v>1</v>
      </c>
      <c r="H146" s="1">
        <f>IF(G146=0,0,IF(G146,MATCH(C146,顺序!$B$2:$B$23,0),MATCH(C146,顺序!$D$2:$D$36,0)))</f>
        <v>10</v>
      </c>
      <c r="I146" s="1" t="str">
        <f t="shared" si="13"/>
        <v>$PlayerID_</v>
      </c>
      <c r="J146" s="1">
        <f t="shared" si="14"/>
        <v>10</v>
      </c>
      <c r="K146" s="1" t="str">
        <f t="shared" si="15"/>
        <v>$PlayerID_10</v>
      </c>
      <c r="L146" s="1" t="str">
        <f>IF(ISBLANK(B146),,IF(G146,"CS_L","CS_R"))&amp;IF(ISBLANK(B146),,IF(G146,IF(LOOKUP(H146,顺序!$A$2:$A$23,顺序!$C$2:$C$23),"FN","NN"),IF(LOOKUP(H146,顺序!$A$2:$A$36,顺序!$E$2:$E$36),"NF","NN")))</f>
        <v>CS_LFN</v>
      </c>
    </row>
    <row r="147" spans="2:12">
      <c r="B147" s="1">
        <v>0</v>
      </c>
      <c r="C147" s="1" t="s">
        <v>15</v>
      </c>
      <c r="D147" s="1" t="s">
        <v>202</v>
      </c>
      <c r="F147" s="1" t="str">
        <f t="shared" si="16"/>
        <v>$EnemyID_15 CS_RNN "うるさいよほんとに！"</v>
      </c>
      <c r="G147" s="1" t="b">
        <f t="shared" si="12"/>
        <v>0</v>
      </c>
      <c r="H147" s="1">
        <f>IF(G147=0,0,IF(G147,MATCH(C147,顺序!$B$2:$B$23,0),MATCH(C147,顺序!$D$2:$D$36,0)))</f>
        <v>15</v>
      </c>
      <c r="I147" s="1" t="str">
        <f t="shared" si="13"/>
        <v>$EnemyID_</v>
      </c>
      <c r="J147" s="1">
        <f t="shared" si="14"/>
        <v>15</v>
      </c>
      <c r="K147" s="1" t="str">
        <f t="shared" si="15"/>
        <v>$EnemyID_15</v>
      </c>
      <c r="L147" s="1" t="str">
        <f>IF(ISBLANK(B147),,IF(G147,"CS_L","CS_R"))&amp;IF(ISBLANK(B147),,IF(G147,IF(LOOKUP(H147,顺序!$A$2:$A$23,顺序!$C$2:$C$23),"FN","NN"),IF(LOOKUP(H147,顺序!$A$2:$A$36,顺序!$E$2:$E$36),"NF","NN")))</f>
        <v>CS_RNN</v>
      </c>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L94"/>
  <sheetViews>
    <sheetView workbookViewId="0">
      <pane xSplit="1" topLeftCell="E1" activePane="topRight" state="frozen"/>
      <selection pane="topRight" sqref="A1:XFD1048576"/>
    </sheetView>
  </sheetViews>
  <sheetFormatPr defaultRowHeight="13.5"/>
  <cols>
    <col min="1" max="3" width="9" style="1"/>
    <col min="4" max="4" width="91.75" style="1" bestFit="1" customWidth="1"/>
    <col min="5" max="5" width="9" style="1"/>
    <col min="6" max="6" width="13.375" style="1" customWidth="1"/>
    <col min="7" max="16384" width="9" style="1"/>
  </cols>
  <sheetData>
    <row r="1" spans="1:12">
      <c r="A1" s="1" t="s">
        <v>269</v>
      </c>
      <c r="F1" s="1" t="str">
        <f t="shared" ref="F1:F8"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250</v>
      </c>
      <c r="B2" s="1">
        <v>0</v>
      </c>
      <c r="C2" s="1" t="s">
        <v>234</v>
      </c>
      <c r="D2" s="1" t="s">
        <v>251</v>
      </c>
      <c r="F2" s="1" t="str">
        <f t="shared" si="0"/>
        <v>$EnemyID_04 CS_RNN "で、なんのようかい？おまいらを呼ぶ覚えはないぞ。"</v>
      </c>
      <c r="G2" s="1" t="b">
        <f>IF(ISBLANK(B2),,B2&gt;0)</f>
        <v>0</v>
      </c>
      <c r="H2" s="1">
        <f>IF(G2=0,0,IF(G2,MATCH(C2,顺序!$B$2:$B$23,0),MATCH(C2,顺序!$D$2:$D$36,0)))</f>
        <v>4</v>
      </c>
      <c r="I2" s="1" t="str">
        <f>IF(G2&lt;&gt;0,IF(G2,"$PlayerID_","$EnemyID_"),0)</f>
        <v>$EnemyID_</v>
      </c>
      <c r="J2" s="1" t="str">
        <f t="shared" ref="J2:J8" si="1">IF(G2&lt;&gt;0,IF(H2&lt;10,"0"&amp;H2,H2),0)</f>
        <v>04</v>
      </c>
      <c r="K2" s="1" t="str">
        <f t="shared" ref="K2:K8" si="2">IF(G2&lt;&gt;0,I2&amp;J2,0)</f>
        <v>$EnemyID_04</v>
      </c>
      <c r="L2" s="1" t="str">
        <f>IF(ISBLANK(B2),,IF(G2,"CS_L","CS_R"))&amp;IF(ISBLANK(B2),,IF(G2,IF(LOOKUP(H2,顺序!$A$2:$A$23,顺序!$C$2:$C$23),"FN","NN"),IF(LOOKUP(H2,顺序!$A$2:$A$36,顺序!$E$2:$E$36),"NF","NN")))</f>
        <v>CS_RNN</v>
      </c>
    </row>
    <row r="3" spans="1:12">
      <c r="B3" s="1">
        <v>0</v>
      </c>
      <c r="C3" s="1" t="s">
        <v>234</v>
      </c>
      <c r="D3" s="1" t="s">
        <v>252</v>
      </c>
      <c r="F3" s="1" t="str">
        <f t="shared" si="0"/>
        <v>$EnemyID_04 CS_RNN "これだから昆虫以外のやつが嫌いなのよ、みんな自分勝手、虫なんぞ眼にも入らん。"</v>
      </c>
      <c r="G3" s="1" t="b">
        <f t="shared" ref="G3:G8" si="3">IF(ISBLANK(B3),,B3&gt;0)</f>
        <v>0</v>
      </c>
      <c r="H3" s="1">
        <f>IF(G3=0,0,IF(G3,MATCH(C3,顺序!$B$2:$B$23,0),MATCH(C3,顺序!$D$2:$D$36,0)))</f>
        <v>4</v>
      </c>
      <c r="I3" s="1" t="str">
        <f t="shared" ref="I3:I8" si="4">IF(G3&lt;&gt;0,IF(G3,"$PlayerID_","$EnemyID_"),0)</f>
        <v>$EnemyID_</v>
      </c>
      <c r="J3" s="1" t="str">
        <f t="shared" si="1"/>
        <v>04</v>
      </c>
      <c r="K3" s="1" t="str">
        <f t="shared" si="2"/>
        <v>$EnemyID_04</v>
      </c>
      <c r="L3" s="1" t="str">
        <f>IF(ISBLANK(B3),,IF(G3,"CS_L","CS_R"))&amp;IF(ISBLANK(B3),,IF(G3,IF(LOOKUP(H3,顺序!$A$2:$A$23,顺序!$C$2:$C$23),"FN","NN"),IF(LOOKUP(H3,顺序!$A$2:$A$36,顺序!$E$2:$E$36),"NF","NN")))</f>
        <v>CS_RNN</v>
      </c>
    </row>
    <row r="4" spans="1:12">
      <c r="B4" s="1">
        <v>0</v>
      </c>
      <c r="C4" s="1" t="s">
        <v>234</v>
      </c>
      <c r="D4" s="1" t="s">
        <v>253</v>
      </c>
      <c r="F4" s="1" t="str">
        <f t="shared" si="0"/>
        <v>$EnemyID_04 CS_RNN "いいぞ、なら私がその出来の悪い癖を叩き直してあげる！"</v>
      </c>
      <c r="G4" s="1" t="b">
        <f t="shared" si="3"/>
        <v>0</v>
      </c>
      <c r="H4" s="1">
        <f>IF(G4=0,0,IF(G4,MATCH(C4,顺序!$B$2:$B$23,0),MATCH(C4,顺序!$D$2:$D$36,0)))</f>
        <v>4</v>
      </c>
      <c r="I4" s="1" t="str">
        <f t="shared" si="4"/>
        <v>$EnemyID_</v>
      </c>
      <c r="J4" s="1" t="str">
        <f t="shared" si="1"/>
        <v>04</v>
      </c>
      <c r="K4" s="1" t="str">
        <f t="shared" si="2"/>
        <v>$EnemyID_04</v>
      </c>
      <c r="L4" s="1" t="str">
        <f>IF(ISBLANK(B4),,IF(G4,"CS_L","CS_R"))&amp;IF(ISBLANK(B4),,IF(G4,IF(LOOKUP(H4,顺序!$A$2:$A$23,顺序!$C$2:$C$23),"FN","NN"),IF(LOOKUP(H4,顺序!$A$2:$A$36,顺序!$E$2:$E$36),"NF","NN")))</f>
        <v>CS_RNN</v>
      </c>
    </row>
    <row r="5" spans="1:12">
      <c r="B5" s="1">
        <v>0</v>
      </c>
      <c r="C5" s="1" t="s">
        <v>234</v>
      </c>
      <c r="D5" s="1" t="s">
        <v>254</v>
      </c>
      <c r="F5" s="1" t="str">
        <f t="shared" si="0"/>
        <v>$EnemyID_04 CS_RNN "後悔しても知らんぞ。"</v>
      </c>
      <c r="G5" s="1" t="b">
        <f t="shared" si="3"/>
        <v>0</v>
      </c>
      <c r="H5" s="1">
        <f>IF(G5=0,0,IF(G5,MATCH(C5,顺序!$B$2:$B$23,0),MATCH(C5,顺序!$D$2:$D$36,0)))</f>
        <v>4</v>
      </c>
      <c r="I5" s="1" t="str">
        <f t="shared" si="4"/>
        <v>$EnemyID_</v>
      </c>
      <c r="J5" s="1" t="str">
        <f t="shared" si="1"/>
        <v>04</v>
      </c>
      <c r="K5" s="1" t="str">
        <f t="shared" si="2"/>
        <v>$EnemyID_04</v>
      </c>
      <c r="L5" s="1" t="str">
        <f>IF(ISBLANK(B5),,IF(G5,"CS_L","CS_R"))&amp;IF(ISBLANK(B5),,IF(G5,IF(LOOKUP(H5,顺序!$A$2:$A$23,顺序!$C$2:$C$23),"FN","NN"),IF(LOOKUP(H5,顺序!$A$2:$A$36,顺序!$E$2:$E$36),"NF","NN")))</f>
        <v>CS_RNN</v>
      </c>
    </row>
    <row r="6" spans="1:12">
      <c r="F6" s="1" t="str">
        <f t="shared" si="0"/>
        <v/>
      </c>
      <c r="G6" s="1">
        <f t="shared" si="3"/>
        <v>0</v>
      </c>
      <c r="H6" s="1">
        <f>IF(G6=0,0,IF(G6,MATCH(C6,顺序!$B$2:$B$23,0),MATCH(C6,顺序!$D$2:$D$36,0)))</f>
        <v>0</v>
      </c>
      <c r="I6" s="1">
        <f t="shared" si="4"/>
        <v>0</v>
      </c>
      <c r="J6" s="1">
        <f t="shared" si="1"/>
        <v>0</v>
      </c>
      <c r="K6" s="1">
        <f t="shared" si="2"/>
        <v>0</v>
      </c>
      <c r="L6" s="1" t="str">
        <f>IF(ISBLANK(B6),,IF(G6,"CS_L","CS_R"))&amp;IF(ISBLANK(B6),,IF(G6,IF(LOOKUP(H6,顺序!$A$2:$A$23,顺序!$C$2:$C$23),"FN","NN"),IF(LOOKUP(H6,顺序!$A$2:$A$36,顺序!$E$2:$E$36),"NF","NN")))</f>
        <v/>
      </c>
    </row>
    <row r="7" spans="1:12">
      <c r="A7" s="1" t="s">
        <v>270</v>
      </c>
      <c r="F7" s="1" t="str">
        <f t="shared" si="0"/>
        <v/>
      </c>
      <c r="G7" s="1">
        <f t="shared" si="3"/>
        <v>0</v>
      </c>
      <c r="H7" s="1">
        <f>IF(G7=0,0,IF(G7,MATCH(C7,顺序!$B$2:$B$23,0),MATCH(C7,顺序!$D$2:$D$36,0)))</f>
        <v>0</v>
      </c>
      <c r="I7" s="1">
        <f t="shared" si="4"/>
        <v>0</v>
      </c>
      <c r="J7" s="1">
        <f t="shared" si="1"/>
        <v>0</v>
      </c>
      <c r="K7" s="1">
        <f t="shared" si="2"/>
        <v>0</v>
      </c>
      <c r="L7" s="1" t="str">
        <f>IF(ISBLANK(B7),,IF(G7,"CS_L","CS_R"))&amp;IF(ISBLANK(B7),,IF(G7,IF(LOOKUP(H7,顺序!$A$2:$A$23,顺序!$C$2:$C$23),"FN","NN"),IF(LOOKUP(H7,顺序!$A$2:$A$36,顺序!$E$2:$E$36),"NF","NN")))</f>
        <v/>
      </c>
    </row>
    <row r="8" spans="1:12">
      <c r="A8" s="1" t="s">
        <v>250</v>
      </c>
      <c r="B8" s="1">
        <v>0</v>
      </c>
      <c r="C8" s="1" t="s">
        <v>234</v>
      </c>
      <c r="D8" s="1" t="s">
        <v>255</v>
      </c>
      <c r="F8" s="1" t="str">
        <f t="shared" si="0"/>
        <v>$EnemyID_04 CS_RNN "おいこら！善良なわが眷属に毒をやるな！ましてや食うな！"</v>
      </c>
      <c r="G8" s="1" t="b">
        <f t="shared" si="3"/>
        <v>0</v>
      </c>
      <c r="H8" s="1">
        <f>IF(G8=0,0,IF(G8,MATCH(C8,顺序!$B$2:$B$23,0),MATCH(C8,顺序!$D$2:$D$36,0)))</f>
        <v>4</v>
      </c>
      <c r="I8" s="1" t="str">
        <f t="shared" si="4"/>
        <v>$EnemyID_</v>
      </c>
      <c r="J8" s="1" t="str">
        <f t="shared" si="1"/>
        <v>04</v>
      </c>
      <c r="K8" s="1" t="str">
        <f t="shared" si="2"/>
        <v>$EnemyID_04</v>
      </c>
      <c r="L8" s="1" t="str">
        <f>IF(ISBLANK(B8),,IF(G8,"CS_L","CS_R"))&amp;IF(ISBLANK(B8),,IF(G8,IF(LOOKUP(H8,顺序!$A$2:$A$23,顺序!$C$2:$C$23),"FN","NN"),IF(LOOKUP(H8,顺序!$A$2:$A$36,顺序!$E$2:$E$36),"NF","NN")))</f>
        <v>CS_RNN</v>
      </c>
    </row>
    <row r="9" spans="1:12">
      <c r="A9" s="1" t="s">
        <v>9</v>
      </c>
      <c r="B9" s="1">
        <v>1</v>
      </c>
      <c r="C9" s="1" t="s">
        <v>147</v>
      </c>
      <c r="D9" s="1" t="s">
        <v>256</v>
      </c>
      <c r="F9" s="1" t="str">
        <f t="shared" ref="F9:F23" si="5">IF(G9&lt;&gt;0,K9&amp;" "&amp;L9&amp;" "&amp;""""&amp;D9&amp;"""","")</f>
        <v>$PlayerID_07 CS_LNN "虫は常に毒を持っている。それが生まれつきの異能か、暗闇で感染されたのいずれにせよ、毒性は変わらない。"</v>
      </c>
      <c r="G9" s="1" t="b">
        <f t="shared" ref="G9:G23" si="6">IF(ISBLANK(B9),,B9&gt;0)</f>
        <v>1</v>
      </c>
      <c r="H9" s="1">
        <f>IF(G9=0,0,IF(G9,MATCH(C9,顺序!$B$2:$B$23,0),MATCH(C9,顺序!$D$2:$D$36,0)))</f>
        <v>7</v>
      </c>
      <c r="I9" s="1" t="str">
        <f t="shared" ref="I9:I23" si="7">IF(G9&lt;&gt;0,IF(G9,"$PlayerID_","$EnemyID_"),0)</f>
        <v>$PlayerID_</v>
      </c>
      <c r="J9" s="1" t="str">
        <f t="shared" ref="J9:J23" si="8">IF(G9&lt;&gt;0,IF(H9&lt;10,"0"&amp;H9,H9),0)</f>
        <v>07</v>
      </c>
      <c r="K9" s="1" t="str">
        <f t="shared" ref="K9:K23" si="9">IF(G9&lt;&gt;0,I9&amp;J9,0)</f>
        <v>$PlayerID_07</v>
      </c>
      <c r="L9" s="1" t="str">
        <f>IF(ISBLANK(B9),,IF(G9,"CS_L","CS_R"))&amp;IF(ISBLANK(B9),,IF(G9,IF(LOOKUP(H9,顺序!$A$2:$A$23,顺序!$C$2:$C$23),"FN","NN"),IF(LOOKUP(H9,顺序!$A$2:$A$36,顺序!$E$2:$E$36),"NF","NN")))</f>
        <v>CS_LNN</v>
      </c>
    </row>
    <row r="10" spans="1:12">
      <c r="A10" s="1" t="s">
        <v>147</v>
      </c>
      <c r="B10" s="1">
        <v>0</v>
      </c>
      <c r="C10" s="1" t="s">
        <v>234</v>
      </c>
      <c r="D10" s="1" t="s">
        <v>257</v>
      </c>
      <c r="F10" s="1" t="str">
        <f t="shared" si="5"/>
        <v>$EnemyID_04 CS_RNN "かっこつけるな！いま確実に感染されっぱなしじゃない！あんたのせいよ！"</v>
      </c>
      <c r="G10" s="1" t="b">
        <f t="shared" si="6"/>
        <v>0</v>
      </c>
      <c r="H10" s="1">
        <f>IF(G10=0,0,IF(G10,MATCH(C10,顺序!$B$2:$B$23,0),MATCH(C10,顺序!$D$2:$D$36,0)))</f>
        <v>4</v>
      </c>
      <c r="I10" s="1" t="str">
        <f t="shared" si="7"/>
        <v>$EnemyID_</v>
      </c>
      <c r="J10" s="1" t="str">
        <f t="shared" si="8"/>
        <v>04</v>
      </c>
      <c r="K10" s="1" t="str">
        <f t="shared" si="9"/>
        <v>$EnemyID_04</v>
      </c>
      <c r="L10" s="1" t="str">
        <f>IF(ISBLANK(B10),,IF(G10,"CS_L","CS_R"))&amp;IF(ISBLANK(B10),,IF(G10,IF(LOOKUP(H10,顺序!$A$2:$A$23,顺序!$C$2:$C$23),"FN","NN"),IF(LOOKUP(H10,顺序!$A$2:$A$36,顺序!$E$2:$E$36),"NF","NN")))</f>
        <v>CS_RNN</v>
      </c>
    </row>
    <row r="11" spans="1:12">
      <c r="B11" s="1">
        <v>1</v>
      </c>
      <c r="C11" s="1" t="s">
        <v>147</v>
      </c>
      <c r="D11" s="1" t="s">
        <v>258</v>
      </c>
      <c r="F11" s="1" t="str">
        <f t="shared" si="5"/>
        <v>$PlayerID_07 CS_LNN "それこそが誠に残念なことです。"</v>
      </c>
      <c r="G11" s="1" t="b">
        <f t="shared" si="6"/>
        <v>1</v>
      </c>
      <c r="H11" s="1">
        <f>IF(G11=0,0,IF(G11,MATCH(C11,顺序!$B$2:$B$23,0),MATCH(C11,顺序!$D$2:$D$36,0)))</f>
        <v>7</v>
      </c>
      <c r="I11" s="1" t="str">
        <f t="shared" si="7"/>
        <v>$PlayerID_</v>
      </c>
      <c r="J11" s="1" t="str">
        <f t="shared" si="8"/>
        <v>07</v>
      </c>
      <c r="K11" s="1" t="str">
        <f t="shared" si="9"/>
        <v>$PlayerID_07</v>
      </c>
      <c r="L11" s="1" t="str">
        <f>IF(ISBLANK(B11),,IF(G11,"CS_L","CS_R"))&amp;IF(ISBLANK(B11),,IF(G11,IF(LOOKUP(H11,顺序!$A$2:$A$23,顺序!$C$2:$C$23),"FN","NN"),IF(LOOKUP(H11,顺序!$A$2:$A$36,顺序!$E$2:$E$36),"NF","NN")))</f>
        <v>CS_LNN</v>
      </c>
    </row>
    <row r="12" spans="1:12">
      <c r="B12" s="1">
        <v>1</v>
      </c>
      <c r="C12" s="1" t="s">
        <v>9</v>
      </c>
      <c r="D12" s="1" t="s">
        <v>259</v>
      </c>
      <c r="F12" s="1" t="str">
        <f t="shared" si="5"/>
        <v>$PlayerID_06 CS_LNN "あらあら～パクパク。二人とも、喧嘩はいけないことよ。パクパク。"</v>
      </c>
      <c r="G12" s="1" t="b">
        <f t="shared" si="6"/>
        <v>1</v>
      </c>
      <c r="H12" s="1">
        <f>IF(G12=0,0,IF(G12,MATCH(C12,顺序!$B$2:$B$23,0),MATCH(C12,顺序!$D$2:$D$36,0)))</f>
        <v>6</v>
      </c>
      <c r="I12" s="1" t="str">
        <f t="shared" si="7"/>
        <v>$PlayerID_</v>
      </c>
      <c r="J12" s="1" t="str">
        <f t="shared" si="8"/>
        <v>06</v>
      </c>
      <c r="K12" s="1" t="str">
        <f t="shared" si="9"/>
        <v>$PlayerID_06</v>
      </c>
      <c r="L12" s="1" t="str">
        <f>IF(ISBLANK(B12),,IF(G12,"CS_L","CS_R"))&amp;IF(ISBLANK(B12),,IF(G12,IF(LOOKUP(H12,顺序!$A$2:$A$23,顺序!$C$2:$C$23),"FN","NN"),IF(LOOKUP(H12,顺序!$A$2:$A$36,顺序!$E$2:$E$36),"NF","NN")))</f>
        <v>CS_LNN</v>
      </c>
    </row>
    <row r="13" spans="1:12">
      <c r="B13" s="1">
        <v>0</v>
      </c>
      <c r="C13" s="1" t="s">
        <v>234</v>
      </c>
      <c r="D13" s="1" t="s">
        <v>260</v>
      </c>
      <c r="F13" s="1" t="str">
        <f t="shared" si="5"/>
        <v>$EnemyID_04 CS_RNN "…食うかしゃべるかどっちにせよ！いや、だからわが眷属を食うな！"</v>
      </c>
      <c r="G13" s="1" t="b">
        <f t="shared" si="6"/>
        <v>0</v>
      </c>
      <c r="H13" s="1">
        <f>IF(G13=0,0,IF(G13,MATCH(C13,顺序!$B$2:$B$23,0),MATCH(C13,顺序!$D$2:$D$36,0)))</f>
        <v>4</v>
      </c>
      <c r="I13" s="1" t="str">
        <f t="shared" si="7"/>
        <v>$EnemyID_</v>
      </c>
      <c r="J13" s="1" t="str">
        <f t="shared" si="8"/>
        <v>04</v>
      </c>
      <c r="K13" s="1" t="str">
        <f t="shared" si="9"/>
        <v>$EnemyID_04</v>
      </c>
      <c r="L13" s="1" t="str">
        <f>IF(ISBLANK(B13),,IF(G13,"CS_L","CS_R"))&amp;IF(ISBLANK(B13),,IF(G13,IF(LOOKUP(H13,顺序!$A$2:$A$23,顺序!$C$2:$C$23),"FN","NN"),IF(LOOKUP(H13,顺序!$A$2:$A$36,顺序!$E$2:$E$36),"NF","NN")))</f>
        <v>CS_RNN</v>
      </c>
    </row>
    <row r="14" spans="1:12">
      <c r="B14" s="1">
        <v>1</v>
      </c>
      <c r="C14" s="1" t="s">
        <v>147</v>
      </c>
      <c r="D14" s="1" t="s">
        <v>261</v>
      </c>
      <c r="F14" s="1" t="str">
        <f t="shared" si="5"/>
        <v>$PlayerID_07 CS_LNN "そうそう、毒持ちのやつを食ったら腹壊すよ。"</v>
      </c>
      <c r="G14" s="1" t="b">
        <f t="shared" si="6"/>
        <v>1</v>
      </c>
      <c r="H14" s="1">
        <f>IF(G14=0,0,IF(G14,MATCH(C14,顺序!$B$2:$B$23,0),MATCH(C14,顺序!$D$2:$D$36,0)))</f>
        <v>7</v>
      </c>
      <c r="I14" s="1" t="str">
        <f t="shared" si="7"/>
        <v>$PlayerID_</v>
      </c>
      <c r="J14" s="1" t="str">
        <f t="shared" si="8"/>
        <v>07</v>
      </c>
      <c r="K14" s="1" t="str">
        <f t="shared" si="9"/>
        <v>$PlayerID_07</v>
      </c>
      <c r="L14" s="1" t="str">
        <f>IF(ISBLANK(B14),,IF(G14,"CS_L","CS_R"))&amp;IF(ISBLANK(B14),,IF(G14,IF(LOOKUP(H14,顺序!$A$2:$A$23,顺序!$C$2:$C$23),"FN","NN"),IF(LOOKUP(H14,顺序!$A$2:$A$36,顺序!$E$2:$E$36),"NF","NN")))</f>
        <v>CS_LNN</v>
      </c>
    </row>
    <row r="15" spans="1:12">
      <c r="B15" s="1">
        <v>0</v>
      </c>
      <c r="C15" s="1" t="s">
        <v>234</v>
      </c>
      <c r="D15" s="1" t="s">
        <v>262</v>
      </c>
      <c r="F15" s="1" t="str">
        <f t="shared" si="5"/>
        <v>$EnemyID_04 CS_RNN "ああもう！おまいらいい加減にしろ！"</v>
      </c>
      <c r="G15" s="1" t="b">
        <f t="shared" si="6"/>
        <v>0</v>
      </c>
      <c r="H15" s="1">
        <f>IF(G15=0,0,IF(G15,MATCH(C15,顺序!$B$2:$B$23,0),MATCH(C15,顺序!$D$2:$D$36,0)))</f>
        <v>4</v>
      </c>
      <c r="I15" s="1" t="str">
        <f t="shared" si="7"/>
        <v>$EnemyID_</v>
      </c>
      <c r="J15" s="1" t="str">
        <f t="shared" si="8"/>
        <v>04</v>
      </c>
      <c r="K15" s="1" t="str">
        <f t="shared" si="9"/>
        <v>$EnemyID_04</v>
      </c>
      <c r="L15" s="1" t="str">
        <f>IF(ISBLANK(B15),,IF(G15,"CS_L","CS_R"))&amp;IF(ISBLANK(B15),,IF(G15,IF(LOOKUP(H15,顺序!$A$2:$A$23,顺序!$C$2:$C$23),"FN","NN"),IF(LOOKUP(H15,顺序!$A$2:$A$36,顺序!$E$2:$E$36),"NF","NN")))</f>
        <v>CS_RNN</v>
      </c>
    </row>
    <row r="16" spans="1:12">
      <c r="F16" s="1" t="str">
        <f t="shared" si="5"/>
        <v/>
      </c>
      <c r="G16" s="1">
        <f t="shared" si="6"/>
        <v>0</v>
      </c>
      <c r="H16" s="1">
        <f>IF(G16=0,0,IF(G16,MATCH(C16,顺序!$B$2:$B$23,0),MATCH(C16,顺序!$D$2:$D$36,0)))</f>
        <v>0</v>
      </c>
      <c r="I16" s="1">
        <f t="shared" si="7"/>
        <v>0</v>
      </c>
      <c r="J16" s="1">
        <f t="shared" si="8"/>
        <v>0</v>
      </c>
      <c r="K16" s="1">
        <f t="shared" si="9"/>
        <v>0</v>
      </c>
      <c r="L16" s="1" t="str">
        <f>IF(ISBLANK(B16),,IF(G16,"CS_L","CS_R"))&amp;IF(ISBLANK(B16),,IF(G16,IF(LOOKUP(H16,顺序!$A$2:$A$23,顺序!$C$2:$C$23),"FN","NN"),IF(LOOKUP(H16,顺序!$A$2:$A$36,顺序!$E$2:$E$36),"NF","NN")))</f>
        <v/>
      </c>
    </row>
    <row r="17" spans="1:12">
      <c r="A17" s="1" t="s">
        <v>271</v>
      </c>
      <c r="F17" s="1" t="str">
        <f t="shared" si="5"/>
        <v/>
      </c>
      <c r="G17" s="1">
        <f t="shared" si="6"/>
        <v>0</v>
      </c>
      <c r="H17" s="1">
        <f>IF(G17=0,0,IF(G17,MATCH(C17,顺序!$B$2:$B$23,0),MATCH(C17,顺序!$D$2:$D$36,0)))</f>
        <v>0</v>
      </c>
      <c r="I17" s="1">
        <f t="shared" si="7"/>
        <v>0</v>
      </c>
      <c r="J17" s="1">
        <f t="shared" si="8"/>
        <v>0</v>
      </c>
      <c r="K17" s="1">
        <f t="shared" si="9"/>
        <v>0</v>
      </c>
      <c r="L17" s="1" t="str">
        <f>IF(ISBLANK(B17),,IF(G17,"CS_L","CS_R"))&amp;IF(ISBLANK(B17),,IF(G17,IF(LOOKUP(H17,顺序!$A$2:$A$23,顺序!$C$2:$C$23),"FN","NN"),IF(LOOKUP(H17,顺序!$A$2:$A$36,顺序!$E$2:$E$36),"NF","NN")))</f>
        <v/>
      </c>
    </row>
    <row r="18" spans="1:12">
      <c r="A18" s="1" t="s">
        <v>250</v>
      </c>
      <c r="B18" s="1">
        <v>1</v>
      </c>
      <c r="C18" s="1" t="s">
        <v>58</v>
      </c>
      <c r="D18" s="1" t="s">
        <v>263</v>
      </c>
      <c r="F18" s="1" t="str">
        <f t="shared" si="5"/>
        <v>$PlayerID_09 CS_LNN "このあたりはなんか光っててロマンチックってな。"</v>
      </c>
      <c r="G18" s="1" t="b">
        <f t="shared" si="6"/>
        <v>1</v>
      </c>
      <c r="H18" s="1">
        <f>IF(G18=0,0,IF(G18,MATCH(C18,顺序!$B$2:$B$23,0),MATCH(C18,顺序!$D$2:$D$36,0)))</f>
        <v>9</v>
      </c>
      <c r="I18" s="1" t="str">
        <f t="shared" si="7"/>
        <v>$PlayerID_</v>
      </c>
      <c r="J18" s="1" t="str">
        <f t="shared" si="8"/>
        <v>09</v>
      </c>
      <c r="K18" s="1" t="str">
        <f t="shared" si="9"/>
        <v>$PlayerID_09</v>
      </c>
      <c r="L18" s="1" t="str">
        <f>IF(ISBLANK(B18),,IF(G18,"CS_L","CS_R"))&amp;IF(ISBLANK(B18),,IF(G18,IF(LOOKUP(H18,顺序!$A$2:$A$23,顺序!$C$2:$C$23),"FN","NN"),IF(LOOKUP(H18,顺序!$A$2:$A$36,顺序!$E$2:$E$36),"NF","NN")))</f>
        <v>CS_LNN</v>
      </c>
    </row>
    <row r="19" spans="1:12">
      <c r="A19" s="1" t="s">
        <v>58</v>
      </c>
      <c r="B19" s="1">
        <v>0</v>
      </c>
      <c r="C19" s="1" t="s">
        <v>234</v>
      </c>
      <c r="D19" s="1" t="s">
        <v>264</v>
      </c>
      <c r="F19" s="1" t="str">
        <f t="shared" si="5"/>
        <v>$EnemyID_04 CS_RNN "当り前よ。われらホタルが夜光虫だから。"</v>
      </c>
      <c r="G19" s="1" t="b">
        <f t="shared" si="6"/>
        <v>0</v>
      </c>
      <c r="H19" s="1">
        <f>IF(G19=0,0,IF(G19,MATCH(C19,顺序!$B$2:$B$23,0),MATCH(C19,顺序!$D$2:$D$36,0)))</f>
        <v>4</v>
      </c>
      <c r="I19" s="1" t="str">
        <f t="shared" si="7"/>
        <v>$EnemyID_</v>
      </c>
      <c r="J19" s="1" t="str">
        <f t="shared" si="8"/>
        <v>04</v>
      </c>
      <c r="K19" s="1" t="str">
        <f t="shared" si="9"/>
        <v>$EnemyID_04</v>
      </c>
      <c r="L19" s="1" t="str">
        <f>IF(ISBLANK(B19),,IF(G19,"CS_L","CS_R"))&amp;IF(ISBLANK(B19),,IF(G19,IF(LOOKUP(H19,顺序!$A$2:$A$23,顺序!$C$2:$C$23),"FN","NN"),IF(LOOKUP(H19,顺序!$A$2:$A$36,顺序!$E$2:$E$36),"NF","NN")))</f>
        <v>CS_RNN</v>
      </c>
    </row>
    <row r="20" spans="1:12">
      <c r="B20" s="1">
        <v>1</v>
      </c>
      <c r="C20" s="1" t="s">
        <v>58</v>
      </c>
      <c r="D20" s="1" t="s">
        <v>265</v>
      </c>
      <c r="F20" s="1" t="str">
        <f t="shared" si="5"/>
        <v>$PlayerID_09 CS_LNN "せっかくロマンになったし、みんな一緒に盛り上げようよ。"</v>
      </c>
      <c r="G20" s="1" t="b">
        <f t="shared" si="6"/>
        <v>1</v>
      </c>
      <c r="H20" s="1">
        <f>IF(G20=0,0,IF(G20,MATCH(C20,顺序!$B$2:$B$23,0),MATCH(C20,顺序!$D$2:$D$36,0)))</f>
        <v>9</v>
      </c>
      <c r="I20" s="1" t="str">
        <f t="shared" si="7"/>
        <v>$PlayerID_</v>
      </c>
      <c r="J20" s="1" t="str">
        <f t="shared" si="8"/>
        <v>09</v>
      </c>
      <c r="K20" s="1" t="str">
        <f t="shared" si="9"/>
        <v>$PlayerID_09</v>
      </c>
      <c r="L20" s="1" t="str">
        <f>IF(ISBLANK(B20),,IF(G20,"CS_L","CS_R"))&amp;IF(ISBLANK(B20),,IF(G20,IF(LOOKUP(H20,顺序!$A$2:$A$23,顺序!$C$2:$C$23),"FN","NN"),IF(LOOKUP(H20,顺序!$A$2:$A$36,顺序!$E$2:$E$36),"NF","NN")))</f>
        <v>CS_LNN</v>
      </c>
    </row>
    <row r="21" spans="1:12">
      <c r="B21" s="1">
        <v>0</v>
      </c>
      <c r="C21" s="1" t="s">
        <v>234</v>
      </c>
      <c r="D21" s="1" t="s">
        <v>266</v>
      </c>
      <c r="F21" s="1" t="str">
        <f t="shared" si="5"/>
        <v>$EnemyID_04 CS_RNN "いや、それじゃロマンにならん。静寂こそが夜のロマンだ。"</v>
      </c>
      <c r="G21" s="1" t="b">
        <f t="shared" si="6"/>
        <v>0</v>
      </c>
      <c r="H21" s="1">
        <f>IF(G21=0,0,IF(G21,MATCH(C21,顺序!$B$2:$B$23,0),MATCH(C21,顺序!$D$2:$D$36,0)))</f>
        <v>4</v>
      </c>
      <c r="I21" s="1" t="str">
        <f t="shared" si="7"/>
        <v>$EnemyID_</v>
      </c>
      <c r="J21" s="1" t="str">
        <f t="shared" si="8"/>
        <v>04</v>
      </c>
      <c r="K21" s="1" t="str">
        <f t="shared" si="9"/>
        <v>$EnemyID_04</v>
      </c>
      <c r="L21" s="1" t="str">
        <f>IF(ISBLANK(B21),,IF(G21,"CS_L","CS_R"))&amp;IF(ISBLANK(B21),,IF(G21,IF(LOOKUP(H21,顺序!$A$2:$A$23,顺序!$C$2:$C$23),"FN","NN"),IF(LOOKUP(H21,顺序!$A$2:$A$36,顺序!$E$2:$E$36),"NF","NN")))</f>
        <v>CS_RNN</v>
      </c>
    </row>
    <row r="22" spans="1:12">
      <c r="B22" s="1">
        <v>1</v>
      </c>
      <c r="C22" s="1" t="s">
        <v>58</v>
      </c>
      <c r="D22" s="1" t="s">
        <v>267</v>
      </c>
      <c r="F22" s="1" t="str">
        <f t="shared" si="5"/>
        <v>$PlayerID_09 CS_LNN "あんたたちこのままじゃいかんよ。人生をもっと楽しもうとしたら素晴らしいよ。"</v>
      </c>
      <c r="G22" s="1" t="b">
        <f t="shared" si="6"/>
        <v>1</v>
      </c>
      <c r="H22" s="1">
        <f>IF(G22=0,0,IF(G22,MATCH(C22,顺序!$B$2:$B$23,0),MATCH(C22,顺序!$D$2:$D$36,0)))</f>
        <v>9</v>
      </c>
      <c r="I22" s="1" t="str">
        <f t="shared" si="7"/>
        <v>$PlayerID_</v>
      </c>
      <c r="J22" s="1" t="str">
        <f t="shared" si="8"/>
        <v>09</v>
      </c>
      <c r="K22" s="1" t="str">
        <f t="shared" si="9"/>
        <v>$PlayerID_09</v>
      </c>
      <c r="L22" s="1" t="str">
        <f>IF(ISBLANK(B22),,IF(G22,"CS_L","CS_R"))&amp;IF(ISBLANK(B22),,IF(G22,IF(LOOKUP(H22,顺序!$A$2:$A$23,顺序!$C$2:$C$23),"FN","NN"),IF(LOOKUP(H22,顺序!$A$2:$A$36,顺序!$E$2:$E$36),"NF","NN")))</f>
        <v>CS_LNN</v>
      </c>
    </row>
    <row r="23" spans="1:12">
      <c r="B23" s="1">
        <v>0</v>
      </c>
      <c r="C23" s="1" t="s">
        <v>234</v>
      </c>
      <c r="D23" s="1" t="s">
        <v>268</v>
      </c>
      <c r="F23" s="1" t="str">
        <f t="shared" si="5"/>
        <v>$EnemyID_04 CS_RNN "われわれはシンプルでいいから！"</v>
      </c>
      <c r="G23" s="1" t="b">
        <f t="shared" si="6"/>
        <v>0</v>
      </c>
      <c r="H23" s="1">
        <f>IF(G23=0,0,IF(G23,MATCH(C23,顺序!$B$2:$B$23,0),MATCH(C23,顺序!$D$2:$D$36,0)))</f>
        <v>4</v>
      </c>
      <c r="I23" s="1" t="str">
        <f t="shared" si="7"/>
        <v>$EnemyID_</v>
      </c>
      <c r="J23" s="1" t="str">
        <f t="shared" si="8"/>
        <v>04</v>
      </c>
      <c r="K23" s="1" t="str">
        <f t="shared" si="9"/>
        <v>$EnemyID_04</v>
      </c>
      <c r="L23" s="1" t="str">
        <f>IF(ISBLANK(B23),,IF(G23,"CS_L","CS_R"))&amp;IF(ISBLANK(B23),,IF(G23,IF(LOOKUP(H23,顺序!$A$2:$A$23,顺序!$C$2:$C$23),"FN","NN"),IF(LOOKUP(H23,顺序!$A$2:$A$36,顺序!$E$2:$E$36),"NF","NN")))</f>
        <v>CS_RNN</v>
      </c>
    </row>
    <row r="24" spans="1:12">
      <c r="F24" s="1" t="str">
        <f t="shared" ref="F24:F87" si="10">IF(G24&lt;&gt;0,K24&amp;" "&amp;L24&amp;" "&amp;""""&amp;D24&amp;"""","")</f>
        <v/>
      </c>
      <c r="G24" s="1">
        <f t="shared" ref="G24:G87" si="11">IF(ISBLANK(B24),,B24&gt;0)</f>
        <v>0</v>
      </c>
      <c r="H24" s="1">
        <f>IF(G24=0,0,IF(G24,MATCH(C24,顺序!$B$2:$B$23,0),MATCH(C24,顺序!$D$2:$D$36,0)))</f>
        <v>0</v>
      </c>
      <c r="I24" s="1">
        <f t="shared" ref="I24:I87" si="12">IF(G24&lt;&gt;0,IF(G24,"$PlayerID_","$EnemyID_"),0)</f>
        <v>0</v>
      </c>
      <c r="J24" s="1">
        <f t="shared" ref="J24:J87" si="13">IF(G24&lt;&gt;0,IF(H24&lt;10,"0"&amp;H24,H24),0)</f>
        <v>0</v>
      </c>
      <c r="K24" s="1">
        <f t="shared" ref="K24:K87" si="14">IF(G24&lt;&gt;0,I24&amp;J24,0)</f>
        <v>0</v>
      </c>
      <c r="L24" s="1" t="str">
        <f>IF(ISBLANK(B24),,IF(G24,"CS_L","CS_R"))&amp;IF(ISBLANK(B24),,IF(G24,IF(LOOKUP(H24,顺序!$A$2:$A$23,顺序!$C$2:$C$23),"FN","NN"),IF(LOOKUP(H24,顺序!$A$2:$A$36,顺序!$E$2:$E$36),"NF","NN")))</f>
        <v/>
      </c>
    </row>
    <row r="25" spans="1:12">
      <c r="A25" s="1" t="s">
        <v>272</v>
      </c>
      <c r="F25" s="1" t="str">
        <f t="shared" si="10"/>
        <v/>
      </c>
      <c r="G25" s="1">
        <f t="shared" si="11"/>
        <v>0</v>
      </c>
      <c r="H25" s="1">
        <f>IF(G25=0,0,IF(G25,MATCH(C25,顺序!$B$2:$B$23,0),MATCH(C25,顺序!$D$2:$D$36,0)))</f>
        <v>0</v>
      </c>
      <c r="I25" s="1">
        <f t="shared" si="12"/>
        <v>0</v>
      </c>
      <c r="J25" s="1">
        <f t="shared" si="13"/>
        <v>0</v>
      </c>
      <c r="K25" s="1">
        <f t="shared" si="14"/>
        <v>0</v>
      </c>
      <c r="L25" s="1" t="str">
        <f>IF(ISBLANK(B25),,IF(G25,"CS_L","CS_R"))&amp;IF(ISBLANK(B25),,IF(G25,IF(LOOKUP(H25,顺序!$A$2:$A$23,顺序!$C$2:$C$23),"FN","NN"),IF(LOOKUP(H25,顺序!$A$2:$A$36,顺序!$E$2:$E$36),"NF","NN")))</f>
        <v/>
      </c>
    </row>
    <row r="26" spans="1:12">
      <c r="A26" s="1" t="s">
        <v>93</v>
      </c>
      <c r="B26" s="1">
        <v>0</v>
      </c>
      <c r="C26" s="1" t="s">
        <v>93</v>
      </c>
      <c r="D26" s="1" t="s">
        <v>273</v>
      </c>
      <c r="F26" s="1" t="str">
        <f t="shared" si="10"/>
        <v>$EnemyID_05 CS_RNN "ねぇねぇ、博麗神社のこと聞いてる？なんか物騒…って何だその目は？"</v>
      </c>
      <c r="G26" s="1" t="b">
        <f t="shared" si="11"/>
        <v>0</v>
      </c>
      <c r="H26" s="1">
        <f>IF(G26=0,0,IF(G26,MATCH(C26,顺序!$B$2:$B$23,0),MATCH(C26,顺序!$D$2:$D$36,0)))</f>
        <v>5</v>
      </c>
      <c r="I26" s="1" t="str">
        <f t="shared" si="12"/>
        <v>$EnemyID_</v>
      </c>
      <c r="J26" s="1" t="str">
        <f t="shared" si="13"/>
        <v>05</v>
      </c>
      <c r="K26" s="1" t="str">
        <f t="shared" si="14"/>
        <v>$EnemyID_05</v>
      </c>
      <c r="L26" s="1" t="str">
        <f>IF(ISBLANK(B26),,IF(G26,"CS_L","CS_R"))&amp;IF(ISBLANK(B26),,IF(G26,IF(LOOKUP(H26,顺序!$A$2:$A$23,顺序!$C$2:$C$23),"FN","NN"),IF(LOOKUP(H26,顺序!$A$2:$A$36,顺序!$E$2:$E$36),"NF","NN")))</f>
        <v>CS_RNN</v>
      </c>
    </row>
    <row r="27" spans="1:12">
      <c r="A27" s="1" t="s">
        <v>8</v>
      </c>
      <c r="B27" s="1">
        <v>1</v>
      </c>
      <c r="C27" s="1" t="s">
        <v>8</v>
      </c>
      <c r="D27" s="2" t="s">
        <v>274</v>
      </c>
      <c r="F27" s="1" t="str">
        <f t="shared" si="10"/>
        <v>$PlayerID_04 CS_LNN "幽々子様、今夜は焼き鳥しかいないようですが、いかがでしょうか。"</v>
      </c>
      <c r="G27" s="1" t="b">
        <f t="shared" si="11"/>
        <v>1</v>
      </c>
      <c r="H27" s="1">
        <f>IF(G27=0,0,IF(G27,MATCH(C27,顺序!$B$2:$B$23,0),MATCH(C27,顺序!$D$2:$D$36,0)))</f>
        <v>4</v>
      </c>
      <c r="I27" s="1" t="str">
        <f t="shared" si="12"/>
        <v>$PlayerID_</v>
      </c>
      <c r="J27" s="1" t="str">
        <f t="shared" si="13"/>
        <v>04</v>
      </c>
      <c r="K27" s="1" t="str">
        <f t="shared" si="14"/>
        <v>$PlayerID_04</v>
      </c>
      <c r="L27" s="1" t="str">
        <f>IF(ISBLANK(B27),,IF(G27,"CS_L","CS_R"))&amp;IF(ISBLANK(B27),,IF(G27,IF(LOOKUP(H27,顺序!$A$2:$A$23,顺序!$C$2:$C$23),"FN","NN"),IF(LOOKUP(H27,顺序!$A$2:$A$36,顺序!$E$2:$E$36),"NF","NN")))</f>
        <v>CS_LNN</v>
      </c>
    </row>
    <row r="28" spans="1:12">
      <c r="A28" s="1" t="s">
        <v>9</v>
      </c>
      <c r="B28" s="1">
        <v>1</v>
      </c>
      <c r="C28" s="1" t="s">
        <v>9</v>
      </c>
      <c r="D28" s="1" t="s">
        <v>275</v>
      </c>
      <c r="F28" s="1" t="str">
        <f t="shared" si="10"/>
        <v>$PlayerID_06 CS_LNN "大丈夫ですよ。それよりずいぶんと遅いですね夕食は。"</v>
      </c>
      <c r="G28" s="1" t="b">
        <f t="shared" si="11"/>
        <v>1</v>
      </c>
      <c r="H28" s="1">
        <f>IF(G28=0,0,IF(G28,MATCH(C28,顺序!$B$2:$B$23,0),MATCH(C28,顺序!$D$2:$D$36,0)))</f>
        <v>6</v>
      </c>
      <c r="I28" s="1" t="str">
        <f t="shared" si="12"/>
        <v>$PlayerID_</v>
      </c>
      <c r="J28" s="1" t="str">
        <f t="shared" si="13"/>
        <v>06</v>
      </c>
      <c r="K28" s="1" t="str">
        <f t="shared" si="14"/>
        <v>$PlayerID_06</v>
      </c>
      <c r="L28" s="1" t="str">
        <f>IF(ISBLANK(B28),,IF(G28,"CS_L","CS_R"))&amp;IF(ISBLANK(B28),,IF(G28,IF(LOOKUP(H28,顺序!$A$2:$A$23,顺序!$C$2:$C$23),"FN","NN"),IF(LOOKUP(H28,顺序!$A$2:$A$36,顺序!$E$2:$E$36),"NF","NN")))</f>
        <v>CS_LNN</v>
      </c>
    </row>
    <row r="29" spans="1:12">
      <c r="B29" s="1">
        <v>1</v>
      </c>
      <c r="C29" s="1" t="s">
        <v>8</v>
      </c>
      <c r="D29" s="1" t="s">
        <v>276</v>
      </c>
      <c r="F29" s="1" t="str">
        <f t="shared" si="10"/>
        <v>$PlayerID_04 CS_LNN "申し訳ございません。なんか最近野生動物どもがみょんに警戒を強化しましたが、何故でしょうか。"</v>
      </c>
      <c r="G29" s="1" t="b">
        <f t="shared" si="11"/>
        <v>1</v>
      </c>
      <c r="H29" s="1">
        <f>IF(G29=0,0,IF(G29,MATCH(C29,顺序!$B$2:$B$23,0),MATCH(C29,顺序!$D$2:$D$36,0)))</f>
        <v>4</v>
      </c>
      <c r="I29" s="1" t="str">
        <f t="shared" si="12"/>
        <v>$PlayerID_</v>
      </c>
      <c r="J29" s="1" t="str">
        <f t="shared" si="13"/>
        <v>04</v>
      </c>
      <c r="K29" s="1" t="str">
        <f t="shared" si="14"/>
        <v>$PlayerID_04</v>
      </c>
      <c r="L29" s="1" t="str">
        <f>IF(ISBLANK(B29),,IF(G29,"CS_L","CS_R"))&amp;IF(ISBLANK(B29),,IF(G29,IF(LOOKUP(H29,顺序!$A$2:$A$23,顺序!$C$2:$C$23),"FN","NN"),IF(LOOKUP(H29,顺序!$A$2:$A$36,顺序!$E$2:$E$36),"NF","NN")))</f>
        <v>CS_LNN</v>
      </c>
    </row>
    <row r="30" spans="1:12">
      <c r="B30" s="1">
        <v>0</v>
      </c>
      <c r="C30" s="1" t="s">
        <v>93</v>
      </c>
      <c r="D30" s="1" t="s">
        <v>277</v>
      </c>
      <c r="F30" s="1" t="str">
        <f t="shared" si="10"/>
        <v>$EnemyID_05 CS_RNN "！幽霊に剣士…。まさかあんたたち、うわさのなんでもイーター？"</v>
      </c>
      <c r="G30" s="1" t="b">
        <f t="shared" si="11"/>
        <v>0</v>
      </c>
      <c r="H30" s="1">
        <f>IF(G30=0,0,IF(G30,MATCH(C30,顺序!$B$2:$B$23,0),MATCH(C30,顺序!$D$2:$D$36,0)))</f>
        <v>5</v>
      </c>
      <c r="I30" s="1" t="str">
        <f t="shared" si="12"/>
        <v>$EnemyID_</v>
      </c>
      <c r="J30" s="1" t="str">
        <f t="shared" si="13"/>
        <v>05</v>
      </c>
      <c r="K30" s="1" t="str">
        <f t="shared" si="14"/>
        <v>$EnemyID_05</v>
      </c>
      <c r="L30" s="1" t="str">
        <f>IF(ISBLANK(B30),,IF(G30,"CS_L","CS_R"))&amp;IF(ISBLANK(B30),,IF(G30,IF(LOOKUP(H30,顺序!$A$2:$A$23,顺序!$C$2:$C$23),"FN","NN"),IF(LOOKUP(H30,顺序!$A$2:$A$36,顺序!$E$2:$E$36),"NF","NN")))</f>
        <v>CS_RNN</v>
      </c>
    </row>
    <row r="31" spans="1:12">
      <c r="B31" s="1">
        <v>1</v>
      </c>
      <c r="C31" s="1" t="s">
        <v>8</v>
      </c>
      <c r="D31" s="1" t="s">
        <v>278</v>
      </c>
      <c r="F31" s="1" t="str">
        <f t="shared" si="10"/>
        <v>$PlayerID_04 CS_LNN "なによその俗っぽい名前。"</v>
      </c>
      <c r="G31" s="1" t="b">
        <f t="shared" si="11"/>
        <v>1</v>
      </c>
      <c r="H31" s="1">
        <f>IF(G31=0,0,IF(G31,MATCH(C31,顺序!$B$2:$B$23,0),MATCH(C31,顺序!$D$2:$D$36,0)))</f>
        <v>4</v>
      </c>
      <c r="I31" s="1" t="str">
        <f t="shared" si="12"/>
        <v>$PlayerID_</v>
      </c>
      <c r="J31" s="1" t="str">
        <f t="shared" si="13"/>
        <v>04</v>
      </c>
      <c r="K31" s="1" t="str">
        <f t="shared" si="14"/>
        <v>$PlayerID_04</v>
      </c>
      <c r="L31" s="1" t="str">
        <f>IF(ISBLANK(B31),,IF(G31,"CS_L","CS_R"))&amp;IF(ISBLANK(B31),,IF(G31,IF(LOOKUP(H31,顺序!$A$2:$A$23,顺序!$C$2:$C$23),"FN","NN"),IF(LOOKUP(H31,顺序!$A$2:$A$36,顺序!$E$2:$E$36),"NF","NN")))</f>
        <v>CS_LNN</v>
      </c>
    </row>
    <row r="32" spans="1:12">
      <c r="B32" s="1">
        <v>0</v>
      </c>
      <c r="C32" s="1" t="s">
        <v>93</v>
      </c>
      <c r="D32" s="1" t="s">
        <v>279</v>
      </c>
      <c r="F32" s="1" t="str">
        <f t="shared" si="10"/>
        <v>$EnemyID_05 CS_RNN "ゆるさんぞ！同類を食いつくすの仇、いまこそここで…。"</v>
      </c>
      <c r="G32" s="1" t="b">
        <f t="shared" si="11"/>
        <v>0</v>
      </c>
      <c r="H32" s="1">
        <f>IF(G32=0,0,IF(G32,MATCH(C32,顺序!$B$2:$B$23,0),MATCH(C32,顺序!$D$2:$D$36,0)))</f>
        <v>5</v>
      </c>
      <c r="I32" s="1" t="str">
        <f t="shared" si="12"/>
        <v>$EnemyID_</v>
      </c>
      <c r="J32" s="1" t="str">
        <f t="shared" si="13"/>
        <v>05</v>
      </c>
      <c r="K32" s="1" t="str">
        <f t="shared" si="14"/>
        <v>$EnemyID_05</v>
      </c>
      <c r="L32" s="1" t="str">
        <f>IF(ISBLANK(B32),,IF(G32,"CS_L","CS_R"))&amp;IF(ISBLANK(B32),,IF(G32,IF(LOOKUP(H32,顺序!$A$2:$A$23,顺序!$C$2:$C$23),"FN","NN"),IF(LOOKUP(H32,顺序!$A$2:$A$36,顺序!$E$2:$E$36),"NF","NN")))</f>
        <v>CS_RNN</v>
      </c>
    </row>
    <row r="33" spans="1:12">
      <c r="B33" s="1">
        <v>1</v>
      </c>
      <c r="C33" s="1" t="s">
        <v>9</v>
      </c>
      <c r="D33" s="1" t="s">
        <v>280</v>
      </c>
      <c r="F33" s="1" t="str">
        <f t="shared" si="10"/>
        <v>$PlayerID_06 CS_LNN "食材は黙りなさい～。"</v>
      </c>
      <c r="G33" s="1" t="b">
        <f t="shared" si="11"/>
        <v>1</v>
      </c>
      <c r="H33" s="1">
        <f>IF(G33=0,0,IF(G33,MATCH(C33,顺序!$B$2:$B$23,0),MATCH(C33,顺序!$D$2:$D$36,0)))</f>
        <v>6</v>
      </c>
      <c r="I33" s="1" t="str">
        <f t="shared" si="12"/>
        <v>$PlayerID_</v>
      </c>
      <c r="J33" s="1" t="str">
        <f t="shared" si="13"/>
        <v>06</v>
      </c>
      <c r="K33" s="1" t="str">
        <f t="shared" si="14"/>
        <v>$PlayerID_06</v>
      </c>
      <c r="L33" s="1" t="str">
        <f>IF(ISBLANK(B33),,IF(G33,"CS_L","CS_R"))&amp;IF(ISBLANK(B33),,IF(G33,IF(LOOKUP(H33,顺序!$A$2:$A$23,顺序!$C$2:$C$23),"FN","NN"),IF(LOOKUP(H33,顺序!$A$2:$A$36,顺序!$E$2:$E$36),"NF","NN")))</f>
        <v>CS_LNN</v>
      </c>
    </row>
    <row r="34" spans="1:12">
      <c r="F34" s="1" t="str">
        <f t="shared" si="10"/>
        <v/>
      </c>
      <c r="G34" s="1">
        <f t="shared" si="11"/>
        <v>0</v>
      </c>
      <c r="H34" s="1">
        <f>IF(G34=0,0,IF(G34,MATCH(C34,顺序!$B$2:$B$23,0),MATCH(C34,顺序!$D$2:$D$36,0)))</f>
        <v>0</v>
      </c>
      <c r="I34" s="1">
        <f t="shared" si="12"/>
        <v>0</v>
      </c>
      <c r="J34" s="1">
        <f t="shared" si="13"/>
        <v>0</v>
      </c>
      <c r="K34" s="1">
        <f t="shared" si="14"/>
        <v>0</v>
      </c>
      <c r="L34" s="1" t="str">
        <f>IF(ISBLANK(B34),,IF(G34,"CS_L","CS_R"))&amp;IF(ISBLANK(B34),,IF(G34,IF(LOOKUP(H34,顺序!$A$2:$A$23,顺序!$C$2:$C$23),"FN","NN"),IF(LOOKUP(H34,顺序!$A$2:$A$36,顺序!$E$2:$E$36),"NF","NN")))</f>
        <v/>
      </c>
    </row>
    <row r="35" spans="1:12">
      <c r="A35" s="1" t="s">
        <v>281</v>
      </c>
      <c r="F35" s="1" t="str">
        <f t="shared" si="10"/>
        <v/>
      </c>
      <c r="G35" s="1">
        <f t="shared" si="11"/>
        <v>0</v>
      </c>
      <c r="H35" s="1">
        <f>IF(G35=0,0,IF(G35,MATCH(C35,顺序!$B$2:$B$23,0),MATCH(C35,顺序!$D$2:$D$36,0)))</f>
        <v>0</v>
      </c>
      <c r="I35" s="1">
        <f t="shared" si="12"/>
        <v>0</v>
      </c>
      <c r="J35" s="1">
        <f t="shared" si="13"/>
        <v>0</v>
      </c>
      <c r="K35" s="1">
        <f t="shared" si="14"/>
        <v>0</v>
      </c>
      <c r="L35" s="1" t="str">
        <f>IF(ISBLANK(B35),,IF(G35,"CS_L","CS_R"))&amp;IF(ISBLANK(B35),,IF(G35,IF(LOOKUP(H35,顺序!$A$2:$A$23,顺序!$C$2:$C$23),"FN","NN"),IF(LOOKUP(H35,顺序!$A$2:$A$36,顺序!$E$2:$E$36),"NF","NN")))</f>
        <v/>
      </c>
    </row>
    <row r="36" spans="1:12">
      <c r="A36" s="1" t="s">
        <v>93</v>
      </c>
      <c r="B36" s="1">
        <v>0</v>
      </c>
      <c r="C36" s="1" t="s">
        <v>93</v>
      </c>
      <c r="D36" s="1" t="s">
        <v>282</v>
      </c>
      <c r="F36" s="1" t="str">
        <f t="shared" si="10"/>
        <v>$EnemyID_05 CS_RNN "な、なんでバンパイアがここに！"</v>
      </c>
      <c r="G36" s="1" t="b">
        <f t="shared" si="11"/>
        <v>0</v>
      </c>
      <c r="H36" s="1">
        <f>IF(G36=0,0,IF(G36,MATCH(C36,顺序!$B$2:$B$23,0),MATCH(C36,顺序!$D$2:$D$36,0)))</f>
        <v>5</v>
      </c>
      <c r="I36" s="1" t="str">
        <f t="shared" si="12"/>
        <v>$EnemyID_</v>
      </c>
      <c r="J36" s="1" t="str">
        <f t="shared" si="13"/>
        <v>05</v>
      </c>
      <c r="K36" s="1" t="str">
        <f t="shared" si="14"/>
        <v>$EnemyID_05</v>
      </c>
      <c r="L36" s="1" t="str">
        <f>IF(ISBLANK(B36),,IF(G36,"CS_L","CS_R"))&amp;IF(ISBLANK(B36),,IF(G36,IF(LOOKUP(H36,顺序!$A$2:$A$23,顺序!$C$2:$C$23),"FN","NN"),IF(LOOKUP(H36,顺序!$A$2:$A$36,顺序!$E$2:$E$36),"NF","NN")))</f>
        <v>CS_RNN</v>
      </c>
    </row>
    <row r="37" spans="1:12">
      <c r="A37" s="1" t="s">
        <v>41</v>
      </c>
      <c r="B37" s="1">
        <v>1</v>
      </c>
      <c r="C37" s="1" t="s">
        <v>41</v>
      </c>
      <c r="D37" s="1" t="s">
        <v>283</v>
      </c>
      <c r="F37" s="1" t="str">
        <f t="shared" si="10"/>
        <v>$PlayerID_03 CS_LNN "化け鳥のようです、お嬢様。"</v>
      </c>
      <c r="G37" s="1" t="b">
        <f t="shared" si="11"/>
        <v>1</v>
      </c>
      <c r="H37" s="1">
        <f>IF(G37=0,0,IF(G37,MATCH(C37,顺序!$B$2:$B$23,0),MATCH(C37,顺序!$D$2:$D$36,0)))</f>
        <v>3</v>
      </c>
      <c r="I37" s="1" t="str">
        <f t="shared" si="12"/>
        <v>$PlayerID_</v>
      </c>
      <c r="J37" s="1" t="str">
        <f t="shared" si="13"/>
        <v>03</v>
      </c>
      <c r="K37" s="1" t="str">
        <f t="shared" si="14"/>
        <v>$PlayerID_03</v>
      </c>
      <c r="L37" s="1" t="str">
        <f>IF(ISBLANK(B37),,IF(G37,"CS_L","CS_R"))&amp;IF(ISBLANK(B37),,IF(G37,IF(LOOKUP(H37,顺序!$A$2:$A$23,顺序!$C$2:$C$23),"FN","NN"),IF(LOOKUP(H37,顺序!$A$2:$A$36,顺序!$E$2:$E$36),"NF","NN")))</f>
        <v>CS_LNN</v>
      </c>
    </row>
    <row r="38" spans="1:12">
      <c r="A38" s="1" t="s">
        <v>117</v>
      </c>
      <c r="B38" s="1">
        <v>1</v>
      </c>
      <c r="C38" s="1" t="s">
        <v>117</v>
      </c>
      <c r="D38" s="1" t="s">
        <v>284</v>
      </c>
      <c r="F38" s="1" t="str">
        <f t="shared" si="10"/>
        <v>$PlayerID_19 CS_LNN "あいつに構う時間などない、さっさと片付けろ。"</v>
      </c>
      <c r="G38" s="1" t="b">
        <f t="shared" si="11"/>
        <v>1</v>
      </c>
      <c r="H38" s="1">
        <f>IF(G38=0,0,IF(G38,MATCH(C38,顺序!$B$2:$B$23,0),MATCH(C38,顺序!$D$2:$D$36,0)))</f>
        <v>19</v>
      </c>
      <c r="I38" s="1" t="str">
        <f t="shared" si="12"/>
        <v>$PlayerID_</v>
      </c>
      <c r="J38" s="1">
        <f t="shared" si="13"/>
        <v>19</v>
      </c>
      <c r="K38" s="1" t="str">
        <f t="shared" si="14"/>
        <v>$PlayerID_19</v>
      </c>
      <c r="L38" s="1" t="str">
        <f>IF(ISBLANK(B38),,IF(G38,"CS_L","CS_R"))&amp;IF(ISBLANK(B38),,IF(G38,IF(LOOKUP(H38,顺序!$A$2:$A$23,顺序!$C$2:$C$23),"FN","NN"),IF(LOOKUP(H38,顺序!$A$2:$A$36,顺序!$E$2:$E$36),"NF","NN")))</f>
        <v>CS_LNN</v>
      </c>
    </row>
    <row r="39" spans="1:12">
      <c r="B39" s="1">
        <v>1</v>
      </c>
      <c r="C39" s="1" t="s">
        <v>41</v>
      </c>
      <c r="D39" s="1" t="s">
        <v>285</v>
      </c>
      <c r="F39" s="1" t="str">
        <f t="shared" si="10"/>
        <v>$PlayerID_03 CS_LNN "かしこまりました。そこの小鳥、ジャンケン勝負せよ。"</v>
      </c>
      <c r="G39" s="1" t="b">
        <f t="shared" si="11"/>
        <v>1</v>
      </c>
      <c r="H39" s="1">
        <f>IF(G39=0,0,IF(G39,MATCH(C39,顺序!$B$2:$B$23,0),MATCH(C39,顺序!$D$2:$D$36,0)))</f>
        <v>3</v>
      </c>
      <c r="I39" s="1" t="str">
        <f t="shared" si="12"/>
        <v>$PlayerID_</v>
      </c>
      <c r="J39" s="1" t="str">
        <f t="shared" si="13"/>
        <v>03</v>
      </c>
      <c r="K39" s="1" t="str">
        <f t="shared" si="14"/>
        <v>$PlayerID_03</v>
      </c>
      <c r="L39" s="1" t="str">
        <f>IF(ISBLANK(B39),,IF(G39,"CS_L","CS_R"))&amp;IF(ISBLANK(B39),,IF(G39,IF(LOOKUP(H39,顺序!$A$2:$A$23,顺序!$C$2:$C$23),"FN","NN"),IF(LOOKUP(H39,顺序!$A$2:$A$36,顺序!$E$2:$E$36),"NF","NN")))</f>
        <v>CS_LNN</v>
      </c>
    </row>
    <row r="40" spans="1:12">
      <c r="B40" s="1">
        <v>0</v>
      </c>
      <c r="C40" s="1" t="s">
        <v>93</v>
      </c>
      <c r="D40" s="1" t="s">
        <v>286</v>
      </c>
      <c r="F40" s="1" t="str">
        <f t="shared" si="10"/>
        <v>$EnemyID_05 CS_RNN "えっ、ちょっ…あ、勝った…。"</v>
      </c>
      <c r="G40" s="1" t="b">
        <f t="shared" si="11"/>
        <v>0</v>
      </c>
      <c r="H40" s="1">
        <f>IF(G40=0,0,IF(G40,MATCH(C40,顺序!$B$2:$B$23,0),MATCH(C40,顺序!$D$2:$D$36,0)))</f>
        <v>5</v>
      </c>
      <c r="I40" s="1" t="str">
        <f t="shared" si="12"/>
        <v>$EnemyID_</v>
      </c>
      <c r="J40" s="1" t="str">
        <f t="shared" si="13"/>
        <v>05</v>
      </c>
      <c r="K40" s="1" t="str">
        <f t="shared" si="14"/>
        <v>$EnemyID_05</v>
      </c>
      <c r="L40" s="1" t="str">
        <f>IF(ISBLANK(B40),,IF(G40,"CS_L","CS_R"))&amp;IF(ISBLANK(B40),,IF(G40,IF(LOOKUP(H40,顺序!$A$2:$A$23,顺序!$C$2:$C$23),"FN","NN"),IF(LOOKUP(H40,顺序!$A$2:$A$36,顺序!$E$2:$E$36),"NF","NN")))</f>
        <v>CS_RNN</v>
      </c>
    </row>
    <row r="41" spans="1:12">
      <c r="B41" s="1">
        <v>1</v>
      </c>
      <c r="C41" s="1" t="s">
        <v>41</v>
      </c>
      <c r="D41" s="1" t="s">
        <v>288</v>
      </c>
      <c r="F41" s="1" t="str">
        <f t="shared" si="10"/>
        <v>$PlayerID_03 CS_LNN "違う、お前の負けだ。"</v>
      </c>
      <c r="G41" s="1" t="b">
        <f t="shared" si="11"/>
        <v>1</v>
      </c>
      <c r="H41" s="1">
        <f>IF(G41=0,0,IF(G41,MATCH(C41,顺序!$B$2:$B$23,0),MATCH(C41,顺序!$D$2:$D$36,0)))</f>
        <v>3</v>
      </c>
      <c r="I41" s="1" t="str">
        <f t="shared" si="12"/>
        <v>$PlayerID_</v>
      </c>
      <c r="J41" s="1" t="str">
        <f t="shared" si="13"/>
        <v>03</v>
      </c>
      <c r="K41" s="1" t="str">
        <f t="shared" si="14"/>
        <v>$PlayerID_03</v>
      </c>
      <c r="L41" s="1" t="str">
        <f>IF(ISBLANK(B41),,IF(G41,"CS_L","CS_R"))&amp;IF(ISBLANK(B41),,IF(G41,IF(LOOKUP(H41,顺序!$A$2:$A$23,顺序!$C$2:$C$23),"FN","NN"),IF(LOOKUP(H41,顺序!$A$2:$A$36,顺序!$E$2:$E$36),"NF","NN")))</f>
        <v>CS_LNN</v>
      </c>
    </row>
    <row r="42" spans="1:12">
      <c r="B42" s="1">
        <v>0</v>
      </c>
      <c r="C42" s="1" t="s">
        <v>93</v>
      </c>
      <c r="D42" s="1" t="s">
        <v>287</v>
      </c>
      <c r="F42" s="1" t="str">
        <f t="shared" si="10"/>
        <v>$EnemyID_05 CS_RNN "あれ？グーじゃなかったっけ？"</v>
      </c>
      <c r="G42" s="1" t="b">
        <f t="shared" si="11"/>
        <v>0</v>
      </c>
      <c r="H42" s="1">
        <f>IF(G42=0,0,IF(G42,MATCH(C42,顺序!$B$2:$B$23,0),MATCH(C42,顺序!$D$2:$D$36,0)))</f>
        <v>5</v>
      </c>
      <c r="I42" s="1" t="str">
        <f t="shared" si="12"/>
        <v>$EnemyID_</v>
      </c>
      <c r="J42" s="1" t="str">
        <f t="shared" si="13"/>
        <v>05</v>
      </c>
      <c r="K42" s="1" t="str">
        <f t="shared" si="14"/>
        <v>$EnemyID_05</v>
      </c>
      <c r="L42" s="1" t="str">
        <f>IF(ISBLANK(B42),,IF(G42,"CS_L","CS_R"))&amp;IF(ISBLANK(B42),,IF(G42,IF(LOOKUP(H42,顺序!$A$2:$A$23,顺序!$C$2:$C$23),"FN","NN"),IF(LOOKUP(H42,顺序!$A$2:$A$36,顺序!$E$2:$E$36),"NF","NN")))</f>
        <v>CS_RNN</v>
      </c>
    </row>
    <row r="43" spans="1:12">
      <c r="B43" s="1">
        <v>1</v>
      </c>
      <c r="C43" s="1" t="s">
        <v>41</v>
      </c>
      <c r="D43" s="1" t="s">
        <v>289</v>
      </c>
      <c r="F43" s="1" t="str">
        <f t="shared" si="10"/>
        <v>$PlayerID_03 CS_LNN "バカ者。時間が止める私を勝てるとでも思ったか？"</v>
      </c>
      <c r="G43" s="1" t="b">
        <f t="shared" si="11"/>
        <v>1</v>
      </c>
      <c r="H43" s="1">
        <f>IF(G43=0,0,IF(G43,MATCH(C43,顺序!$B$2:$B$23,0),MATCH(C43,顺序!$D$2:$D$36,0)))</f>
        <v>3</v>
      </c>
      <c r="I43" s="1" t="str">
        <f t="shared" si="12"/>
        <v>$PlayerID_</v>
      </c>
      <c r="J43" s="1" t="str">
        <f t="shared" si="13"/>
        <v>03</v>
      </c>
      <c r="K43" s="1" t="str">
        <f t="shared" si="14"/>
        <v>$PlayerID_03</v>
      </c>
      <c r="L43" s="1" t="str">
        <f>IF(ISBLANK(B43),,IF(G43,"CS_L","CS_R"))&amp;IF(ISBLANK(B43),,IF(G43,IF(LOOKUP(H43,顺序!$A$2:$A$23,顺序!$C$2:$C$23),"FN","NN"),IF(LOOKUP(H43,顺序!$A$2:$A$36,顺序!$E$2:$E$36),"NF","NN")))</f>
        <v>CS_LNN</v>
      </c>
    </row>
    <row r="44" spans="1:12">
      <c r="F44" s="1" t="str">
        <f t="shared" si="10"/>
        <v/>
      </c>
      <c r="G44" s="1">
        <f t="shared" si="11"/>
        <v>0</v>
      </c>
      <c r="H44" s="1">
        <f>IF(G44=0,0,IF(G44,MATCH(C44,顺序!$B$2:$B$23,0),MATCH(C44,顺序!$D$2:$D$36,0)))</f>
        <v>0</v>
      </c>
      <c r="I44" s="1">
        <f t="shared" si="12"/>
        <v>0</v>
      </c>
      <c r="J44" s="1">
        <f t="shared" si="13"/>
        <v>0</v>
      </c>
      <c r="K44" s="1">
        <f t="shared" si="14"/>
        <v>0</v>
      </c>
      <c r="L44" s="1" t="str">
        <f>IF(ISBLANK(B44),,IF(G44,"CS_L","CS_R"))&amp;IF(ISBLANK(B44),,IF(G44,IF(LOOKUP(H44,顺序!$A$2:$A$23,顺序!$C$2:$C$23),"FN","NN"),IF(LOOKUP(H44,顺序!$A$2:$A$36,顺序!$E$2:$E$36),"NF","NN")))</f>
        <v/>
      </c>
    </row>
    <row r="45" spans="1:12">
      <c r="A45" s="1" t="s">
        <v>290</v>
      </c>
      <c r="F45" s="1" t="str">
        <f t="shared" si="10"/>
        <v/>
      </c>
      <c r="G45" s="1">
        <f t="shared" si="11"/>
        <v>0</v>
      </c>
      <c r="H45" s="1">
        <f>IF(G45=0,0,IF(G45,MATCH(C45,顺序!$B$2:$B$23,0),MATCH(C45,顺序!$D$2:$D$36,0)))</f>
        <v>0</v>
      </c>
      <c r="I45" s="1">
        <f t="shared" si="12"/>
        <v>0</v>
      </c>
      <c r="J45" s="1">
        <f t="shared" si="13"/>
        <v>0</v>
      </c>
      <c r="K45" s="1">
        <f t="shared" si="14"/>
        <v>0</v>
      </c>
      <c r="L45" s="1" t="str">
        <f>IF(ISBLANK(B45),,IF(G45,"CS_L","CS_R"))&amp;IF(ISBLANK(B45),,IF(G45,IF(LOOKUP(H45,顺序!$A$2:$A$23,顺序!$C$2:$C$23),"FN","NN"),IF(LOOKUP(H45,顺序!$A$2:$A$36,顺序!$E$2:$E$36),"NF","NN")))</f>
        <v/>
      </c>
    </row>
    <row r="46" spans="1:12">
      <c r="A46" s="1" t="s">
        <v>93</v>
      </c>
      <c r="B46" s="1">
        <v>1</v>
      </c>
      <c r="C46" s="1" t="s">
        <v>58</v>
      </c>
      <c r="D46" s="1" t="s">
        <v>291</v>
      </c>
      <c r="F46" s="1" t="str">
        <f t="shared" si="10"/>
        <v>$PlayerID_09 CS_LNN "あのさぁ～この森で演奏の練習をしてもいい？"</v>
      </c>
      <c r="G46" s="1" t="b">
        <f t="shared" si="11"/>
        <v>1</v>
      </c>
      <c r="H46" s="1">
        <f>IF(G46=0,0,IF(G46,MATCH(C46,顺序!$B$2:$B$23,0),MATCH(C46,顺序!$D$2:$D$36,0)))</f>
        <v>9</v>
      </c>
      <c r="I46" s="1" t="str">
        <f t="shared" si="12"/>
        <v>$PlayerID_</v>
      </c>
      <c r="J46" s="1" t="str">
        <f t="shared" si="13"/>
        <v>09</v>
      </c>
      <c r="K46" s="1" t="str">
        <f t="shared" si="14"/>
        <v>$PlayerID_09</v>
      </c>
      <c r="L46" s="1" t="str">
        <f>IF(ISBLANK(B46),,IF(G46,"CS_L","CS_R"))&amp;IF(ISBLANK(B46),,IF(G46,IF(LOOKUP(H46,顺序!$A$2:$A$23,顺序!$C$2:$C$23),"FN","NN"),IF(LOOKUP(H46,顺序!$A$2:$A$36,顺序!$E$2:$E$36),"NF","NN")))</f>
        <v>CS_LNN</v>
      </c>
    </row>
    <row r="47" spans="1:12">
      <c r="A47" s="1" t="s">
        <v>58</v>
      </c>
      <c r="B47" s="1">
        <v>0</v>
      </c>
      <c r="C47" s="1" t="s">
        <v>93</v>
      </c>
      <c r="D47" s="1" t="s">
        <v>292</v>
      </c>
      <c r="F47" s="1" t="str">
        <f t="shared" si="10"/>
        <v>$EnemyID_05 CS_RNN "大歓迎よ！もしかしてプリズムリバー楽団なの？"</v>
      </c>
      <c r="G47" s="1" t="b">
        <f t="shared" si="11"/>
        <v>0</v>
      </c>
      <c r="H47" s="1">
        <f>IF(G47=0,0,IF(G47,MATCH(C47,顺序!$B$2:$B$23,0),MATCH(C47,顺序!$D$2:$D$36,0)))</f>
        <v>5</v>
      </c>
      <c r="I47" s="1" t="str">
        <f t="shared" si="12"/>
        <v>$EnemyID_</v>
      </c>
      <c r="J47" s="1" t="str">
        <f t="shared" si="13"/>
        <v>05</v>
      </c>
      <c r="K47" s="1" t="str">
        <f t="shared" si="14"/>
        <v>$EnemyID_05</v>
      </c>
      <c r="L47" s="1" t="str">
        <f>IF(ISBLANK(B47),,IF(G47,"CS_L","CS_R"))&amp;IF(ISBLANK(B47),,IF(G47,IF(LOOKUP(H47,顺序!$A$2:$A$23,顺序!$C$2:$C$23),"FN","NN"),IF(LOOKUP(H47,顺序!$A$2:$A$36,顺序!$E$2:$E$36),"NF","NN")))</f>
        <v>CS_RNN</v>
      </c>
    </row>
    <row r="48" spans="1:12">
      <c r="A48" s="1" t="s">
        <v>78</v>
      </c>
      <c r="B48" s="1">
        <v>1</v>
      </c>
      <c r="C48" s="1" t="s">
        <v>78</v>
      </c>
      <c r="D48" s="1" t="s">
        <v>293</v>
      </c>
      <c r="F48" s="1" t="str">
        <f t="shared" si="10"/>
        <v>$PlayerID_12 CS_LNN "そうです。"</v>
      </c>
      <c r="G48" s="1" t="b">
        <f t="shared" si="11"/>
        <v>1</v>
      </c>
      <c r="H48" s="1">
        <f>IF(G48=0,0,IF(G48,MATCH(C48,顺序!$B$2:$B$23,0),MATCH(C48,顺序!$D$2:$D$36,0)))</f>
        <v>12</v>
      </c>
      <c r="I48" s="1" t="str">
        <f t="shared" si="12"/>
        <v>$PlayerID_</v>
      </c>
      <c r="J48" s="1">
        <f t="shared" si="13"/>
        <v>12</v>
      </c>
      <c r="K48" s="1" t="str">
        <f t="shared" si="14"/>
        <v>$PlayerID_12</v>
      </c>
      <c r="L48" s="1" t="str">
        <f>IF(ISBLANK(B48),,IF(G48,"CS_L","CS_R"))&amp;IF(ISBLANK(B48),,IF(G48,IF(LOOKUP(H48,顺序!$A$2:$A$23,顺序!$C$2:$C$23),"FN","NN"),IF(LOOKUP(H48,顺序!$A$2:$A$36,顺序!$E$2:$E$36),"NF","NN")))</f>
        <v>CS_LNN</v>
      </c>
    </row>
    <row r="49" spans="1:12">
      <c r="B49" s="1">
        <v>0</v>
      </c>
      <c r="C49" s="1" t="s">
        <v>93</v>
      </c>
      <c r="D49" s="1" t="s">
        <v>294</v>
      </c>
      <c r="F49" s="1" t="str">
        <f t="shared" si="10"/>
        <v>$EnemyID_05 CS_RNN "わ！どどどどうしよう～。わたくし、ミスティアと申しますが…。"</v>
      </c>
      <c r="G49" s="1" t="b">
        <f t="shared" si="11"/>
        <v>0</v>
      </c>
      <c r="H49" s="1">
        <f>IF(G49=0,0,IF(G49,MATCH(C49,顺序!$B$2:$B$23,0),MATCH(C49,顺序!$D$2:$D$36,0)))</f>
        <v>5</v>
      </c>
      <c r="I49" s="1" t="str">
        <f t="shared" si="12"/>
        <v>$EnemyID_</v>
      </c>
      <c r="J49" s="1" t="str">
        <f t="shared" si="13"/>
        <v>05</v>
      </c>
      <c r="K49" s="1" t="str">
        <f t="shared" si="14"/>
        <v>$EnemyID_05</v>
      </c>
      <c r="L49" s="1" t="str">
        <f>IF(ISBLANK(B49),,IF(G49,"CS_L","CS_R"))&amp;IF(ISBLANK(B49),,IF(G49,IF(LOOKUP(H49,顺序!$A$2:$A$23,顺序!$C$2:$C$23),"FN","NN"),IF(LOOKUP(H49,顺序!$A$2:$A$36,顺序!$E$2:$E$36),"NF","NN")))</f>
        <v>CS_RNN</v>
      </c>
    </row>
    <row r="50" spans="1:12">
      <c r="B50" s="1">
        <v>0</v>
      </c>
      <c r="C50" s="1" t="s">
        <v>93</v>
      </c>
      <c r="D50" s="1" t="s">
        <v>295</v>
      </c>
      <c r="F50" s="1" t="str">
        <f t="shared" si="10"/>
        <v>$EnemyID_05 CS_RNN "ううううたが大好きです！歌に自信があります！"</v>
      </c>
      <c r="G50" s="1" t="b">
        <f t="shared" si="11"/>
        <v>0</v>
      </c>
      <c r="H50" s="1">
        <f>IF(G50=0,0,IF(G50,MATCH(C50,顺序!$B$2:$B$23,0),MATCH(C50,顺序!$D$2:$D$36,0)))</f>
        <v>5</v>
      </c>
      <c r="I50" s="1" t="str">
        <f t="shared" si="12"/>
        <v>$EnemyID_</v>
      </c>
      <c r="J50" s="1" t="str">
        <f t="shared" si="13"/>
        <v>05</v>
      </c>
      <c r="K50" s="1" t="str">
        <f t="shared" si="14"/>
        <v>$EnemyID_05</v>
      </c>
      <c r="L50" s="1" t="str">
        <f>IF(ISBLANK(B50),,IF(G50,"CS_L","CS_R"))&amp;IF(ISBLANK(B50),,IF(G50,IF(LOOKUP(H50,顺序!$A$2:$A$23,顺序!$C$2:$C$23),"FN","NN"),IF(LOOKUP(H50,顺序!$A$2:$A$36,顺序!$E$2:$E$36),"NF","NN")))</f>
        <v>CS_RNN</v>
      </c>
    </row>
    <row r="51" spans="1:12">
      <c r="B51" s="1">
        <v>1</v>
      </c>
      <c r="C51" s="1" t="s">
        <v>58</v>
      </c>
      <c r="D51" s="1" t="s">
        <v>296</v>
      </c>
      <c r="F51" s="1" t="str">
        <f t="shared" si="10"/>
        <v>$PlayerID_09 CS_LNN "それはよかったな。では練習始めるから…。"</v>
      </c>
      <c r="G51" s="1" t="b">
        <f t="shared" si="11"/>
        <v>1</v>
      </c>
      <c r="H51" s="1">
        <f>IF(G51=0,0,IF(G51,MATCH(C51,顺序!$B$2:$B$23,0),MATCH(C51,顺序!$D$2:$D$36,0)))</f>
        <v>9</v>
      </c>
      <c r="I51" s="1" t="str">
        <f t="shared" si="12"/>
        <v>$PlayerID_</v>
      </c>
      <c r="J51" s="1" t="str">
        <f t="shared" si="13"/>
        <v>09</v>
      </c>
      <c r="K51" s="1" t="str">
        <f t="shared" si="14"/>
        <v>$PlayerID_09</v>
      </c>
      <c r="L51" s="1" t="str">
        <f>IF(ISBLANK(B51),,IF(G51,"CS_L","CS_R"))&amp;IF(ISBLANK(B51),,IF(G51,IF(LOOKUP(H51,顺序!$A$2:$A$23,顺序!$C$2:$C$23),"FN","NN"),IF(LOOKUP(H51,顺序!$A$2:$A$36,顺序!$E$2:$E$36),"NF","NN")))</f>
        <v>CS_LNN</v>
      </c>
    </row>
    <row r="52" spans="1:12">
      <c r="B52" s="1">
        <v>0</v>
      </c>
      <c r="C52" s="1" t="s">
        <v>93</v>
      </c>
      <c r="D52" s="1" t="s">
        <v>297</v>
      </c>
      <c r="F52" s="1" t="str">
        <f t="shared" si="10"/>
        <v>$EnemyID_05 CS_RNN "わわわたくしをプリズムリバー楽団を編入してください！"</v>
      </c>
      <c r="G52" s="1" t="b">
        <f t="shared" si="11"/>
        <v>0</v>
      </c>
      <c r="H52" s="1">
        <f>IF(G52=0,0,IF(G52,MATCH(C52,顺序!$B$2:$B$23,0),MATCH(C52,顺序!$D$2:$D$36,0)))</f>
        <v>5</v>
      </c>
      <c r="I52" s="1" t="str">
        <f t="shared" si="12"/>
        <v>$EnemyID_</v>
      </c>
      <c r="J52" s="1" t="str">
        <f t="shared" si="13"/>
        <v>05</v>
      </c>
      <c r="K52" s="1" t="str">
        <f t="shared" si="14"/>
        <v>$EnemyID_05</v>
      </c>
      <c r="L52" s="1" t="str">
        <f>IF(ISBLANK(B52),,IF(G52,"CS_L","CS_R"))&amp;IF(ISBLANK(B52),,IF(G52,IF(LOOKUP(H52,顺序!$A$2:$A$23,顺序!$C$2:$C$23),"FN","NN"),IF(LOOKUP(H52,顺序!$A$2:$A$36,顺序!$E$2:$E$36),"NF","NN")))</f>
        <v>CS_RNN</v>
      </c>
    </row>
    <row r="53" spans="1:12">
      <c r="B53" s="1">
        <v>1</v>
      </c>
      <c r="C53" s="1" t="s">
        <v>78</v>
      </c>
      <c r="D53" s="1" t="s">
        <v>298</v>
      </c>
      <c r="F53" s="1" t="str">
        <f t="shared" si="10"/>
        <v>$PlayerID_12 CS_LNN "練習の邪魔です。"</v>
      </c>
      <c r="G53" s="1" t="b">
        <f t="shared" si="11"/>
        <v>1</v>
      </c>
      <c r="H53" s="1">
        <f>IF(G53=0,0,IF(G53,MATCH(C53,顺序!$B$2:$B$23,0),MATCH(C53,顺序!$D$2:$D$36,0)))</f>
        <v>12</v>
      </c>
      <c r="I53" s="1" t="str">
        <f t="shared" si="12"/>
        <v>$PlayerID_</v>
      </c>
      <c r="J53" s="1">
        <f t="shared" si="13"/>
        <v>12</v>
      </c>
      <c r="K53" s="1" t="str">
        <f t="shared" si="14"/>
        <v>$PlayerID_12</v>
      </c>
      <c r="L53" s="1" t="str">
        <f>IF(ISBLANK(B53),,IF(G53,"CS_L","CS_R"))&amp;IF(ISBLANK(B53),,IF(G53,IF(LOOKUP(H53,顺序!$A$2:$A$23,顺序!$C$2:$C$23),"FN","NN"),IF(LOOKUP(H53,顺序!$A$2:$A$36,顺序!$E$2:$E$36),"NF","NN")))</f>
        <v>CS_LNN</v>
      </c>
    </row>
    <row r="54" spans="1:12">
      <c r="F54" s="1" t="str">
        <f t="shared" si="10"/>
        <v/>
      </c>
      <c r="G54" s="1">
        <f t="shared" si="11"/>
        <v>0</v>
      </c>
      <c r="H54" s="1">
        <f>IF(G54=0,0,IF(G54,MATCH(C54,顺序!$B$2:$B$23,0),MATCH(C54,顺序!$D$2:$D$36,0)))</f>
        <v>0</v>
      </c>
      <c r="I54" s="1">
        <f t="shared" si="12"/>
        <v>0</v>
      </c>
      <c r="J54" s="1">
        <f t="shared" si="13"/>
        <v>0</v>
      </c>
      <c r="K54" s="1">
        <f t="shared" si="14"/>
        <v>0</v>
      </c>
      <c r="L54" s="1" t="str">
        <f>IF(ISBLANK(B54),,IF(G54,"CS_L","CS_R"))&amp;IF(ISBLANK(B54),,IF(G54,IF(LOOKUP(H54,顺序!$A$2:$A$23,顺序!$C$2:$C$23),"FN","NN"),IF(LOOKUP(H54,顺序!$A$2:$A$36,顺序!$E$2:$E$36),"NF","NN")))</f>
        <v/>
      </c>
    </row>
    <row r="55" spans="1:12">
      <c r="A55" s="1" t="s">
        <v>299</v>
      </c>
      <c r="F55" s="1" t="str">
        <f t="shared" si="10"/>
        <v/>
      </c>
      <c r="G55" s="1">
        <f t="shared" si="11"/>
        <v>0</v>
      </c>
      <c r="H55" s="1">
        <f>IF(G55=0,0,IF(G55,MATCH(C55,顺序!$B$2:$B$23,0),MATCH(C55,顺序!$D$2:$D$36,0)))</f>
        <v>0</v>
      </c>
      <c r="I55" s="1">
        <f t="shared" si="12"/>
        <v>0</v>
      </c>
      <c r="J55" s="1">
        <f t="shared" si="13"/>
        <v>0</v>
      </c>
      <c r="K55" s="1">
        <f t="shared" si="14"/>
        <v>0</v>
      </c>
      <c r="L55" s="1" t="str">
        <f>IF(ISBLANK(B55),,IF(G55,"CS_L","CS_R"))&amp;IF(ISBLANK(B55),,IF(G55,IF(LOOKUP(H55,顺序!$A$2:$A$23,顺序!$C$2:$C$23),"FN","NN"),IF(LOOKUP(H55,顺序!$A$2:$A$36,顺序!$E$2:$E$36),"NF","NN")))</f>
        <v/>
      </c>
    </row>
    <row r="56" spans="1:12">
      <c r="A56" s="1" t="s">
        <v>93</v>
      </c>
      <c r="B56" s="1">
        <v>1</v>
      </c>
      <c r="C56" s="1" t="s">
        <v>9</v>
      </c>
      <c r="D56" s="1" t="s">
        <v>300</v>
      </c>
      <c r="F56" s="1" t="str">
        <f t="shared" si="10"/>
        <v>$PlayerID_06 CS_LNN "パクっと。"</v>
      </c>
      <c r="G56" s="1" t="b">
        <f t="shared" si="11"/>
        <v>1</v>
      </c>
      <c r="H56" s="1">
        <f>IF(G56=0,0,IF(G56,MATCH(C56,顺序!$B$2:$B$23,0),MATCH(C56,顺序!$D$2:$D$36,0)))</f>
        <v>6</v>
      </c>
      <c r="I56" s="1" t="str">
        <f t="shared" si="12"/>
        <v>$PlayerID_</v>
      </c>
      <c r="J56" s="1" t="str">
        <f t="shared" si="13"/>
        <v>06</v>
      </c>
      <c r="K56" s="1" t="str">
        <f t="shared" si="14"/>
        <v>$PlayerID_06</v>
      </c>
      <c r="L56" s="1" t="str">
        <f>IF(ISBLANK(B56),,IF(G56,"CS_L","CS_R"))&amp;IF(ISBLANK(B56),,IF(G56,IF(LOOKUP(H56,顺序!$A$2:$A$23,顺序!$C$2:$C$23),"FN","NN"),IF(LOOKUP(H56,顺序!$A$2:$A$36,顺序!$E$2:$E$36),"NF","NN")))</f>
        <v>CS_LNN</v>
      </c>
    </row>
    <row r="57" spans="1:12">
      <c r="A57" s="1" t="s">
        <v>9</v>
      </c>
      <c r="B57" s="1">
        <v>0</v>
      </c>
      <c r="C57" s="1" t="s">
        <v>93</v>
      </c>
      <c r="D57" s="1" t="s">
        <v>301</v>
      </c>
      <c r="F57" s="1" t="str">
        <f t="shared" si="10"/>
        <v>$EnemyID_05 CS_RNN "うげっ！"</v>
      </c>
      <c r="G57" s="1" t="b">
        <f t="shared" si="11"/>
        <v>0</v>
      </c>
      <c r="H57" s="1">
        <f>IF(G57=0,0,IF(G57,MATCH(C57,顺序!$B$2:$B$23,0),MATCH(C57,顺序!$D$2:$D$36,0)))</f>
        <v>5</v>
      </c>
      <c r="I57" s="1" t="str">
        <f t="shared" si="12"/>
        <v>$EnemyID_</v>
      </c>
      <c r="J57" s="1" t="str">
        <f t="shared" si="13"/>
        <v>05</v>
      </c>
      <c r="K57" s="1" t="str">
        <f t="shared" si="14"/>
        <v>$EnemyID_05</v>
      </c>
      <c r="L57" s="1" t="str">
        <f>IF(ISBLANK(B57),,IF(G57,"CS_L","CS_R"))&amp;IF(ISBLANK(B57),,IF(G57,IF(LOOKUP(H57,顺序!$A$2:$A$23,顺序!$C$2:$C$23),"FN","NN"),IF(LOOKUP(H57,顺序!$A$2:$A$36,顺序!$E$2:$E$36),"NF","NN")))</f>
        <v>CS_RNN</v>
      </c>
    </row>
    <row r="58" spans="1:12">
      <c r="B58" s="1">
        <v>1</v>
      </c>
      <c r="C58" s="1" t="s">
        <v>9</v>
      </c>
      <c r="D58" s="1" t="s">
        <v>302</v>
      </c>
      <c r="F58" s="1" t="str">
        <f t="shared" si="10"/>
        <v>$PlayerID_06 CS_LNN "短いチャットイベントでありました。"</v>
      </c>
      <c r="G58" s="1" t="b">
        <f t="shared" si="11"/>
        <v>1</v>
      </c>
      <c r="H58" s="1">
        <f>IF(G58=0,0,IF(G58,MATCH(C58,顺序!$B$2:$B$23,0),MATCH(C58,顺序!$D$2:$D$36,0)))</f>
        <v>6</v>
      </c>
      <c r="I58" s="1" t="str">
        <f t="shared" si="12"/>
        <v>$PlayerID_</v>
      </c>
      <c r="J58" s="1" t="str">
        <f t="shared" si="13"/>
        <v>06</v>
      </c>
      <c r="K58" s="1" t="str">
        <f t="shared" si="14"/>
        <v>$PlayerID_06</v>
      </c>
      <c r="L58" s="1" t="str">
        <f>IF(ISBLANK(B58),,IF(G58,"CS_L","CS_R"))&amp;IF(ISBLANK(B58),,IF(G58,IF(LOOKUP(H58,顺序!$A$2:$A$23,顺序!$C$2:$C$23),"FN","NN"),IF(LOOKUP(H58,顺序!$A$2:$A$36,顺序!$E$2:$E$36),"NF","NN")))</f>
        <v>CS_LNN</v>
      </c>
    </row>
    <row r="59" spans="1:12">
      <c r="F59" s="1" t="str">
        <f t="shared" si="10"/>
        <v/>
      </c>
      <c r="G59" s="1">
        <f t="shared" si="11"/>
        <v>0</v>
      </c>
      <c r="H59" s="1">
        <f>IF(G59=0,0,IF(G59,MATCH(C59,顺序!$B$2:$B$23,0),MATCH(C59,顺序!$D$2:$D$36,0)))</f>
        <v>0</v>
      </c>
      <c r="I59" s="1">
        <f t="shared" si="12"/>
        <v>0</v>
      </c>
      <c r="J59" s="1">
        <f t="shared" si="13"/>
        <v>0</v>
      </c>
      <c r="K59" s="1">
        <f t="shared" si="14"/>
        <v>0</v>
      </c>
      <c r="L59" s="1" t="str">
        <f>IF(ISBLANK(B59),,IF(G59,"CS_L","CS_R"))&amp;IF(ISBLANK(B59),,IF(G59,IF(LOOKUP(H59,顺序!$A$2:$A$23,顺序!$C$2:$C$23),"FN","NN"),IF(LOOKUP(H59,顺序!$A$2:$A$36,顺序!$E$2:$E$36),"NF","NN")))</f>
        <v/>
      </c>
    </row>
    <row r="60" spans="1:12">
      <c r="A60" s="1" t="s">
        <v>309</v>
      </c>
      <c r="F60" s="1" t="str">
        <f t="shared" si="10"/>
        <v/>
      </c>
      <c r="G60" s="1">
        <f t="shared" si="11"/>
        <v>0</v>
      </c>
      <c r="H60" s="1">
        <f>IF(G60=0,0,IF(G60,MATCH(C60,顺序!$B$2:$B$23,0),MATCH(C60,顺序!$D$2:$D$36,0)))</f>
        <v>0</v>
      </c>
      <c r="I60" s="1">
        <f t="shared" si="12"/>
        <v>0</v>
      </c>
      <c r="J60" s="1">
        <f t="shared" si="13"/>
        <v>0</v>
      </c>
      <c r="K60" s="1">
        <f t="shared" si="14"/>
        <v>0</v>
      </c>
      <c r="L60" s="1" t="str">
        <f>IF(ISBLANK(B60),,IF(G60,"CS_L","CS_R"))&amp;IF(ISBLANK(B60),,IF(G60,IF(LOOKUP(H60,顺序!$A$2:$A$23,顺序!$C$2:$C$23),"FN","NN"),IF(LOOKUP(H60,顺序!$A$2:$A$36,顺序!$E$2:$E$36),"NF","NN")))</f>
        <v/>
      </c>
    </row>
    <row r="61" spans="1:12">
      <c r="A61" s="1" t="s">
        <v>235</v>
      </c>
      <c r="B61" s="1">
        <v>0</v>
      </c>
      <c r="C61" s="1" t="s">
        <v>235</v>
      </c>
      <c r="D61" s="1" t="s">
        <v>303</v>
      </c>
      <c r="F61" s="1" t="str">
        <f t="shared" si="10"/>
        <v>$EnemyID_07 CS_RNN "今回博麗神社の騒ぎがどんな歴史に築くでしょう。"</v>
      </c>
      <c r="G61" s="1" t="b">
        <f t="shared" si="11"/>
        <v>0</v>
      </c>
      <c r="H61" s="1">
        <f>IF(G61=0,0,IF(G61,MATCH(C61,顺序!$B$2:$B$23,0),MATCH(C61,顺序!$D$2:$D$36,0)))</f>
        <v>7</v>
      </c>
      <c r="I61" s="1" t="str">
        <f t="shared" si="12"/>
        <v>$EnemyID_</v>
      </c>
      <c r="J61" s="1" t="str">
        <f t="shared" si="13"/>
        <v>07</v>
      </c>
      <c r="K61" s="1" t="str">
        <f t="shared" si="14"/>
        <v>$EnemyID_07</v>
      </c>
      <c r="L61" s="1" t="str">
        <f>IF(ISBLANK(B61),,IF(G61,"CS_L","CS_R"))&amp;IF(ISBLANK(B61),,IF(G61,IF(LOOKUP(H61,顺序!$A$2:$A$23,顺序!$C$2:$C$23),"FN","NN"),IF(LOOKUP(H61,顺序!$A$2:$A$36,顺序!$E$2:$E$36),"NF","NN")))</f>
        <v>CS_RNN</v>
      </c>
    </row>
    <row r="62" spans="1:12">
      <c r="A62" s="1" t="s">
        <v>3</v>
      </c>
      <c r="B62" s="1">
        <v>1</v>
      </c>
      <c r="C62" s="1" t="s">
        <v>3</v>
      </c>
      <c r="D62" s="1" t="s">
        <v>304</v>
      </c>
      <c r="F62" s="1" t="str">
        <f t="shared" si="10"/>
        <v>$PlayerID_08 CS_LNN "歴史ってやっぱ難しいな。"</v>
      </c>
      <c r="G62" s="1" t="b">
        <f t="shared" si="11"/>
        <v>1</v>
      </c>
      <c r="H62" s="1">
        <f>IF(G62=0,0,IF(G62,MATCH(C62,顺序!$B$2:$B$23,0),MATCH(C62,顺序!$D$2:$D$36,0)))</f>
        <v>8</v>
      </c>
      <c r="I62" s="1" t="str">
        <f t="shared" si="12"/>
        <v>$PlayerID_</v>
      </c>
      <c r="J62" s="1" t="str">
        <f t="shared" si="13"/>
        <v>08</v>
      </c>
      <c r="K62" s="1" t="str">
        <f t="shared" si="14"/>
        <v>$PlayerID_08</v>
      </c>
      <c r="L62" s="1" t="str">
        <f>IF(ISBLANK(B62),,IF(G62,"CS_L","CS_R"))&amp;IF(ISBLANK(B62),,IF(G62,IF(LOOKUP(H62,顺序!$A$2:$A$23,顺序!$C$2:$C$23),"FN","NN"),IF(LOOKUP(H62,顺序!$A$2:$A$36,顺序!$E$2:$E$36),"NF","NN")))</f>
        <v>CS_LNN</v>
      </c>
    </row>
    <row r="63" spans="1:12">
      <c r="A63" s="1" t="s">
        <v>78</v>
      </c>
      <c r="B63" s="1">
        <v>1</v>
      </c>
      <c r="C63" s="1" t="s">
        <v>78</v>
      </c>
      <c r="D63" s="1" t="s">
        <v>305</v>
      </c>
      <c r="F63" s="1" t="str">
        <f t="shared" si="10"/>
        <v>$PlayerID_12 CS_LNN "いいえ、未来のことまで歴史と認識するのもどうかと思います。"</v>
      </c>
      <c r="G63" s="1" t="b">
        <f t="shared" si="11"/>
        <v>1</v>
      </c>
      <c r="H63" s="1">
        <f>IF(G63=0,0,IF(G63,MATCH(C63,顺序!$B$2:$B$23,0),MATCH(C63,顺序!$D$2:$D$36,0)))</f>
        <v>12</v>
      </c>
      <c r="I63" s="1" t="str">
        <f t="shared" si="12"/>
        <v>$PlayerID_</v>
      </c>
      <c r="J63" s="1">
        <f t="shared" si="13"/>
        <v>12</v>
      </c>
      <c r="K63" s="1" t="str">
        <f t="shared" si="14"/>
        <v>$PlayerID_12</v>
      </c>
      <c r="L63" s="1" t="str">
        <f>IF(ISBLANK(B63),,IF(G63,"CS_L","CS_R"))&amp;IF(ISBLANK(B63),,IF(G63,IF(LOOKUP(H63,顺序!$A$2:$A$23,顺序!$C$2:$C$23),"FN","NN"),IF(LOOKUP(H63,顺序!$A$2:$A$36,顺序!$E$2:$E$36),"NF","NN")))</f>
        <v>CS_LNN</v>
      </c>
    </row>
    <row r="64" spans="1:12">
      <c r="B64" s="1">
        <v>0</v>
      </c>
      <c r="C64" s="1" t="s">
        <v>235</v>
      </c>
      <c r="D64" s="1" t="s">
        <v>306</v>
      </c>
      <c r="F64" s="1" t="str">
        <f t="shared" si="10"/>
        <v>$EnemyID_07 CS_RNN "いずれ歴史になることを歴史と呼ぶのはどこが違うんでしょうか。"</v>
      </c>
      <c r="G64" s="1" t="b">
        <f t="shared" si="11"/>
        <v>0</v>
      </c>
      <c r="H64" s="1">
        <f>IF(G64=0,0,IF(G64,MATCH(C64,顺序!$B$2:$B$23,0),MATCH(C64,顺序!$D$2:$D$36,0)))</f>
        <v>7</v>
      </c>
      <c r="I64" s="1" t="str">
        <f t="shared" si="12"/>
        <v>$EnemyID_</v>
      </c>
      <c r="J64" s="1" t="str">
        <f t="shared" si="13"/>
        <v>07</v>
      </c>
      <c r="K64" s="1" t="str">
        <f t="shared" si="14"/>
        <v>$EnemyID_07</v>
      </c>
      <c r="L64" s="1" t="str">
        <f>IF(ISBLANK(B64),,IF(G64,"CS_L","CS_R"))&amp;IF(ISBLANK(B64),,IF(G64,IF(LOOKUP(H64,顺序!$A$2:$A$23,顺序!$C$2:$C$23),"FN","NN"),IF(LOOKUP(H64,顺序!$A$2:$A$36,顺序!$E$2:$E$36),"NF","NN")))</f>
        <v>CS_RNN</v>
      </c>
    </row>
    <row r="65" spans="1:12">
      <c r="B65" s="1">
        <v>1</v>
      </c>
      <c r="C65" s="1" t="s">
        <v>78</v>
      </c>
      <c r="D65" s="1" t="s">
        <v>307</v>
      </c>
      <c r="F65" s="1" t="str">
        <f t="shared" si="10"/>
        <v>$PlayerID_12 CS_LNN "そのようですね。鬱になりました。"</v>
      </c>
      <c r="G65" s="1" t="b">
        <f t="shared" si="11"/>
        <v>1</v>
      </c>
      <c r="H65" s="1">
        <f>IF(G65=0,0,IF(G65,MATCH(C65,顺序!$B$2:$B$23,0),MATCH(C65,顺序!$D$2:$D$36,0)))</f>
        <v>12</v>
      </c>
      <c r="I65" s="1" t="str">
        <f t="shared" si="12"/>
        <v>$PlayerID_</v>
      </c>
      <c r="J65" s="1">
        <f t="shared" si="13"/>
        <v>12</v>
      </c>
      <c r="K65" s="1" t="str">
        <f t="shared" si="14"/>
        <v>$PlayerID_12</v>
      </c>
      <c r="L65" s="1" t="str">
        <f>IF(ISBLANK(B65),,IF(G65,"CS_L","CS_R"))&amp;IF(ISBLANK(B65),,IF(G65,IF(LOOKUP(H65,顺序!$A$2:$A$23,顺序!$C$2:$C$23),"FN","NN"),IF(LOOKUP(H65,顺序!$A$2:$A$36,顺序!$E$2:$E$36),"NF","NN")))</f>
        <v>CS_LNN</v>
      </c>
    </row>
    <row r="66" spans="1:12">
      <c r="B66" s="1">
        <v>1</v>
      </c>
      <c r="C66" s="1" t="s">
        <v>3</v>
      </c>
      <c r="D66" s="1" t="s">
        <v>308</v>
      </c>
      <c r="F66" s="1" t="str">
        <f t="shared" si="10"/>
        <v>$PlayerID_08 CS_LNN "なんか二人ともシリアスで怖いな。"</v>
      </c>
      <c r="G66" s="1" t="b">
        <f t="shared" si="11"/>
        <v>1</v>
      </c>
      <c r="H66" s="1">
        <f>IF(G66=0,0,IF(G66,MATCH(C66,顺序!$B$2:$B$23,0),MATCH(C66,顺序!$D$2:$D$36,0)))</f>
        <v>8</v>
      </c>
      <c r="I66" s="1" t="str">
        <f t="shared" si="12"/>
        <v>$PlayerID_</v>
      </c>
      <c r="J66" s="1" t="str">
        <f t="shared" si="13"/>
        <v>08</v>
      </c>
      <c r="K66" s="1" t="str">
        <f t="shared" si="14"/>
        <v>$PlayerID_08</v>
      </c>
      <c r="L66" s="1" t="str">
        <f>IF(ISBLANK(B66),,IF(G66,"CS_L","CS_R"))&amp;IF(ISBLANK(B66),,IF(G66,IF(LOOKUP(H66,顺序!$A$2:$A$23,顺序!$C$2:$C$23),"FN","NN"),IF(LOOKUP(H66,顺序!$A$2:$A$36,顺序!$E$2:$E$36),"NF","NN")))</f>
        <v>CS_LNN</v>
      </c>
    </row>
    <row r="67" spans="1:12">
      <c r="F67" s="1" t="str">
        <f t="shared" si="10"/>
        <v/>
      </c>
      <c r="G67" s="1">
        <f t="shared" si="11"/>
        <v>0</v>
      </c>
      <c r="H67" s="1">
        <f>IF(G67=0,0,IF(G67,MATCH(C67,顺序!$B$2:$B$23,0),MATCH(C67,顺序!$D$2:$D$36,0)))</f>
        <v>0</v>
      </c>
      <c r="I67" s="1">
        <f t="shared" si="12"/>
        <v>0</v>
      </c>
      <c r="J67" s="1">
        <f t="shared" si="13"/>
        <v>0</v>
      </c>
      <c r="K67" s="1">
        <f t="shared" si="14"/>
        <v>0</v>
      </c>
      <c r="L67" s="1" t="str">
        <f>IF(ISBLANK(B67),,IF(G67,"CS_L","CS_R"))&amp;IF(ISBLANK(B67),,IF(G67,IF(LOOKUP(H67,顺序!$A$2:$A$23,顺序!$C$2:$C$23),"FN","NN"),IF(LOOKUP(H67,顺序!$A$2:$A$36,顺序!$E$2:$E$36),"NF","NN")))</f>
        <v/>
      </c>
    </row>
    <row r="68" spans="1:12">
      <c r="A68" s="1" t="s">
        <v>310</v>
      </c>
      <c r="F68" s="1" t="str">
        <f t="shared" si="10"/>
        <v/>
      </c>
      <c r="G68" s="1">
        <f t="shared" si="11"/>
        <v>0</v>
      </c>
      <c r="H68" s="1">
        <f>IF(G68=0,0,IF(G68,MATCH(C68,顺序!$B$2:$B$23,0),MATCH(C68,顺序!$D$2:$D$36,0)))</f>
        <v>0</v>
      </c>
      <c r="I68" s="1">
        <f t="shared" si="12"/>
        <v>0</v>
      </c>
      <c r="J68" s="1">
        <f t="shared" si="13"/>
        <v>0</v>
      </c>
      <c r="K68" s="1">
        <f t="shared" si="14"/>
        <v>0</v>
      </c>
      <c r="L68" s="1" t="str">
        <f>IF(ISBLANK(B68),,IF(G68,"CS_L","CS_R"))&amp;IF(ISBLANK(B68),,IF(G68,IF(LOOKUP(H68,顺序!$A$2:$A$23,顺序!$C$2:$C$23),"FN","NN"),IF(LOOKUP(H68,顺序!$A$2:$A$36,顺序!$E$2:$E$36),"NF","NN")))</f>
        <v/>
      </c>
    </row>
    <row r="69" spans="1:12">
      <c r="A69" s="1" t="s">
        <v>235</v>
      </c>
      <c r="B69" s="1">
        <v>0</v>
      </c>
      <c r="C69" s="1" t="s">
        <v>235</v>
      </c>
      <c r="D69" s="1" t="s">
        <v>311</v>
      </c>
      <c r="F69" s="1" t="str">
        <f t="shared" si="10"/>
        <v>$EnemyID_07 CS_RNN "念のため聞くけど、あんたたち邪魔する気ないよね。"</v>
      </c>
      <c r="G69" s="1" t="b">
        <f t="shared" si="11"/>
        <v>0</v>
      </c>
      <c r="H69" s="1">
        <f>IF(G69=0,0,IF(G69,MATCH(C69,顺序!$B$2:$B$23,0),MATCH(C69,顺序!$D$2:$D$36,0)))</f>
        <v>7</v>
      </c>
      <c r="I69" s="1" t="str">
        <f t="shared" si="12"/>
        <v>$EnemyID_</v>
      </c>
      <c r="J69" s="1" t="str">
        <f t="shared" si="13"/>
        <v>07</v>
      </c>
      <c r="K69" s="1" t="str">
        <f t="shared" si="14"/>
        <v>$EnemyID_07</v>
      </c>
      <c r="L69" s="1" t="str">
        <f>IF(ISBLANK(B69),,IF(G69,"CS_L","CS_R"))&amp;IF(ISBLANK(B69),,IF(G69,IF(LOOKUP(H69,顺序!$A$2:$A$23,顺序!$C$2:$C$23),"FN","NN"),IF(LOOKUP(H69,顺序!$A$2:$A$36,顺序!$E$2:$E$36),"NF","NN")))</f>
        <v>CS_RNN</v>
      </c>
    </row>
    <row r="70" spans="1:12">
      <c r="A70" s="1" t="s">
        <v>87</v>
      </c>
      <c r="B70" s="1">
        <v>1</v>
      </c>
      <c r="C70" s="1" t="s">
        <v>87</v>
      </c>
      <c r="D70" s="1" t="s">
        <v>312</v>
      </c>
      <c r="F70" s="1" t="str">
        <f t="shared" si="10"/>
        <v>$PlayerID_13 CS_LFN "ふぇ？何のこと？"</v>
      </c>
      <c r="G70" s="1" t="b">
        <f t="shared" si="11"/>
        <v>1</v>
      </c>
      <c r="H70" s="1">
        <f>IF(G70=0,0,IF(G70,MATCH(C70,顺序!$B$2:$B$23,0),MATCH(C70,顺序!$D$2:$D$36,0)))</f>
        <v>13</v>
      </c>
      <c r="I70" s="1" t="str">
        <f t="shared" si="12"/>
        <v>$PlayerID_</v>
      </c>
      <c r="J70" s="1">
        <f t="shared" si="13"/>
        <v>13</v>
      </c>
      <c r="K70" s="1" t="str">
        <f t="shared" si="14"/>
        <v>$PlayerID_13</v>
      </c>
      <c r="L70" s="1" t="str">
        <f>IF(ISBLANK(B70),,IF(G70,"CS_L","CS_R"))&amp;IF(ISBLANK(B70),,IF(G70,IF(LOOKUP(H70,顺序!$A$2:$A$23,顺序!$C$2:$C$23),"FN","NN"),IF(LOOKUP(H70,顺序!$A$2:$A$36,顺序!$E$2:$E$36),"NF","NN")))</f>
        <v>CS_LFN</v>
      </c>
    </row>
    <row r="71" spans="1:12">
      <c r="A71" s="1" t="s">
        <v>191</v>
      </c>
      <c r="B71" s="1">
        <v>0</v>
      </c>
      <c r="C71" s="1" t="s">
        <v>235</v>
      </c>
      <c r="D71" s="1" t="s">
        <v>313</v>
      </c>
      <c r="F71" s="1" t="str">
        <f t="shared" si="10"/>
        <v>$EnemyID_07 CS_RNN "禍の根源、この村を歴史から削除すること。"</v>
      </c>
      <c r="G71" s="1" t="b">
        <f t="shared" si="11"/>
        <v>0</v>
      </c>
      <c r="H71" s="1">
        <f>IF(G71=0,0,IF(G71,MATCH(C71,顺序!$B$2:$B$23,0),MATCH(C71,顺序!$D$2:$D$36,0)))</f>
        <v>7</v>
      </c>
      <c r="I71" s="1" t="str">
        <f t="shared" si="12"/>
        <v>$EnemyID_</v>
      </c>
      <c r="J71" s="1" t="str">
        <f t="shared" si="13"/>
        <v>07</v>
      </c>
      <c r="K71" s="1" t="str">
        <f t="shared" si="14"/>
        <v>$EnemyID_07</v>
      </c>
      <c r="L71" s="1" t="str">
        <f>IF(ISBLANK(B71),,IF(G71,"CS_L","CS_R"))&amp;IF(ISBLANK(B71),,IF(G71,IF(LOOKUP(H71,顺序!$A$2:$A$23,顺序!$C$2:$C$23),"FN","NN"),IF(LOOKUP(H71,顺序!$A$2:$A$36,顺序!$E$2:$E$36),"NF","NN")))</f>
        <v>CS_RNN</v>
      </c>
    </row>
    <row r="72" spans="1:12">
      <c r="B72" s="1">
        <v>1</v>
      </c>
      <c r="C72" s="1" t="s">
        <v>191</v>
      </c>
      <c r="D72" s="1" t="s">
        <v>314</v>
      </c>
      <c r="F72" s="1" t="str">
        <f t="shared" si="10"/>
        <v>$PlayerID_15 CS_LNN "ただ通り掛かったものですから、ご自由に。"</v>
      </c>
      <c r="G72" s="1" t="b">
        <f t="shared" si="11"/>
        <v>1</v>
      </c>
      <c r="H72" s="1">
        <f>IF(G72=0,0,IF(G72,MATCH(C72,顺序!$B$2:$B$23,0),MATCH(C72,顺序!$D$2:$D$36,0)))</f>
        <v>15</v>
      </c>
      <c r="I72" s="1" t="str">
        <f t="shared" si="12"/>
        <v>$PlayerID_</v>
      </c>
      <c r="J72" s="1">
        <f t="shared" si="13"/>
        <v>15</v>
      </c>
      <c r="K72" s="1" t="str">
        <f t="shared" si="14"/>
        <v>$PlayerID_15</v>
      </c>
      <c r="L72" s="1" t="str">
        <f>IF(ISBLANK(B72),,IF(G72,"CS_L","CS_R"))&amp;IF(ISBLANK(B72),,IF(G72,IF(LOOKUP(H72,顺序!$A$2:$A$23,顺序!$C$2:$C$23),"FN","NN"),IF(LOOKUP(H72,顺序!$A$2:$A$36,顺序!$E$2:$E$36),"NF","NN")))</f>
        <v>CS_LNN</v>
      </c>
    </row>
    <row r="73" spans="1:12">
      <c r="B73" s="1">
        <v>0</v>
      </c>
      <c r="C73" s="1" t="s">
        <v>235</v>
      </c>
      <c r="D73" s="1" t="s">
        <v>315</v>
      </c>
      <c r="F73" s="1" t="str">
        <f t="shared" si="10"/>
        <v>$EnemyID_07 CS_RNN "ではさっきのことを忘れさせてさしあげま～す。"</v>
      </c>
      <c r="G73" s="1" t="b">
        <f t="shared" si="11"/>
        <v>0</v>
      </c>
      <c r="H73" s="1">
        <f>IF(G73=0,0,IF(G73,MATCH(C73,顺序!$B$2:$B$23,0),MATCH(C73,顺序!$D$2:$D$36,0)))</f>
        <v>7</v>
      </c>
      <c r="I73" s="1" t="str">
        <f t="shared" si="12"/>
        <v>$EnemyID_</v>
      </c>
      <c r="J73" s="1" t="str">
        <f t="shared" si="13"/>
        <v>07</v>
      </c>
      <c r="K73" s="1" t="str">
        <f t="shared" si="14"/>
        <v>$EnemyID_07</v>
      </c>
      <c r="L73" s="1" t="str">
        <f>IF(ISBLANK(B73),,IF(G73,"CS_L","CS_R"))&amp;IF(ISBLANK(B73),,IF(G73,IF(LOOKUP(H73,顺序!$A$2:$A$23,顺序!$C$2:$C$23),"FN","NN"),IF(LOOKUP(H73,顺序!$A$2:$A$36,顺序!$E$2:$E$36),"NF","NN")))</f>
        <v>CS_RNN</v>
      </c>
    </row>
    <row r="74" spans="1:12">
      <c r="B74" s="1">
        <v>1</v>
      </c>
      <c r="C74" s="1" t="s">
        <v>191</v>
      </c>
      <c r="D74" s="1" t="s">
        <v>316</v>
      </c>
      <c r="F74" s="1" t="str">
        <f t="shared" si="10"/>
        <v>$PlayerID_15 CS_LNN "ってあんたケンカ売る気？"</v>
      </c>
      <c r="G74" s="1" t="b">
        <f t="shared" si="11"/>
        <v>1</v>
      </c>
      <c r="H74" s="1">
        <f>IF(G74=0,0,IF(G74,MATCH(C74,顺序!$B$2:$B$23,0),MATCH(C74,顺序!$D$2:$D$36,0)))</f>
        <v>15</v>
      </c>
      <c r="I74" s="1" t="str">
        <f t="shared" si="12"/>
        <v>$PlayerID_</v>
      </c>
      <c r="J74" s="1">
        <f t="shared" si="13"/>
        <v>15</v>
      </c>
      <c r="K74" s="1" t="str">
        <f t="shared" si="14"/>
        <v>$PlayerID_15</v>
      </c>
      <c r="L74" s="1" t="str">
        <f>IF(ISBLANK(B74),,IF(G74,"CS_L","CS_R"))&amp;IF(ISBLANK(B74),,IF(G74,IF(LOOKUP(H74,顺序!$A$2:$A$23,顺序!$C$2:$C$23),"FN","NN"),IF(LOOKUP(H74,顺序!$A$2:$A$36,顺序!$E$2:$E$36),"NF","NN")))</f>
        <v>CS_LNN</v>
      </c>
    </row>
    <row r="75" spans="1:12">
      <c r="B75" s="1">
        <v>1</v>
      </c>
      <c r="C75" s="1" t="s">
        <v>87</v>
      </c>
      <c r="D75" s="1" t="s">
        <v>317</v>
      </c>
      <c r="F75" s="1" t="str">
        <f t="shared" si="10"/>
        <v>$PlayerID_13 CS_LFN "あらあら、うどんげを怒らせた～。"</v>
      </c>
      <c r="G75" s="1" t="b">
        <f t="shared" si="11"/>
        <v>1</v>
      </c>
      <c r="H75" s="1">
        <f>IF(G75=0,0,IF(G75,MATCH(C75,顺序!$B$2:$B$23,0),MATCH(C75,顺序!$D$2:$D$36,0)))</f>
        <v>13</v>
      </c>
      <c r="I75" s="1" t="str">
        <f t="shared" si="12"/>
        <v>$PlayerID_</v>
      </c>
      <c r="J75" s="1">
        <f t="shared" si="13"/>
        <v>13</v>
      </c>
      <c r="K75" s="1" t="str">
        <f t="shared" si="14"/>
        <v>$PlayerID_13</v>
      </c>
      <c r="L75" s="1" t="str">
        <f>IF(ISBLANK(B75),,IF(G75,"CS_L","CS_R"))&amp;IF(ISBLANK(B75),,IF(G75,IF(LOOKUP(H75,顺序!$A$2:$A$23,顺序!$C$2:$C$23),"FN","NN"),IF(LOOKUP(H75,顺序!$A$2:$A$36,顺序!$E$2:$E$36),"NF","NN")))</f>
        <v>CS_LFN</v>
      </c>
    </row>
    <row r="76" spans="1:12">
      <c r="F76" s="1" t="str">
        <f t="shared" si="10"/>
        <v/>
      </c>
      <c r="G76" s="1">
        <f t="shared" si="11"/>
        <v>0</v>
      </c>
      <c r="H76" s="1">
        <f>IF(G76=0,0,IF(G76,MATCH(C76,顺序!$B$2:$B$23,0),MATCH(C76,顺序!$D$2:$D$36,0)))</f>
        <v>0</v>
      </c>
      <c r="I76" s="1">
        <f t="shared" si="12"/>
        <v>0</v>
      </c>
      <c r="J76" s="1">
        <f t="shared" si="13"/>
        <v>0</v>
      </c>
      <c r="K76" s="1">
        <f t="shared" si="14"/>
        <v>0</v>
      </c>
      <c r="L76" s="1" t="str">
        <f>IF(ISBLANK(B76),,IF(G76,"CS_L","CS_R"))&amp;IF(ISBLANK(B76),,IF(G76,IF(LOOKUP(H76,顺序!$A$2:$A$23,顺序!$C$2:$C$23),"FN","NN"),IF(LOOKUP(H76,顺序!$A$2:$A$36,顺序!$E$2:$E$36),"NF","NN")))</f>
        <v/>
      </c>
    </row>
    <row r="77" spans="1:12">
      <c r="A77" s="1" t="s">
        <v>318</v>
      </c>
      <c r="F77" s="1" t="str">
        <f t="shared" si="10"/>
        <v/>
      </c>
      <c r="G77" s="1">
        <f t="shared" si="11"/>
        <v>0</v>
      </c>
      <c r="H77" s="1">
        <f>IF(G77=0,0,IF(G77,MATCH(C77,顺序!$B$2:$B$23,0),MATCH(C77,顺序!$D$2:$D$36,0)))</f>
        <v>0</v>
      </c>
      <c r="I77" s="1">
        <f t="shared" si="12"/>
        <v>0</v>
      </c>
      <c r="J77" s="1">
        <f t="shared" si="13"/>
        <v>0</v>
      </c>
      <c r="K77" s="1">
        <f t="shared" si="14"/>
        <v>0</v>
      </c>
      <c r="L77" s="1" t="str">
        <f>IF(ISBLANK(B77),,IF(G77,"CS_L","CS_R"))&amp;IF(ISBLANK(B77),,IF(G77,IF(LOOKUP(H77,顺序!$A$2:$A$23,顺序!$C$2:$C$23),"FN","NN"),IF(LOOKUP(H77,顺序!$A$2:$A$36,顺序!$E$2:$E$36),"NF","NN")))</f>
        <v/>
      </c>
    </row>
    <row r="78" spans="1:12">
      <c r="A78" s="1" t="s">
        <v>235</v>
      </c>
      <c r="B78" s="1">
        <v>1</v>
      </c>
      <c r="C78" s="1" t="s">
        <v>42</v>
      </c>
      <c r="D78" s="1" t="s">
        <v>319</v>
      </c>
      <c r="F78" s="1" t="str">
        <f t="shared" si="10"/>
        <v>$PlayerID_16 CS_LFN "な、何でも聞いてくれるって本当？"</v>
      </c>
      <c r="G78" s="1" t="b">
        <f t="shared" si="11"/>
        <v>1</v>
      </c>
      <c r="H78" s="1">
        <f>IF(G78=0,0,IF(G78,MATCH(C78,顺序!$B$2:$B$23,0),MATCH(C78,顺序!$D$2:$D$36,0)))</f>
        <v>16</v>
      </c>
      <c r="I78" s="1" t="str">
        <f t="shared" si="12"/>
        <v>$PlayerID_</v>
      </c>
      <c r="J78" s="1">
        <f t="shared" si="13"/>
        <v>16</v>
      </c>
      <c r="K78" s="1" t="str">
        <f t="shared" si="14"/>
        <v>$PlayerID_16</v>
      </c>
      <c r="L78" s="1" t="str">
        <f>IF(ISBLANK(B78),,IF(G78,"CS_L","CS_R"))&amp;IF(ISBLANK(B78),,IF(G78,IF(LOOKUP(H78,顺序!$A$2:$A$23,顺序!$C$2:$C$23),"FN","NN"),IF(LOOKUP(H78,顺序!$A$2:$A$36,顺序!$E$2:$E$36),"NF","NN")))</f>
        <v>CS_LFN</v>
      </c>
    </row>
    <row r="79" spans="1:12">
      <c r="A79" s="1" t="s">
        <v>42</v>
      </c>
      <c r="B79" s="1">
        <v>1</v>
      </c>
      <c r="C79" s="1" t="s">
        <v>335</v>
      </c>
      <c r="D79" s="1" t="s">
        <v>323</v>
      </c>
      <c r="F79" s="1" t="str">
        <f t="shared" si="10"/>
        <v>$PlayerID_21 CS_LNN "しょうがないな。あんまりしつこいから何なりとも聞くゼ。"</v>
      </c>
      <c r="G79" s="1" t="b">
        <f t="shared" si="11"/>
        <v>1</v>
      </c>
      <c r="H79" s="1">
        <f>IF(G79=0,0,IF(G79,MATCH(C79,顺序!$B$2:$B$23,0),MATCH(C79,顺序!$D$2:$D$36,0)))</f>
        <v>21</v>
      </c>
      <c r="I79" s="1" t="str">
        <f t="shared" si="12"/>
        <v>$PlayerID_</v>
      </c>
      <c r="J79" s="1">
        <f t="shared" si="13"/>
        <v>21</v>
      </c>
      <c r="K79" s="1" t="str">
        <f t="shared" si="14"/>
        <v>$PlayerID_21</v>
      </c>
      <c r="L79" s="1" t="str">
        <f>IF(ISBLANK(B79),,IF(G79,"CS_L","CS_R"))&amp;IF(ISBLANK(B79),,IF(G79,IF(LOOKUP(H79,顺序!$A$2:$A$23,顺序!$C$2:$C$23),"FN","NN"),IF(LOOKUP(H79,顺序!$A$2:$A$36,顺序!$E$2:$E$36),"NF","NN")))</f>
        <v>CS_LNN</v>
      </c>
    </row>
    <row r="80" spans="1:12">
      <c r="A80" s="1" t="s">
        <v>335</v>
      </c>
      <c r="B80" s="1">
        <v>1</v>
      </c>
      <c r="C80" s="1" t="s">
        <v>42</v>
      </c>
      <c r="D80" s="1" t="s">
        <v>320</v>
      </c>
      <c r="F80" s="1" t="str">
        <f t="shared" si="10"/>
        <v>$PlayerID_16 CS_LFN "じゃあ…あの…。"</v>
      </c>
      <c r="G80" s="1" t="b">
        <f t="shared" si="11"/>
        <v>1</v>
      </c>
      <c r="H80" s="1">
        <f>IF(G80=0,0,IF(G80,MATCH(C80,顺序!$B$2:$B$23,0),MATCH(C80,顺序!$D$2:$D$36,0)))</f>
        <v>16</v>
      </c>
      <c r="I80" s="1" t="str">
        <f t="shared" si="12"/>
        <v>$PlayerID_</v>
      </c>
      <c r="J80" s="1">
        <f t="shared" si="13"/>
        <v>16</v>
      </c>
      <c r="K80" s="1" t="str">
        <f t="shared" si="14"/>
        <v>$PlayerID_16</v>
      </c>
      <c r="L80" s="1" t="str">
        <f>IF(ISBLANK(B80),,IF(G80,"CS_L","CS_R"))&amp;IF(ISBLANK(B80),,IF(G80,IF(LOOKUP(H80,顺序!$A$2:$A$23,顺序!$C$2:$C$23),"FN","NN"),IF(LOOKUP(H80,顺序!$A$2:$A$36,顺序!$E$2:$E$36),"NF","NN")))</f>
        <v>CS_LFN</v>
      </c>
    </row>
    <row r="81" spans="1:12">
      <c r="B81" s="1">
        <v>0</v>
      </c>
      <c r="C81" s="1" t="s">
        <v>235</v>
      </c>
      <c r="D81" s="1" t="s">
        <v>321</v>
      </c>
      <c r="F81" s="1" t="str">
        <f t="shared" si="10"/>
        <v>$EnemyID_07 CS_RNN "ふっふっふ。いまのことを…忘れてくれ！"</v>
      </c>
      <c r="G81" s="1" t="b">
        <f t="shared" si="11"/>
        <v>0</v>
      </c>
      <c r="H81" s="1">
        <f>IF(G81=0,0,IF(G81,MATCH(C81,顺序!$B$2:$B$23,0),MATCH(C81,顺序!$D$2:$D$36,0)))</f>
        <v>7</v>
      </c>
      <c r="I81" s="1" t="str">
        <f t="shared" si="12"/>
        <v>$EnemyID_</v>
      </c>
      <c r="J81" s="1" t="str">
        <f t="shared" si="13"/>
        <v>07</v>
      </c>
      <c r="K81" s="1" t="str">
        <f t="shared" si="14"/>
        <v>$EnemyID_07</v>
      </c>
      <c r="L81" s="1" t="str">
        <f>IF(ISBLANK(B81),,IF(G81,"CS_L","CS_R"))&amp;IF(ISBLANK(B81),,IF(G81,IF(LOOKUP(H81,顺序!$A$2:$A$23,顺序!$C$2:$C$23),"FN","NN"),IF(LOOKUP(H81,顺序!$A$2:$A$36,顺序!$E$2:$E$36),"NF","NN")))</f>
        <v>CS_RNN</v>
      </c>
    </row>
    <row r="82" spans="1:12">
      <c r="B82" s="1">
        <v>1</v>
      </c>
      <c r="C82" s="1" t="s">
        <v>42</v>
      </c>
      <c r="D82" s="1" t="s">
        <v>322</v>
      </c>
      <c r="F82" s="1" t="str">
        <f t="shared" si="10"/>
        <v>$PlayerID_16 CS_LFN "え？何があった？わたし、どうしてここに？"</v>
      </c>
      <c r="G82" s="1" t="b">
        <f t="shared" si="11"/>
        <v>1</v>
      </c>
      <c r="H82" s="1">
        <f>IF(G82=0,0,IF(G82,MATCH(C82,顺序!$B$2:$B$23,0),MATCH(C82,顺序!$D$2:$D$36,0)))</f>
        <v>16</v>
      </c>
      <c r="I82" s="1" t="str">
        <f t="shared" si="12"/>
        <v>$PlayerID_</v>
      </c>
      <c r="J82" s="1">
        <f t="shared" si="13"/>
        <v>16</v>
      </c>
      <c r="K82" s="1" t="str">
        <f t="shared" si="14"/>
        <v>$PlayerID_16</v>
      </c>
      <c r="L82" s="1" t="str">
        <f>IF(ISBLANK(B82),,IF(G82,"CS_L","CS_R"))&amp;IF(ISBLANK(B82),,IF(G82,IF(LOOKUP(H82,顺序!$A$2:$A$23,顺序!$C$2:$C$23),"FN","NN"),IF(LOOKUP(H82,顺序!$A$2:$A$36,顺序!$E$2:$E$36),"NF","NN")))</f>
        <v>CS_LFN</v>
      </c>
    </row>
    <row r="83" spans="1:12">
      <c r="B83" s="1">
        <v>1</v>
      </c>
      <c r="C83" s="1" t="s">
        <v>335</v>
      </c>
      <c r="D83" s="1" t="s">
        <v>324</v>
      </c>
      <c r="F83" s="1" t="str">
        <f t="shared" si="10"/>
        <v>$PlayerID_21 CS_LNN "忘れたか、よかったゼ。白沢サンキュー。"</v>
      </c>
      <c r="G83" s="1" t="b">
        <f t="shared" si="11"/>
        <v>1</v>
      </c>
      <c r="H83" s="1">
        <f>IF(G83=0,0,IF(G83,MATCH(C83,顺序!$B$2:$B$23,0),MATCH(C83,顺序!$D$2:$D$36,0)))</f>
        <v>21</v>
      </c>
      <c r="I83" s="1" t="str">
        <f t="shared" si="12"/>
        <v>$PlayerID_</v>
      </c>
      <c r="J83" s="1">
        <f t="shared" si="13"/>
        <v>21</v>
      </c>
      <c r="K83" s="1" t="str">
        <f t="shared" si="14"/>
        <v>$PlayerID_21</v>
      </c>
      <c r="L83" s="1" t="str">
        <f>IF(ISBLANK(B83),,IF(G83,"CS_L","CS_R"))&amp;IF(ISBLANK(B83),,IF(G83,IF(LOOKUP(H83,顺序!$A$2:$A$23,顺序!$C$2:$C$23),"FN","NN"),IF(LOOKUP(H83,顺序!$A$2:$A$36,顺序!$E$2:$E$36),"NF","NN")))</f>
        <v>CS_LNN</v>
      </c>
    </row>
    <row r="84" spans="1:12">
      <c r="B84" s="1">
        <v>0</v>
      </c>
      <c r="C84" s="1" t="s">
        <v>235</v>
      </c>
      <c r="D84" s="1" t="s">
        <v>325</v>
      </c>
      <c r="F84" s="1" t="str">
        <f t="shared" si="10"/>
        <v>$EnemyID_07 CS_RNN "うそ！なぜあんただけ忘れてない？"</v>
      </c>
      <c r="G84" s="1" t="b">
        <f t="shared" si="11"/>
        <v>0</v>
      </c>
      <c r="H84" s="1">
        <f>IF(G84=0,0,IF(G84,MATCH(C84,顺序!$B$2:$B$23,0),MATCH(C84,顺序!$D$2:$D$36,0)))</f>
        <v>7</v>
      </c>
      <c r="I84" s="1" t="str">
        <f t="shared" si="12"/>
        <v>$EnemyID_</v>
      </c>
      <c r="J84" s="1" t="str">
        <f t="shared" si="13"/>
        <v>07</v>
      </c>
      <c r="K84" s="1" t="str">
        <f t="shared" si="14"/>
        <v>$EnemyID_07</v>
      </c>
      <c r="L84" s="1" t="str">
        <f>IF(ISBLANK(B84),,IF(G84,"CS_L","CS_R"))&amp;IF(ISBLANK(B84),,IF(G84,IF(LOOKUP(H84,顺序!$A$2:$A$23,顺序!$C$2:$C$23),"FN","NN"),IF(LOOKUP(H84,顺序!$A$2:$A$36,顺序!$E$2:$E$36),"NF","NN")))</f>
        <v>CS_RNN</v>
      </c>
    </row>
    <row r="85" spans="1:12">
      <c r="B85" s="1">
        <v>1</v>
      </c>
      <c r="C85" s="1" t="s">
        <v>335</v>
      </c>
      <c r="D85" s="1" t="s">
        <v>326</v>
      </c>
      <c r="F85" s="1" t="str">
        <f t="shared" si="10"/>
        <v>$PlayerID_21 CS_LNN "俺に通じるとでもおもったかい？"</v>
      </c>
      <c r="G85" s="1" t="b">
        <f t="shared" si="11"/>
        <v>1</v>
      </c>
      <c r="H85" s="1">
        <f>IF(G85=0,0,IF(G85,MATCH(C85,顺序!$B$2:$B$23,0),MATCH(C85,顺序!$D$2:$D$36,0)))</f>
        <v>21</v>
      </c>
      <c r="I85" s="1" t="str">
        <f t="shared" si="12"/>
        <v>$PlayerID_</v>
      </c>
      <c r="J85" s="1">
        <f t="shared" si="13"/>
        <v>21</v>
      </c>
      <c r="K85" s="1" t="str">
        <f t="shared" si="14"/>
        <v>$PlayerID_21</v>
      </c>
      <c r="L85" s="1" t="str">
        <f>IF(ISBLANK(B85),,IF(G85,"CS_L","CS_R"))&amp;IF(ISBLANK(B85),,IF(G85,IF(LOOKUP(H85,顺序!$A$2:$A$23,顺序!$C$2:$C$23),"FN","NN"),IF(LOOKUP(H85,顺序!$A$2:$A$36,顺序!$E$2:$E$36),"NF","NN")))</f>
        <v>CS_LNN</v>
      </c>
    </row>
    <row r="86" spans="1:12">
      <c r="F86" s="1" t="str">
        <f t="shared" si="10"/>
        <v/>
      </c>
      <c r="G86" s="1">
        <f t="shared" si="11"/>
        <v>0</v>
      </c>
      <c r="H86" s="1">
        <f>IF(G86=0,0,IF(G86,MATCH(C86,顺序!$B$2:$B$23,0),MATCH(C86,顺序!$D$2:$D$36,0)))</f>
        <v>0</v>
      </c>
      <c r="I86" s="1">
        <f t="shared" si="12"/>
        <v>0</v>
      </c>
      <c r="J86" s="1">
        <f t="shared" si="13"/>
        <v>0</v>
      </c>
      <c r="K86" s="1">
        <f t="shared" si="14"/>
        <v>0</v>
      </c>
      <c r="L86" s="1" t="str">
        <f>IF(ISBLANK(B86),,IF(G86,"CS_L","CS_R"))&amp;IF(ISBLANK(B86),,IF(G86,IF(LOOKUP(H86,顺序!$A$2:$A$23,顺序!$C$2:$C$23),"FN","NN"),IF(LOOKUP(H86,顺序!$A$2:$A$36,顺序!$E$2:$E$36),"NF","NN")))</f>
        <v/>
      </c>
    </row>
    <row r="87" spans="1:12">
      <c r="A87" s="1" t="s">
        <v>327</v>
      </c>
      <c r="F87" s="1" t="str">
        <f t="shared" si="10"/>
        <v/>
      </c>
      <c r="G87" s="1">
        <f t="shared" si="11"/>
        <v>0</v>
      </c>
      <c r="H87" s="1">
        <f>IF(G87=0,0,IF(G87,MATCH(C87,顺序!$B$2:$B$23,0),MATCH(C87,顺序!$D$2:$D$36,0)))</f>
        <v>0</v>
      </c>
      <c r="I87" s="1">
        <f t="shared" si="12"/>
        <v>0</v>
      </c>
      <c r="J87" s="1">
        <f t="shared" si="13"/>
        <v>0</v>
      </c>
      <c r="K87" s="1">
        <f t="shared" si="14"/>
        <v>0</v>
      </c>
      <c r="L87" s="1" t="str">
        <f>IF(ISBLANK(B87),,IF(G87,"CS_L","CS_R"))&amp;IF(ISBLANK(B87),,IF(G87,IF(LOOKUP(H87,顺序!$A$2:$A$23,顺序!$C$2:$C$23),"FN","NN"),IF(LOOKUP(H87,顺序!$A$2:$A$36,顺序!$E$2:$E$36),"NF","NN")))</f>
        <v/>
      </c>
    </row>
    <row r="88" spans="1:12">
      <c r="A88" s="1" t="s">
        <v>235</v>
      </c>
      <c r="B88" s="1">
        <v>1</v>
      </c>
      <c r="C88" s="1" t="s">
        <v>25</v>
      </c>
      <c r="D88" s="1" t="s">
        <v>333</v>
      </c>
      <c r="F88" s="1" t="str">
        <f t="shared" ref="F88:F94" si="15">IF(G88&lt;&gt;0,K88&amp;" "&amp;L88&amp;" "&amp;""""&amp;D88&amp;"""","")</f>
        <v>$PlayerID_14 CS_LNN "うふふっ。あんたが例の歴史喰い、慧音か。"</v>
      </c>
      <c r="G88" s="1" t="b">
        <f t="shared" ref="G88:G94" si="16">IF(ISBLANK(B88),,B88&gt;0)</f>
        <v>1</v>
      </c>
      <c r="H88" s="1">
        <f>IF(G88=0,0,IF(G88,MATCH(C88,顺序!$B$2:$B$23,0),MATCH(C88,顺序!$D$2:$D$36,0)))</f>
        <v>14</v>
      </c>
      <c r="I88" s="1" t="str">
        <f t="shared" ref="I88:I94" si="17">IF(G88&lt;&gt;0,IF(G88,"$PlayerID_","$EnemyID_"),0)</f>
        <v>$PlayerID_</v>
      </c>
      <c r="J88" s="1">
        <f t="shared" ref="J88:J94" si="18">IF(G88&lt;&gt;0,IF(H88&lt;10,"0"&amp;H88,H88),0)</f>
        <v>14</v>
      </c>
      <c r="K88" s="1" t="str">
        <f t="shared" ref="K88:K94" si="19">IF(G88&lt;&gt;0,I88&amp;J88,0)</f>
        <v>$PlayerID_14</v>
      </c>
      <c r="L88" s="1" t="str">
        <f>IF(ISBLANK(B88),,IF(G88,"CS_L","CS_R"))&amp;IF(ISBLANK(B88),,IF(G88,IF(LOOKUP(H88,顺序!$A$2:$A$23,顺序!$C$2:$C$23),"FN","NN"),IF(LOOKUP(H88,顺序!$A$2:$A$36,顺序!$E$2:$E$36),"NF","NN")))</f>
        <v>CS_LNN</v>
      </c>
    </row>
    <row r="89" spans="1:12">
      <c r="A89" s="1" t="s">
        <v>25</v>
      </c>
      <c r="B89" s="1">
        <v>0</v>
      </c>
      <c r="C89" s="1" t="s">
        <v>235</v>
      </c>
      <c r="D89" s="1" t="s">
        <v>328</v>
      </c>
      <c r="F89" s="1" t="str">
        <f t="shared" si="15"/>
        <v>$EnemyID_07 CS_RNN "誰？"</v>
      </c>
      <c r="G89" s="1" t="b">
        <f t="shared" si="16"/>
        <v>0</v>
      </c>
      <c r="H89" s="1">
        <f>IF(G89=0,0,IF(G89,MATCH(C89,顺序!$B$2:$B$23,0),MATCH(C89,顺序!$D$2:$D$36,0)))</f>
        <v>7</v>
      </c>
      <c r="I89" s="1" t="str">
        <f t="shared" si="17"/>
        <v>$EnemyID_</v>
      </c>
      <c r="J89" s="1" t="str">
        <f t="shared" si="18"/>
        <v>07</v>
      </c>
      <c r="K89" s="1" t="str">
        <f t="shared" si="19"/>
        <v>$EnemyID_07</v>
      </c>
      <c r="L89" s="1" t="str">
        <f>IF(ISBLANK(B89),,IF(G89,"CS_L","CS_R"))&amp;IF(ISBLANK(B89),,IF(G89,IF(LOOKUP(H89,顺序!$A$2:$A$23,顺序!$C$2:$C$23),"FN","NN"),IF(LOOKUP(H89,顺序!$A$2:$A$36,顺序!$E$2:$E$36),"NF","NN")))</f>
        <v>CS_RNN</v>
      </c>
    </row>
    <row r="90" spans="1:12">
      <c r="B90" s="1">
        <v>1</v>
      </c>
      <c r="C90" s="1" t="s">
        <v>25</v>
      </c>
      <c r="D90" s="1" t="s">
        <v>329</v>
      </c>
      <c r="F90" s="1" t="str">
        <f t="shared" si="15"/>
        <v>$PlayerID_14 CS_LNN "花畑の主、風見幽香といいます。"</v>
      </c>
      <c r="G90" s="1" t="b">
        <f t="shared" si="16"/>
        <v>1</v>
      </c>
      <c r="H90" s="1">
        <f>IF(G90=0,0,IF(G90,MATCH(C90,顺序!$B$2:$B$23,0),MATCH(C90,顺序!$D$2:$D$36,0)))</f>
        <v>14</v>
      </c>
      <c r="I90" s="1" t="str">
        <f t="shared" si="17"/>
        <v>$PlayerID_</v>
      </c>
      <c r="J90" s="1">
        <f t="shared" si="18"/>
        <v>14</v>
      </c>
      <c r="K90" s="1" t="str">
        <f t="shared" si="19"/>
        <v>$PlayerID_14</v>
      </c>
      <c r="L90" s="1" t="str">
        <f>IF(ISBLANK(B90),,IF(G90,"CS_L","CS_R"))&amp;IF(ISBLANK(B90),,IF(G90,IF(LOOKUP(H90,顺序!$A$2:$A$23,顺序!$C$2:$C$23),"FN","NN"),IF(LOOKUP(H90,顺序!$A$2:$A$36,顺序!$E$2:$E$36),"NF","NN")))</f>
        <v>CS_LNN</v>
      </c>
    </row>
    <row r="91" spans="1:12">
      <c r="B91" s="1">
        <v>0</v>
      </c>
      <c r="C91" s="1" t="s">
        <v>235</v>
      </c>
      <c r="D91" s="1" t="s">
        <v>330</v>
      </c>
      <c r="F91" s="1" t="str">
        <f t="shared" si="15"/>
        <v>$EnemyID_07 CS_RNN "なんかご用か？"</v>
      </c>
      <c r="G91" s="1" t="b">
        <f t="shared" si="16"/>
        <v>0</v>
      </c>
      <c r="H91" s="1">
        <f>IF(G91=0,0,IF(G91,MATCH(C91,顺序!$B$2:$B$23,0),MATCH(C91,顺序!$D$2:$D$36,0)))</f>
        <v>7</v>
      </c>
      <c r="I91" s="1" t="str">
        <f t="shared" si="17"/>
        <v>$EnemyID_</v>
      </c>
      <c r="J91" s="1" t="str">
        <f t="shared" si="18"/>
        <v>07</v>
      </c>
      <c r="K91" s="1" t="str">
        <f t="shared" si="19"/>
        <v>$EnemyID_07</v>
      </c>
      <c r="L91" s="1" t="str">
        <f>IF(ISBLANK(B91),,IF(G91,"CS_L","CS_R"))&amp;IF(ISBLANK(B91),,IF(G91,IF(LOOKUP(H91,顺序!$A$2:$A$23,顺序!$C$2:$C$23),"FN","NN"),IF(LOOKUP(H91,顺序!$A$2:$A$36,顺序!$E$2:$E$36),"NF","NN")))</f>
        <v>CS_RNN</v>
      </c>
    </row>
    <row r="92" spans="1:12">
      <c r="B92" s="1">
        <v>1</v>
      </c>
      <c r="C92" s="1" t="s">
        <v>25</v>
      </c>
      <c r="D92" s="1" t="s">
        <v>331</v>
      </c>
      <c r="F92" s="1" t="str">
        <f t="shared" si="15"/>
        <v>$PlayerID_14 CS_LNN "特にないわ。村の歴史を隠してありがとう。おかげで花は咲かすことも忘れました。"</v>
      </c>
      <c r="G92" s="1" t="b">
        <f t="shared" si="16"/>
        <v>1</v>
      </c>
      <c r="H92" s="1">
        <f>IF(G92=0,0,IF(G92,MATCH(C92,顺序!$B$2:$B$23,0),MATCH(C92,顺序!$D$2:$D$36,0)))</f>
        <v>14</v>
      </c>
      <c r="I92" s="1" t="str">
        <f t="shared" si="17"/>
        <v>$PlayerID_</v>
      </c>
      <c r="J92" s="1">
        <f t="shared" si="18"/>
        <v>14</v>
      </c>
      <c r="K92" s="1" t="str">
        <f t="shared" si="19"/>
        <v>$PlayerID_14</v>
      </c>
      <c r="L92" s="1" t="str">
        <f>IF(ISBLANK(B92),,IF(G92,"CS_L","CS_R"))&amp;IF(ISBLANK(B92),,IF(G92,IF(LOOKUP(H92,顺序!$A$2:$A$23,顺序!$C$2:$C$23),"FN","NN"),IF(LOOKUP(H92,顺序!$A$2:$A$36,顺序!$E$2:$E$36),"NF","NN")))</f>
        <v>CS_LNN</v>
      </c>
    </row>
    <row r="93" spans="1:12">
      <c r="B93" s="1">
        <v>0</v>
      </c>
      <c r="C93" s="1" t="s">
        <v>235</v>
      </c>
      <c r="D93" s="1" t="s">
        <v>334</v>
      </c>
      <c r="F93" s="1" t="str">
        <f t="shared" si="15"/>
        <v>$EnemyID_07 CS_RNN "悪かった。"</v>
      </c>
      <c r="G93" s="1" t="b">
        <f t="shared" si="16"/>
        <v>0</v>
      </c>
      <c r="H93" s="1">
        <f>IF(G93=0,0,IF(G93,MATCH(C93,顺序!$B$2:$B$23,0),MATCH(C93,顺序!$D$2:$D$36,0)))</f>
        <v>7</v>
      </c>
      <c r="I93" s="1" t="str">
        <f t="shared" si="17"/>
        <v>$EnemyID_</v>
      </c>
      <c r="J93" s="1" t="str">
        <f t="shared" si="18"/>
        <v>07</v>
      </c>
      <c r="K93" s="1" t="str">
        <f t="shared" si="19"/>
        <v>$EnemyID_07</v>
      </c>
      <c r="L93" s="1" t="str">
        <f>IF(ISBLANK(B93),,IF(G93,"CS_L","CS_R"))&amp;IF(ISBLANK(B93),,IF(G93,IF(LOOKUP(H93,顺序!$A$2:$A$23,顺序!$C$2:$C$23),"FN","NN"),IF(LOOKUP(H93,顺序!$A$2:$A$36,顺序!$E$2:$E$36),"NF","NN")))</f>
        <v>CS_RNN</v>
      </c>
    </row>
    <row r="94" spans="1:12">
      <c r="B94" s="1">
        <v>1</v>
      </c>
      <c r="C94" s="1" t="s">
        <v>25</v>
      </c>
      <c r="D94" s="1" t="s">
        <v>332</v>
      </c>
      <c r="F94" s="1" t="str">
        <f t="shared" si="15"/>
        <v>$PlayerID_14 CS_LNN "それですむつもり？死なすぞ！"</v>
      </c>
      <c r="G94" s="1" t="b">
        <f t="shared" si="16"/>
        <v>1</v>
      </c>
      <c r="H94" s="1">
        <f>IF(G94=0,0,IF(G94,MATCH(C94,顺序!$B$2:$B$23,0),MATCH(C94,顺序!$D$2:$D$36,0)))</f>
        <v>14</v>
      </c>
      <c r="I94" s="1" t="str">
        <f t="shared" si="17"/>
        <v>$PlayerID_</v>
      </c>
      <c r="J94" s="1">
        <f t="shared" si="18"/>
        <v>14</v>
      </c>
      <c r="K94" s="1" t="str">
        <f t="shared" si="19"/>
        <v>$PlayerID_14</v>
      </c>
      <c r="L94" s="1" t="str">
        <f>IF(ISBLANK(B94),,IF(G94,"CS_L","CS_R"))&amp;IF(ISBLANK(B94),,IF(G94,IF(LOOKUP(H94,顺序!$A$2:$A$23,顺序!$C$2:$C$23),"FN","NN"),IF(LOOKUP(H94,顺序!$A$2:$A$36,顺序!$E$2:$E$36),"NF","NN")))</f>
        <v>CS_LNN</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L96"/>
  <sheetViews>
    <sheetView tabSelected="1" workbookViewId="0">
      <pane xSplit="1" topLeftCell="E1" activePane="topRight" state="frozen"/>
      <selection pane="topRight" activeCell="F9" sqref="F9"/>
    </sheetView>
  </sheetViews>
  <sheetFormatPr defaultRowHeight="13.5"/>
  <cols>
    <col min="1" max="2" width="9" style="1"/>
    <col min="3" max="3" width="9" style="1" customWidth="1"/>
    <col min="4" max="4" width="92.875" style="1" customWidth="1"/>
    <col min="5" max="5" width="9" style="1"/>
    <col min="6" max="6" width="13.375" style="1" customWidth="1"/>
    <col min="7" max="16384" width="9" style="1"/>
  </cols>
  <sheetData>
    <row r="1" spans="1:12">
      <c r="A1" s="1" t="s">
        <v>339</v>
      </c>
      <c r="F1" s="1" t="str">
        <f t="shared" ref="F1:F55"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87</v>
      </c>
      <c r="B2" s="1">
        <v>0</v>
      </c>
      <c r="C2" s="1" t="s">
        <v>87</v>
      </c>
      <c r="D2" s="1" t="s">
        <v>340</v>
      </c>
      <c r="F2" s="1" t="str">
        <f t="shared" si="0"/>
        <v>$EnemyID_10 CS_RNN "ようこそ竹林に。ここのガイドさんを務めているてゐです。"</v>
      </c>
      <c r="G2" s="1" t="b">
        <f>IF(ISBLANK(B2),,B2&gt;0)</f>
        <v>0</v>
      </c>
      <c r="H2" s="1">
        <f>IF(G2=0,0,IF(G2,MATCH(C2,顺序!$B$2:$B$23,0),MATCH(C2,顺序!$D$2:$D$36,0)))</f>
        <v>10</v>
      </c>
      <c r="I2" s="1" t="str">
        <f>IF(G2&lt;&gt;0,IF(G2,"$PlayerID_","$EnemyID_"),0)</f>
        <v>$EnemyID_</v>
      </c>
      <c r="J2" s="1">
        <f t="shared" ref="J2:J55" si="1">IF(G2&lt;&gt;0,IF(H2&lt;10,"0"&amp;H2,H2),0)</f>
        <v>10</v>
      </c>
      <c r="K2" s="1" t="str">
        <f t="shared" ref="K2:K55" si="2">IF(G2&lt;&gt;0,I2&amp;J2,0)</f>
        <v>$EnemyID_10</v>
      </c>
      <c r="L2" s="1" t="str">
        <f>IF(ISBLANK(B2),,IF(G2,"CS_L","CS_R"))&amp;IF(ISBLANK(B2),,IF(G2,IF(LOOKUP(H2,顺序!$A$2:$A$23,顺序!$C$2:$C$23),"FN","NN"),IF(LOOKUP(H2,顺序!$A$2:$A$36,顺序!$E$2:$E$36),"NF","NN")))</f>
        <v>CS_RNN</v>
      </c>
    </row>
    <row r="3" spans="1:12">
      <c r="B3" s="1">
        <v>0</v>
      </c>
      <c r="C3" s="1" t="s">
        <v>87</v>
      </c>
      <c r="D3" s="1" t="s">
        <v>344</v>
      </c>
      <c r="F3" s="1" t="str">
        <f t="shared" si="0"/>
        <v>$EnemyID_10 CS_RNN "ですが残念のことに、この先は別料金となりますので、こちらにもう一度チケットを…。"</v>
      </c>
      <c r="G3" s="1" t="b">
        <f t="shared" ref="G3:G55" si="3">IF(ISBLANK(B3),,B3&gt;0)</f>
        <v>0</v>
      </c>
      <c r="H3" s="1">
        <f>IF(G3=0,0,IF(G3,MATCH(C3,顺序!$B$2:$B$23,0),MATCH(C3,顺序!$D$2:$D$36,0)))</f>
        <v>10</v>
      </c>
      <c r="I3" s="1" t="str">
        <f t="shared" ref="I3:I55" si="4">IF(G3&lt;&gt;0,IF(G3,"$PlayerID_","$EnemyID_"),0)</f>
        <v>$EnemyID_</v>
      </c>
      <c r="J3" s="1">
        <f t="shared" si="1"/>
        <v>10</v>
      </c>
      <c r="K3" s="1" t="str">
        <f t="shared" si="2"/>
        <v>$EnemyID_10</v>
      </c>
      <c r="L3" s="1" t="str">
        <f>IF(ISBLANK(B3),,IF(G3,"CS_L","CS_R"))&amp;IF(ISBLANK(B3),,IF(G3,IF(LOOKUP(H3,顺序!$A$2:$A$23,顺序!$C$2:$C$23),"FN","NN"),IF(LOOKUP(H3,顺序!$A$2:$A$36,顺序!$E$2:$E$36),"NF","NN")))</f>
        <v>CS_RNN</v>
      </c>
    </row>
    <row r="4" spans="1:12">
      <c r="B4" s="1">
        <v>0</v>
      </c>
      <c r="C4" s="1" t="s">
        <v>87</v>
      </c>
      <c r="D4" s="1" t="s">
        <v>341</v>
      </c>
      <c r="F4" s="1" t="str">
        <f t="shared" si="0"/>
        <v>$EnemyID_10 CS_RNN "あれ？ちょっと困りますよ。ってか勝手に入るな！"</v>
      </c>
      <c r="G4" s="1" t="b">
        <f t="shared" si="3"/>
        <v>0</v>
      </c>
      <c r="H4" s="1">
        <f>IF(G4=0,0,IF(G4,MATCH(C4,顺序!$B$2:$B$23,0),MATCH(C4,顺序!$D$2:$D$36,0)))</f>
        <v>10</v>
      </c>
      <c r="I4" s="1" t="str">
        <f t="shared" si="4"/>
        <v>$EnemyID_</v>
      </c>
      <c r="J4" s="1">
        <f t="shared" si="1"/>
        <v>10</v>
      </c>
      <c r="K4" s="1" t="str">
        <f t="shared" si="2"/>
        <v>$EnemyID_10</v>
      </c>
      <c r="L4" s="1" t="str">
        <f>IF(ISBLANK(B4),,IF(G4,"CS_L","CS_R"))&amp;IF(ISBLANK(B4),,IF(G4,IF(LOOKUP(H4,顺序!$A$2:$A$23,顺序!$C$2:$C$23),"FN","NN"),IF(LOOKUP(H4,顺序!$A$2:$A$36,顺序!$E$2:$E$36),"NF","NN")))</f>
        <v>CS_RNN</v>
      </c>
    </row>
    <row r="5" spans="1:12">
      <c r="B5" s="1">
        <v>0</v>
      </c>
      <c r="C5" s="1" t="s">
        <v>87</v>
      </c>
      <c r="D5" s="1" t="s">
        <v>342</v>
      </c>
      <c r="F5" s="1" t="str">
        <f t="shared" si="0"/>
        <v>$EnemyID_10 CS_RNN "もう、せっかく少しだけ幸せをわけること考えたのに！"</v>
      </c>
      <c r="G5" s="1" t="b">
        <f t="shared" si="3"/>
        <v>0</v>
      </c>
      <c r="H5" s="1">
        <f>IF(G5=0,0,IF(G5,MATCH(C5,顺序!$B$2:$B$23,0),MATCH(C5,顺序!$D$2:$D$36,0)))</f>
        <v>10</v>
      </c>
      <c r="I5" s="1" t="str">
        <f t="shared" si="4"/>
        <v>$EnemyID_</v>
      </c>
      <c r="J5" s="1">
        <f t="shared" si="1"/>
        <v>10</v>
      </c>
      <c r="K5" s="1" t="str">
        <f t="shared" si="2"/>
        <v>$EnemyID_10</v>
      </c>
      <c r="L5" s="1" t="str">
        <f>IF(ISBLANK(B5),,IF(G5,"CS_L","CS_R"))&amp;IF(ISBLANK(B5),,IF(G5,IF(LOOKUP(H5,顺序!$A$2:$A$23,顺序!$C$2:$C$23),"FN","NN"),IF(LOOKUP(H5,顺序!$A$2:$A$36,顺序!$E$2:$E$36),"NF","NN")))</f>
        <v>CS_RNN</v>
      </c>
    </row>
    <row r="6" spans="1:12">
      <c r="F6" s="1" t="str">
        <f t="shared" si="0"/>
        <v/>
      </c>
      <c r="G6" s="1">
        <f t="shared" si="3"/>
        <v>0</v>
      </c>
      <c r="H6" s="1">
        <f>IF(G6=0,0,IF(G6,MATCH(C6,顺序!$B$2:$B$23,0),MATCH(C6,顺序!$D$2:$D$36,0)))</f>
        <v>0</v>
      </c>
      <c r="I6" s="1">
        <f t="shared" si="4"/>
        <v>0</v>
      </c>
      <c r="J6" s="1">
        <f t="shared" si="1"/>
        <v>0</v>
      </c>
      <c r="K6" s="1">
        <f t="shared" si="2"/>
        <v>0</v>
      </c>
      <c r="L6" s="1" t="str">
        <f>IF(ISBLANK(B6),,IF(G6,"CS_L","CS_R"))&amp;IF(ISBLANK(B6),,IF(G6,IF(LOOKUP(H6,顺序!$A$2:$A$23,顺序!$C$2:$C$23),"FN","NN"),IF(LOOKUP(H6,顺序!$A$2:$A$36,顺序!$E$2:$E$36),"NF","NN")))</f>
        <v/>
      </c>
    </row>
    <row r="7" spans="1:12">
      <c r="A7" s="1" t="s">
        <v>343</v>
      </c>
      <c r="F7" s="1" t="str">
        <f t="shared" si="0"/>
        <v/>
      </c>
      <c r="G7" s="1">
        <f t="shared" si="3"/>
        <v>0</v>
      </c>
      <c r="H7" s="1">
        <f>IF(G7=0,0,IF(G7,MATCH(C7,顺序!$B$2:$B$23,0),MATCH(C7,顺序!$D$2:$D$36,0)))</f>
        <v>0</v>
      </c>
      <c r="I7" s="1">
        <f t="shared" si="4"/>
        <v>0</v>
      </c>
      <c r="J7" s="1">
        <f t="shared" si="1"/>
        <v>0</v>
      </c>
      <c r="K7" s="1">
        <f t="shared" si="2"/>
        <v>0</v>
      </c>
      <c r="L7" s="1" t="str">
        <f>IF(ISBLANK(B7),,IF(G7,"CS_L","CS_R"))&amp;IF(ISBLANK(B7),,IF(G7,IF(LOOKUP(H7,顺序!$A$2:$A$23,顺序!$C$2:$C$23),"FN","NN"),IF(LOOKUP(H7,顺序!$A$2:$A$36,顺序!$E$2:$E$36),"NF","NN")))</f>
        <v/>
      </c>
    </row>
    <row r="8" spans="1:12">
      <c r="A8" s="1" t="s">
        <v>87</v>
      </c>
      <c r="B8" s="1">
        <v>0</v>
      </c>
      <c r="C8" s="1" t="s">
        <v>87</v>
      </c>
      <c r="D8" s="1" t="s">
        <v>345</v>
      </c>
      <c r="F8" s="1" t="str">
        <f t="shared" si="0"/>
        <v>$EnemyID_10 CS_RNN "みんな兎耳を塞いで～。プリズムリバー楽団通りますよ。"</v>
      </c>
      <c r="G8" s="1" t="b">
        <f t="shared" si="3"/>
        <v>0</v>
      </c>
      <c r="H8" s="1">
        <f>IF(G8=0,0,IF(G8,MATCH(C8,顺序!$B$2:$B$23,0),MATCH(C8,顺序!$D$2:$D$36,0)))</f>
        <v>10</v>
      </c>
      <c r="I8" s="1" t="str">
        <f t="shared" si="4"/>
        <v>$EnemyID_</v>
      </c>
      <c r="J8" s="1">
        <f t="shared" si="1"/>
        <v>10</v>
      </c>
      <c r="K8" s="1" t="str">
        <f t="shared" si="2"/>
        <v>$EnemyID_10</v>
      </c>
      <c r="L8" s="1" t="str">
        <f>IF(ISBLANK(B8),,IF(G8,"CS_L","CS_R"))&amp;IF(ISBLANK(B8),,IF(G8,IF(LOOKUP(H8,顺序!$A$2:$A$23,顺序!$C$2:$C$23),"FN","NN"),IF(LOOKUP(H8,顺序!$A$2:$A$36,顺序!$E$2:$E$36),"NF","NN")))</f>
        <v>CS_RNN</v>
      </c>
    </row>
    <row r="9" spans="1:12">
      <c r="A9" s="1" t="s">
        <v>58</v>
      </c>
      <c r="B9" s="1">
        <v>1</v>
      </c>
      <c r="C9" s="1" t="s">
        <v>58</v>
      </c>
      <c r="D9" s="1" t="s">
        <v>346</v>
      </c>
      <c r="F9" s="1" t="str">
        <f t="shared" si="0"/>
        <v>$PlayerID_09 CS_LNN "なんか失礼なこと言ってない？"</v>
      </c>
      <c r="G9" s="1" t="b">
        <f t="shared" si="3"/>
        <v>1</v>
      </c>
      <c r="H9" s="1">
        <f>IF(G9=0,0,IF(G9,MATCH(C9,顺序!$B$2:$B$23,0),MATCH(C9,顺序!$D$2:$D$36,0)))</f>
        <v>9</v>
      </c>
      <c r="I9" s="1" t="str">
        <f t="shared" si="4"/>
        <v>$PlayerID_</v>
      </c>
      <c r="J9" s="1" t="str">
        <f t="shared" si="1"/>
        <v>09</v>
      </c>
      <c r="K9" s="1" t="str">
        <f t="shared" si="2"/>
        <v>$PlayerID_09</v>
      </c>
      <c r="L9" s="1" t="str">
        <f>IF(ISBLANK(B9),,IF(G9,"CS_L","CS_R"))&amp;IF(ISBLANK(B9),,IF(G9,IF(LOOKUP(H9,顺序!$A$2:$A$23,顺序!$C$2:$C$23),"FN","NN"),IF(LOOKUP(H9,顺序!$A$2:$A$36,顺序!$E$2:$E$36),"NF","NN")))</f>
        <v>CS_LNN</v>
      </c>
    </row>
    <row r="10" spans="1:12">
      <c r="A10" s="1" t="s">
        <v>78</v>
      </c>
      <c r="B10" s="1">
        <v>0</v>
      </c>
      <c r="C10" s="1" t="s">
        <v>87</v>
      </c>
      <c r="D10" s="1" t="s">
        <v>347</v>
      </c>
      <c r="F10" s="1" t="str">
        <f t="shared" si="0"/>
        <v>$EnemyID_10 CS_RNN "とんでもないです。これは深い意味があります。"</v>
      </c>
      <c r="G10" s="1" t="b">
        <f t="shared" si="3"/>
        <v>0</v>
      </c>
      <c r="H10" s="1">
        <f>IF(G10=0,0,IF(G10,MATCH(C10,顺序!$B$2:$B$23,0),MATCH(C10,顺序!$D$2:$D$36,0)))</f>
        <v>10</v>
      </c>
      <c r="I10" s="1" t="str">
        <f t="shared" si="4"/>
        <v>$EnemyID_</v>
      </c>
      <c r="J10" s="1">
        <f t="shared" si="1"/>
        <v>10</v>
      </c>
      <c r="K10" s="1" t="str">
        <f t="shared" si="2"/>
        <v>$EnemyID_10</v>
      </c>
      <c r="L10" s="1" t="str">
        <f>IF(ISBLANK(B10),,IF(G10,"CS_L","CS_R"))&amp;IF(ISBLANK(B10),,IF(G10,IF(LOOKUP(H10,顺序!$A$2:$A$23,顺序!$C$2:$C$23),"FN","NN"),IF(LOOKUP(H10,顺序!$A$2:$A$36,顺序!$E$2:$E$36),"NF","NN")))</f>
        <v>CS_RNN</v>
      </c>
    </row>
    <row r="11" spans="1:12">
      <c r="B11" s="1">
        <v>1</v>
      </c>
      <c r="C11" s="1" t="s">
        <v>78</v>
      </c>
      <c r="D11" s="1" t="s">
        <v>348</v>
      </c>
      <c r="F11" s="1" t="str">
        <f t="shared" si="0"/>
        <v>$PlayerID_12 CS_LNN "兎は耳が敏感すぎますので、コンサートに向いてませんと思います。"</v>
      </c>
      <c r="G11" s="1" t="b">
        <f t="shared" si="3"/>
        <v>1</v>
      </c>
      <c r="H11" s="1">
        <f>IF(G11=0,0,IF(G11,MATCH(C11,顺序!$B$2:$B$23,0),MATCH(C11,顺序!$D$2:$D$36,0)))</f>
        <v>12</v>
      </c>
      <c r="I11" s="1" t="str">
        <f t="shared" si="4"/>
        <v>$PlayerID_</v>
      </c>
      <c r="J11" s="1">
        <f t="shared" si="1"/>
        <v>12</v>
      </c>
      <c r="K11" s="1" t="str">
        <f t="shared" si="2"/>
        <v>$PlayerID_12</v>
      </c>
      <c r="L11" s="1" t="str">
        <f>IF(ISBLANK(B11),,IF(G11,"CS_L","CS_R"))&amp;IF(ISBLANK(B11),,IF(G11,IF(LOOKUP(H11,顺序!$A$2:$A$23,顺序!$C$2:$C$23),"FN","NN"),IF(LOOKUP(H11,顺序!$A$2:$A$36,顺序!$E$2:$E$36),"NF","NN")))</f>
        <v>CS_LNN</v>
      </c>
    </row>
    <row r="12" spans="1:12">
      <c r="B12" s="1">
        <v>1</v>
      </c>
      <c r="C12" s="1" t="s">
        <v>58</v>
      </c>
      <c r="D12" s="1" t="s">
        <v>349</v>
      </c>
      <c r="F12" s="1" t="str">
        <f t="shared" si="0"/>
        <v>$PlayerID_09 CS_LNN "そうか。でもなんだかこの兎妙に顔歪んでな…。"</v>
      </c>
      <c r="G12" s="1" t="b">
        <f t="shared" si="3"/>
        <v>1</v>
      </c>
      <c r="H12" s="1">
        <f>IF(G12=0,0,IF(G12,MATCH(C12,顺序!$B$2:$B$23,0),MATCH(C12,顺序!$D$2:$D$36,0)))</f>
        <v>9</v>
      </c>
      <c r="I12" s="1" t="str">
        <f t="shared" si="4"/>
        <v>$PlayerID_</v>
      </c>
      <c r="J12" s="1" t="str">
        <f t="shared" si="1"/>
        <v>09</v>
      </c>
      <c r="K12" s="1" t="str">
        <f t="shared" si="2"/>
        <v>$PlayerID_09</v>
      </c>
      <c r="L12" s="1" t="str">
        <f>IF(ISBLANK(B12),,IF(G12,"CS_L","CS_R"))&amp;IF(ISBLANK(B12),,IF(G12,IF(LOOKUP(H12,顺序!$A$2:$A$23,顺序!$C$2:$C$23),"FN","NN"),IF(LOOKUP(H12,顺序!$A$2:$A$36,顺序!$E$2:$E$36),"NF","NN")))</f>
        <v>CS_LNN</v>
      </c>
    </row>
    <row r="13" spans="1:12">
      <c r="B13" s="1">
        <v>0</v>
      </c>
      <c r="C13" s="1" t="s">
        <v>87</v>
      </c>
      <c r="D13" s="1" t="s">
        <v>350</v>
      </c>
      <c r="F13" s="1" t="str">
        <f t="shared" si="0"/>
        <v>$EnemyID_10 CS_RNN "うぜぇからさっさと消えろてめぇら。"</v>
      </c>
      <c r="G13" s="1" t="b">
        <f t="shared" si="3"/>
        <v>0</v>
      </c>
      <c r="H13" s="1">
        <f>IF(G13=0,0,IF(G13,MATCH(C13,顺序!$B$2:$B$23,0),MATCH(C13,顺序!$D$2:$D$36,0)))</f>
        <v>10</v>
      </c>
      <c r="I13" s="1" t="str">
        <f t="shared" si="4"/>
        <v>$EnemyID_</v>
      </c>
      <c r="J13" s="1">
        <f t="shared" si="1"/>
        <v>10</v>
      </c>
      <c r="K13" s="1" t="str">
        <f t="shared" si="2"/>
        <v>$EnemyID_10</v>
      </c>
      <c r="L13" s="1" t="str">
        <f>IF(ISBLANK(B13),,IF(G13,"CS_L","CS_R"))&amp;IF(ISBLANK(B13),,IF(G13,IF(LOOKUP(H13,顺序!$A$2:$A$23,顺序!$C$2:$C$23),"FN","NN"),IF(LOOKUP(H13,顺序!$A$2:$A$36,顺序!$E$2:$E$36),"NF","NN")))</f>
        <v>CS_RNN</v>
      </c>
    </row>
    <row r="14" spans="1:12">
      <c r="B14" s="1">
        <v>1</v>
      </c>
      <c r="C14" s="1" t="s">
        <v>58</v>
      </c>
      <c r="D14" s="1" t="s">
        <v>351</v>
      </c>
      <c r="F14" s="1" t="str">
        <f t="shared" si="0"/>
        <v>$PlayerID_09 CS_LNN "ひっ！なんだいまのは！"</v>
      </c>
      <c r="G14" s="1" t="b">
        <f t="shared" si="3"/>
        <v>1</v>
      </c>
      <c r="H14" s="1">
        <f>IF(G14=0,0,IF(G14,MATCH(C14,顺序!$B$2:$B$23,0),MATCH(C14,顺序!$D$2:$D$36,0)))</f>
        <v>9</v>
      </c>
      <c r="I14" s="1" t="str">
        <f t="shared" si="4"/>
        <v>$PlayerID_</v>
      </c>
      <c r="J14" s="1" t="str">
        <f t="shared" si="1"/>
        <v>09</v>
      </c>
      <c r="K14" s="1" t="str">
        <f t="shared" si="2"/>
        <v>$PlayerID_09</v>
      </c>
      <c r="L14" s="1" t="str">
        <f>IF(ISBLANK(B14),,IF(G14,"CS_L","CS_R"))&amp;IF(ISBLANK(B14),,IF(G14,IF(LOOKUP(H14,顺序!$A$2:$A$23,顺序!$C$2:$C$23),"FN","NN"),IF(LOOKUP(H14,顺序!$A$2:$A$36,顺序!$E$2:$E$36),"NF","NN")))</f>
        <v>CS_LNN</v>
      </c>
    </row>
    <row r="15" spans="1:12">
      <c r="F15" s="1" t="str">
        <f t="shared" si="0"/>
        <v/>
      </c>
      <c r="G15" s="1">
        <f t="shared" si="3"/>
        <v>0</v>
      </c>
      <c r="H15" s="1">
        <f>IF(G15=0,0,IF(G15,MATCH(C15,顺序!$B$2:$B$23,0),MATCH(C15,顺序!$D$2:$D$36,0)))</f>
        <v>0</v>
      </c>
      <c r="I15" s="1">
        <f t="shared" si="4"/>
        <v>0</v>
      </c>
      <c r="J15" s="1">
        <f t="shared" si="1"/>
        <v>0</v>
      </c>
      <c r="K15" s="1">
        <f t="shared" si="2"/>
        <v>0</v>
      </c>
      <c r="L15" s="1" t="str">
        <f>IF(ISBLANK(B15),,IF(G15,"CS_L","CS_R"))&amp;IF(ISBLANK(B15),,IF(G15,IF(LOOKUP(H15,顺序!$A$2:$A$23,顺序!$C$2:$C$23),"FN","NN"),IF(LOOKUP(H15,顺序!$A$2:$A$36,顺序!$E$2:$E$36),"NF","NN")))</f>
        <v/>
      </c>
    </row>
    <row r="16" spans="1:12">
      <c r="A16" s="1" t="s">
        <v>352</v>
      </c>
      <c r="F16" s="1" t="str">
        <f t="shared" si="0"/>
        <v/>
      </c>
      <c r="G16" s="1">
        <f t="shared" si="3"/>
        <v>0</v>
      </c>
      <c r="H16" s="1">
        <f>IF(G16=0,0,IF(G16,MATCH(C16,顺序!$B$2:$B$23,0),MATCH(C16,顺序!$D$2:$D$36,0)))</f>
        <v>0</v>
      </c>
      <c r="I16" s="1">
        <f t="shared" si="4"/>
        <v>0</v>
      </c>
      <c r="J16" s="1">
        <f t="shared" si="1"/>
        <v>0</v>
      </c>
      <c r="K16" s="1">
        <f t="shared" si="2"/>
        <v>0</v>
      </c>
      <c r="L16" s="1" t="str">
        <f>IF(ISBLANK(B16),,IF(G16,"CS_L","CS_R"))&amp;IF(ISBLANK(B16),,IF(G16,IF(LOOKUP(H16,顺序!$A$2:$A$23,顺序!$C$2:$C$23),"FN","NN"),IF(LOOKUP(H16,顺序!$A$2:$A$36,顺序!$E$2:$E$36),"NF","NN")))</f>
        <v/>
      </c>
    </row>
    <row r="17" spans="1:12">
      <c r="A17" s="1" t="s">
        <v>87</v>
      </c>
      <c r="B17" s="1">
        <v>1</v>
      </c>
      <c r="C17" s="1" t="s">
        <v>191</v>
      </c>
      <c r="D17" s="1" t="s">
        <v>353</v>
      </c>
      <c r="F17" s="1" t="str">
        <f t="shared" si="0"/>
        <v>$PlayerID_15 CS_LNN "ここで何をしている？帰るぞてゐ。"</v>
      </c>
      <c r="G17" s="1" t="b">
        <f t="shared" si="3"/>
        <v>1</v>
      </c>
      <c r="H17" s="1">
        <f>IF(G17=0,0,IF(G17,MATCH(C17,顺序!$B$2:$B$23,0),MATCH(C17,顺序!$D$2:$D$36,0)))</f>
        <v>15</v>
      </c>
      <c r="I17" s="1" t="str">
        <f t="shared" si="4"/>
        <v>$PlayerID_</v>
      </c>
      <c r="J17" s="1">
        <f t="shared" si="1"/>
        <v>15</v>
      </c>
      <c r="K17" s="1" t="str">
        <f t="shared" si="2"/>
        <v>$PlayerID_15</v>
      </c>
      <c r="L17" s="1" t="str">
        <f>IF(ISBLANK(B17),,IF(G17,"CS_L","CS_R"))&amp;IF(ISBLANK(B17),,IF(G17,IF(LOOKUP(H17,顺序!$A$2:$A$23,顺序!$C$2:$C$23),"FN","NN"),IF(LOOKUP(H17,顺序!$A$2:$A$36,顺序!$E$2:$E$36),"NF","NN")))</f>
        <v>CS_LNN</v>
      </c>
    </row>
    <row r="18" spans="1:12">
      <c r="A18" s="1" t="s">
        <v>191</v>
      </c>
      <c r="B18" s="1">
        <v>0</v>
      </c>
      <c r="C18" s="1" t="s">
        <v>87</v>
      </c>
      <c r="D18" s="1" t="s">
        <v>354</v>
      </c>
      <c r="F18" s="1" t="str">
        <f t="shared" si="0"/>
        <v>$EnemyID_10 CS_RNN "あらあら、まずいな。うどんげまでばれちゃって…。"</v>
      </c>
      <c r="G18" s="1" t="b">
        <f t="shared" si="3"/>
        <v>0</v>
      </c>
      <c r="H18" s="1">
        <f>IF(G18=0,0,IF(G18,MATCH(C18,顺序!$B$2:$B$23,0),MATCH(C18,顺序!$D$2:$D$36,0)))</f>
        <v>10</v>
      </c>
      <c r="I18" s="1" t="str">
        <f t="shared" si="4"/>
        <v>$EnemyID_</v>
      </c>
      <c r="J18" s="1">
        <f t="shared" si="1"/>
        <v>10</v>
      </c>
      <c r="K18" s="1" t="str">
        <f t="shared" si="2"/>
        <v>$EnemyID_10</v>
      </c>
      <c r="L18" s="1" t="str">
        <f>IF(ISBLANK(B18),,IF(G18,"CS_L","CS_R"))&amp;IF(ISBLANK(B18),,IF(G18,IF(LOOKUP(H18,顺序!$A$2:$A$23,顺序!$C$2:$C$23),"FN","NN"),IF(LOOKUP(H18,顺序!$A$2:$A$36,顺序!$E$2:$E$36),"NF","NN")))</f>
        <v>CS_RNN</v>
      </c>
    </row>
    <row r="19" spans="1:12">
      <c r="B19" s="1">
        <v>1</v>
      </c>
      <c r="C19" s="1" t="s">
        <v>191</v>
      </c>
      <c r="D19" s="1" t="s">
        <v>355</v>
      </c>
      <c r="F19" s="1" t="str">
        <f t="shared" si="0"/>
        <v>$PlayerID_15 CS_LNN "つべこべ言わずに。そしてうどんげ言うな。ちゃんと『鈴仙さま』と呼べ。"</v>
      </c>
      <c r="G19" s="1" t="b">
        <f t="shared" si="3"/>
        <v>1</v>
      </c>
      <c r="H19" s="1">
        <f>IF(G19=0,0,IF(G19,MATCH(C19,顺序!$B$2:$B$23,0),MATCH(C19,顺序!$D$2:$D$36,0)))</f>
        <v>15</v>
      </c>
      <c r="I19" s="1" t="str">
        <f t="shared" si="4"/>
        <v>$PlayerID_</v>
      </c>
      <c r="J19" s="1">
        <f t="shared" si="1"/>
        <v>15</v>
      </c>
      <c r="K19" s="1" t="str">
        <f t="shared" si="2"/>
        <v>$PlayerID_15</v>
      </c>
      <c r="L19" s="1" t="str">
        <f>IF(ISBLANK(B19),,IF(G19,"CS_L","CS_R"))&amp;IF(ISBLANK(B19),,IF(G19,IF(LOOKUP(H19,顺序!$A$2:$A$23,顺序!$C$2:$C$23),"FN","NN"),IF(LOOKUP(H19,顺序!$A$2:$A$36,顺序!$E$2:$E$36),"NF","NN")))</f>
        <v>CS_LNN</v>
      </c>
    </row>
    <row r="20" spans="1:12">
      <c r="B20" s="1">
        <v>0</v>
      </c>
      <c r="C20" s="1" t="s">
        <v>87</v>
      </c>
      <c r="D20" s="1" t="s">
        <v>356</v>
      </c>
      <c r="F20" s="1" t="str">
        <f t="shared" si="0"/>
        <v>$EnemyID_10 CS_RNN "そんなのやだ。だっててるよちゃんもうどんげうどんげ言うし。"</v>
      </c>
      <c r="G20" s="1" t="b">
        <f t="shared" si="3"/>
        <v>0</v>
      </c>
      <c r="H20" s="1">
        <f>IF(G20=0,0,IF(G20,MATCH(C20,顺序!$B$2:$B$23,0),MATCH(C20,顺序!$D$2:$D$36,0)))</f>
        <v>10</v>
      </c>
      <c r="I20" s="1" t="str">
        <f t="shared" si="4"/>
        <v>$EnemyID_</v>
      </c>
      <c r="J20" s="1">
        <f t="shared" si="1"/>
        <v>10</v>
      </c>
      <c r="K20" s="1" t="str">
        <f t="shared" si="2"/>
        <v>$EnemyID_10</v>
      </c>
      <c r="L20" s="1" t="str">
        <f>IF(ISBLANK(B20),,IF(G20,"CS_L","CS_R"))&amp;IF(ISBLANK(B20),,IF(G20,IF(LOOKUP(H20,顺序!$A$2:$A$23,顺序!$C$2:$C$23),"FN","NN"),IF(LOOKUP(H20,顺序!$A$2:$A$36,顺序!$E$2:$E$36),"NF","NN")))</f>
        <v>CS_RNN</v>
      </c>
    </row>
    <row r="21" spans="1:12">
      <c r="B21" s="1">
        <v>1</v>
      </c>
      <c r="C21" s="1" t="s">
        <v>191</v>
      </c>
      <c r="D21" s="1" t="s">
        <v>357</v>
      </c>
      <c r="F21" s="1" t="str">
        <f t="shared" si="0"/>
        <v>$PlayerID_15 CS_LNN "てるよちゃんって、せめて『かぐやちゃん』と呼べ。いや、姫様は姫様だ！"</v>
      </c>
      <c r="G21" s="1" t="b">
        <f t="shared" si="3"/>
        <v>1</v>
      </c>
      <c r="H21" s="1">
        <f>IF(G21=0,0,IF(G21,MATCH(C21,顺序!$B$2:$B$23,0),MATCH(C21,顺序!$D$2:$D$36,0)))</f>
        <v>15</v>
      </c>
      <c r="I21" s="1" t="str">
        <f t="shared" si="4"/>
        <v>$PlayerID_</v>
      </c>
      <c r="J21" s="1">
        <f t="shared" si="1"/>
        <v>15</v>
      </c>
      <c r="K21" s="1" t="str">
        <f t="shared" si="2"/>
        <v>$PlayerID_15</v>
      </c>
      <c r="L21" s="1" t="str">
        <f>IF(ISBLANK(B21),,IF(G21,"CS_L","CS_R"))&amp;IF(ISBLANK(B21),,IF(G21,IF(LOOKUP(H21,顺序!$A$2:$A$23,顺序!$C$2:$C$23),"FN","NN"),IF(LOOKUP(H21,顺序!$A$2:$A$36,顺序!$E$2:$E$36),"NF","NN")))</f>
        <v>CS_LNN</v>
      </c>
    </row>
    <row r="22" spans="1:12">
      <c r="B22" s="1">
        <v>0</v>
      </c>
      <c r="C22" s="1" t="s">
        <v>87</v>
      </c>
      <c r="D22" s="1" t="s">
        <v>358</v>
      </c>
      <c r="F22" s="1" t="str">
        <f t="shared" si="0"/>
        <v>$EnemyID_10 CS_RNN "ふっふっふ、いま『かぐやちゃん』いっちゃったな。"</v>
      </c>
      <c r="G22" s="1" t="b">
        <f t="shared" si="3"/>
        <v>0</v>
      </c>
      <c r="H22" s="1">
        <f>IF(G22=0,0,IF(G22,MATCH(C22,顺序!$B$2:$B$23,0),MATCH(C22,顺序!$D$2:$D$36,0)))</f>
        <v>10</v>
      </c>
      <c r="I22" s="1" t="str">
        <f t="shared" si="4"/>
        <v>$EnemyID_</v>
      </c>
      <c r="J22" s="1">
        <f t="shared" si="1"/>
        <v>10</v>
      </c>
      <c r="K22" s="1" t="str">
        <f t="shared" si="2"/>
        <v>$EnemyID_10</v>
      </c>
      <c r="L22" s="1" t="str">
        <f>IF(ISBLANK(B22),,IF(G22,"CS_L","CS_R"))&amp;IF(ISBLANK(B22),,IF(G22,IF(LOOKUP(H22,顺序!$A$2:$A$23,顺序!$C$2:$C$23),"FN","NN"),IF(LOOKUP(H22,顺序!$A$2:$A$36,顺序!$E$2:$E$36),"NF","NN")))</f>
        <v>CS_RNN</v>
      </c>
    </row>
    <row r="23" spans="1:12">
      <c r="B23" s="1">
        <v>1</v>
      </c>
      <c r="C23" s="1" t="s">
        <v>191</v>
      </c>
      <c r="D23" s="1" t="s">
        <v>359</v>
      </c>
      <c r="F23" s="1" t="str">
        <f t="shared" si="0"/>
        <v>$PlayerID_15 CS_LNN "あんたって本当腹黒！"</v>
      </c>
      <c r="G23" s="1" t="b">
        <f t="shared" si="3"/>
        <v>1</v>
      </c>
      <c r="H23" s="1">
        <f>IF(G23=0,0,IF(G23,MATCH(C23,顺序!$B$2:$B$23,0),MATCH(C23,顺序!$D$2:$D$36,0)))</f>
        <v>15</v>
      </c>
      <c r="I23" s="1" t="str">
        <f t="shared" si="4"/>
        <v>$PlayerID_</v>
      </c>
      <c r="J23" s="1">
        <f t="shared" si="1"/>
        <v>15</v>
      </c>
      <c r="K23" s="1" t="str">
        <f t="shared" si="2"/>
        <v>$PlayerID_15</v>
      </c>
      <c r="L23" s="1" t="str">
        <f>IF(ISBLANK(B23),,IF(G23,"CS_L","CS_R"))&amp;IF(ISBLANK(B23),,IF(G23,IF(LOOKUP(H23,顺序!$A$2:$A$23,顺序!$C$2:$C$23),"FN","NN"),IF(LOOKUP(H23,顺序!$A$2:$A$36,顺序!$E$2:$E$36),"NF","NN")))</f>
        <v>CS_LNN</v>
      </c>
    </row>
    <row r="24" spans="1:12">
      <c r="F24" s="1" t="str">
        <f t="shared" si="0"/>
        <v/>
      </c>
      <c r="G24" s="1">
        <f t="shared" si="3"/>
        <v>0</v>
      </c>
      <c r="H24" s="1">
        <f>IF(G24=0,0,IF(G24,MATCH(C24,顺序!$B$2:$B$23,0),MATCH(C24,顺序!$D$2:$D$36,0)))</f>
        <v>0</v>
      </c>
      <c r="I24" s="1">
        <f t="shared" si="4"/>
        <v>0</v>
      </c>
      <c r="J24" s="1">
        <f t="shared" si="1"/>
        <v>0</v>
      </c>
      <c r="K24" s="1">
        <f t="shared" si="2"/>
        <v>0</v>
      </c>
      <c r="L24" s="1" t="str">
        <f>IF(ISBLANK(B24),,IF(G24,"CS_L","CS_R"))&amp;IF(ISBLANK(B24),,IF(G24,IF(LOOKUP(H24,顺序!$A$2:$A$23,顺序!$C$2:$C$23),"FN","NN"),IF(LOOKUP(H24,顺序!$A$2:$A$36,顺序!$E$2:$E$36),"NF","NN")))</f>
        <v/>
      </c>
    </row>
    <row r="25" spans="1:12">
      <c r="A25" s="1" t="s">
        <v>360</v>
      </c>
      <c r="F25" s="1" t="str">
        <f t="shared" si="0"/>
        <v/>
      </c>
      <c r="G25" s="1">
        <f t="shared" si="3"/>
        <v>0</v>
      </c>
      <c r="H25" s="1">
        <f>IF(G25=0,0,IF(G25,MATCH(C25,顺序!$B$2:$B$23,0),MATCH(C25,顺序!$D$2:$D$36,0)))</f>
        <v>0</v>
      </c>
      <c r="I25" s="1">
        <f t="shared" si="4"/>
        <v>0</v>
      </c>
      <c r="J25" s="1">
        <f t="shared" si="1"/>
        <v>0</v>
      </c>
      <c r="K25" s="1">
        <f t="shared" si="2"/>
        <v>0</v>
      </c>
      <c r="L25" s="1" t="str">
        <f>IF(ISBLANK(B25),,IF(G25,"CS_L","CS_R"))&amp;IF(ISBLANK(B25),,IF(G25,IF(LOOKUP(H25,顺序!$A$2:$A$23,顺序!$C$2:$C$23),"FN","NN"),IF(LOOKUP(H25,顺序!$A$2:$A$36,顺序!$E$2:$E$36),"NF","NN")))</f>
        <v/>
      </c>
    </row>
    <row r="26" spans="1:12">
      <c r="A26" s="1" t="s">
        <v>236</v>
      </c>
      <c r="B26" s="1">
        <v>0</v>
      </c>
      <c r="C26" s="1" t="s">
        <v>236</v>
      </c>
      <c r="D26" s="1" t="s">
        <v>361</v>
      </c>
      <c r="F26" s="1" t="str">
        <f t="shared" si="0"/>
        <v>$EnemyID_11 CS_RNN "動物園になりそうです～。"</v>
      </c>
      <c r="G26" s="1" t="b">
        <f t="shared" si="3"/>
        <v>0</v>
      </c>
      <c r="H26" s="1">
        <f>IF(G26=0,0,IF(G26,MATCH(C26,顺序!$B$2:$B$23,0),MATCH(C26,顺序!$D$2:$D$36,0)))</f>
        <v>11</v>
      </c>
      <c r="I26" s="1" t="str">
        <f t="shared" si="4"/>
        <v>$EnemyID_</v>
      </c>
      <c r="J26" s="1">
        <f t="shared" si="1"/>
        <v>11</v>
      </c>
      <c r="K26" s="1" t="str">
        <f t="shared" si="2"/>
        <v>$EnemyID_11</v>
      </c>
      <c r="L26" s="1" t="str">
        <f>IF(ISBLANK(B26),,IF(G26,"CS_L","CS_R"))&amp;IF(ISBLANK(B26),,IF(G26,IF(LOOKUP(H26,顺序!$A$2:$A$23,顺序!$C$2:$C$23),"FN","NN"),IF(LOOKUP(H26,顺序!$A$2:$A$36,顺序!$E$2:$E$36),"NF","NN")))</f>
        <v>CS_RNN</v>
      </c>
    </row>
    <row r="27" spans="1:12">
      <c r="A27" s="1" t="s">
        <v>93</v>
      </c>
      <c r="B27" s="1">
        <v>1</v>
      </c>
      <c r="C27" s="1" t="s">
        <v>93</v>
      </c>
      <c r="D27" s="1" t="s">
        <v>362</v>
      </c>
      <c r="F27" s="1" t="str">
        <f t="shared" si="0"/>
        <v>$PlayerID_10 CS_LFN "河童が言うな！"</v>
      </c>
      <c r="G27" s="1" t="b">
        <f t="shared" si="3"/>
        <v>1</v>
      </c>
      <c r="H27" s="1">
        <f>IF(G27=0,0,IF(G27,MATCH(C27,顺序!$B$2:$B$23,0),MATCH(C27,顺序!$D$2:$D$36,0)))</f>
        <v>10</v>
      </c>
      <c r="I27" s="1" t="str">
        <f t="shared" si="4"/>
        <v>$PlayerID_</v>
      </c>
      <c r="J27" s="1">
        <f t="shared" si="1"/>
        <v>10</v>
      </c>
      <c r="K27" s="1" t="str">
        <f t="shared" si="2"/>
        <v>$PlayerID_10</v>
      </c>
      <c r="L27" s="1" t="str">
        <f>IF(ISBLANK(B27),,IF(G27,"CS_L","CS_R"))&amp;IF(ISBLANK(B27),,IF(G27,IF(LOOKUP(H27,顺序!$A$2:$A$23,顺序!$C$2:$C$23),"FN","NN"),IF(LOOKUP(H27,顺序!$A$2:$A$36,顺序!$E$2:$E$36),"NF","NN")))</f>
        <v>CS_LFN</v>
      </c>
    </row>
    <row r="28" spans="1:12">
      <c r="A28" s="1" t="s">
        <v>191</v>
      </c>
      <c r="B28" s="1">
        <v>1</v>
      </c>
      <c r="C28" s="1" t="s">
        <v>191</v>
      </c>
      <c r="D28" s="1" t="s">
        <v>363</v>
      </c>
      <c r="F28" s="1" t="str">
        <f t="shared" si="0"/>
        <v>$PlayerID_15 CS_LNN "そうだな。どこの動物園にでも、河童が見えそうもないな。"</v>
      </c>
      <c r="G28" s="1" t="b">
        <f t="shared" si="3"/>
        <v>1</v>
      </c>
      <c r="H28" s="1">
        <f>IF(G28=0,0,IF(G28,MATCH(C28,顺序!$B$2:$B$23,0),MATCH(C28,顺序!$D$2:$D$36,0)))</f>
        <v>15</v>
      </c>
      <c r="I28" s="1" t="str">
        <f t="shared" si="4"/>
        <v>$PlayerID_</v>
      </c>
      <c r="J28" s="1">
        <f t="shared" si="1"/>
        <v>15</v>
      </c>
      <c r="K28" s="1" t="str">
        <f t="shared" si="2"/>
        <v>$PlayerID_15</v>
      </c>
      <c r="L28" s="1" t="str">
        <f>IF(ISBLANK(B28),,IF(G28,"CS_L","CS_R"))&amp;IF(ISBLANK(B28),,IF(G28,IF(LOOKUP(H28,顺序!$A$2:$A$23,顺序!$C$2:$C$23),"FN","NN"),IF(LOOKUP(H28,顺序!$A$2:$A$36,顺序!$E$2:$E$36),"NF","NN")))</f>
        <v>CS_LNN</v>
      </c>
    </row>
    <row r="29" spans="1:12">
      <c r="B29" s="1">
        <v>0</v>
      </c>
      <c r="C29" s="1" t="s">
        <v>236</v>
      </c>
      <c r="D29" s="1" t="s">
        <v>364</v>
      </c>
      <c r="F29" s="1" t="str">
        <f t="shared" si="0"/>
        <v>$EnemyID_11 CS_RNN "怪鳥も化け兎も見えそうもないな。"</v>
      </c>
      <c r="G29" s="1" t="b">
        <f t="shared" si="3"/>
        <v>0</v>
      </c>
      <c r="H29" s="1">
        <f>IF(G29=0,0,IF(G29,MATCH(C29,顺序!$B$2:$B$23,0),MATCH(C29,顺序!$D$2:$D$36,0)))</f>
        <v>11</v>
      </c>
      <c r="I29" s="1" t="str">
        <f t="shared" si="4"/>
        <v>$EnemyID_</v>
      </c>
      <c r="J29" s="1">
        <f t="shared" si="1"/>
        <v>11</v>
      </c>
      <c r="K29" s="1" t="str">
        <f t="shared" si="2"/>
        <v>$EnemyID_11</v>
      </c>
      <c r="L29" s="1" t="str">
        <f>IF(ISBLANK(B29),,IF(G29,"CS_L","CS_R"))&amp;IF(ISBLANK(B29),,IF(G29,IF(LOOKUP(H29,顺序!$A$2:$A$23,顺序!$C$2:$C$23),"FN","NN"),IF(LOOKUP(H29,顺序!$A$2:$A$36,顺序!$E$2:$E$36),"NF","NN")))</f>
        <v>CS_RNN</v>
      </c>
    </row>
    <row r="30" spans="1:12">
      <c r="B30" s="1">
        <v>1</v>
      </c>
      <c r="C30" s="1" t="s">
        <v>191</v>
      </c>
      <c r="D30" s="1" t="s">
        <v>365</v>
      </c>
      <c r="F30" s="1" t="str">
        <f t="shared" si="0"/>
        <v>$PlayerID_15 CS_LNN "あんたケンカ売ってる？"</v>
      </c>
      <c r="G30" s="1" t="b">
        <f t="shared" si="3"/>
        <v>1</v>
      </c>
      <c r="H30" s="1">
        <f>IF(G30=0,0,IF(G30,MATCH(C30,顺序!$B$2:$B$23,0),MATCH(C30,顺序!$D$2:$D$36,0)))</f>
        <v>15</v>
      </c>
      <c r="I30" s="1" t="str">
        <f t="shared" si="4"/>
        <v>$PlayerID_</v>
      </c>
      <c r="J30" s="1">
        <f t="shared" si="1"/>
        <v>15</v>
      </c>
      <c r="K30" s="1" t="str">
        <f t="shared" si="2"/>
        <v>$PlayerID_15</v>
      </c>
      <c r="L30" s="1" t="str">
        <f>IF(ISBLANK(B30),,IF(G30,"CS_L","CS_R"))&amp;IF(ISBLANK(B30),,IF(G30,IF(LOOKUP(H30,顺序!$A$2:$A$23,顺序!$C$2:$C$23),"FN","NN"),IF(LOOKUP(H30,顺序!$A$2:$A$36,顺序!$E$2:$E$36),"NF","NN")))</f>
        <v>CS_LNN</v>
      </c>
    </row>
    <row r="31" spans="1:12">
      <c r="F31" s="1" t="str">
        <f t="shared" si="0"/>
        <v/>
      </c>
      <c r="G31" s="1">
        <f t="shared" si="3"/>
        <v>0</v>
      </c>
      <c r="H31" s="1">
        <f>IF(G31=0,0,IF(G31,MATCH(C31,顺序!$B$2:$B$23,0),MATCH(C31,顺序!$D$2:$D$36,0)))</f>
        <v>0</v>
      </c>
      <c r="I31" s="1">
        <f t="shared" si="4"/>
        <v>0</v>
      </c>
      <c r="J31" s="1">
        <f t="shared" si="1"/>
        <v>0</v>
      </c>
      <c r="K31" s="1">
        <f t="shared" si="2"/>
        <v>0</v>
      </c>
      <c r="L31" s="1" t="str">
        <f>IF(ISBLANK(B31),,IF(G31,"CS_L","CS_R"))&amp;IF(ISBLANK(B31),,IF(G31,IF(LOOKUP(H31,顺序!$A$2:$A$23,顺序!$C$2:$C$23),"FN","NN"),IF(LOOKUP(H31,顺序!$A$2:$A$36,顺序!$E$2:$E$36),"NF","NN")))</f>
        <v/>
      </c>
    </row>
    <row r="32" spans="1:12">
      <c r="A32" s="1" t="s">
        <v>366</v>
      </c>
      <c r="F32" s="1" t="str">
        <f t="shared" si="0"/>
        <v/>
      </c>
      <c r="G32" s="1">
        <f t="shared" si="3"/>
        <v>0</v>
      </c>
      <c r="H32" s="1">
        <f>IF(G32=0,0,IF(G32,MATCH(C32,顺序!$B$2:$B$23,0),MATCH(C32,顺序!$D$2:$D$36,0)))</f>
        <v>0</v>
      </c>
      <c r="I32" s="1">
        <f t="shared" si="4"/>
        <v>0</v>
      </c>
      <c r="J32" s="1">
        <f t="shared" si="1"/>
        <v>0</v>
      </c>
      <c r="K32" s="1">
        <f t="shared" si="2"/>
        <v>0</v>
      </c>
      <c r="L32" s="1" t="str">
        <f>IF(ISBLANK(B32),,IF(G32,"CS_L","CS_R"))&amp;IF(ISBLANK(B32),,IF(G32,IF(LOOKUP(H32,顺序!$A$2:$A$23,顺序!$C$2:$C$23),"FN","NN"),IF(LOOKUP(H32,顺序!$A$2:$A$36,顺序!$E$2:$E$36),"NF","NN")))</f>
        <v/>
      </c>
    </row>
    <row r="33" spans="1:12">
      <c r="A33" s="1" t="s">
        <v>236</v>
      </c>
      <c r="B33" s="1">
        <v>0</v>
      </c>
      <c r="C33" s="1" t="s">
        <v>236</v>
      </c>
      <c r="D33" s="1" t="s">
        <v>368</v>
      </c>
      <c r="F33" s="1" t="str">
        <f t="shared" si="0"/>
        <v>$EnemyID_11 CS_RNN "人が来る！"</v>
      </c>
      <c r="G33" s="1" t="b">
        <f t="shared" si="3"/>
        <v>0</v>
      </c>
      <c r="H33" s="1">
        <f>IF(G33=0,0,IF(G33,MATCH(C33,顺序!$B$2:$B$23,0),MATCH(C33,顺序!$D$2:$D$36,0)))</f>
        <v>11</v>
      </c>
      <c r="I33" s="1" t="str">
        <f t="shared" si="4"/>
        <v>$EnemyID_</v>
      </c>
      <c r="J33" s="1">
        <f t="shared" si="1"/>
        <v>11</v>
      </c>
      <c r="K33" s="1" t="str">
        <f t="shared" si="2"/>
        <v>$EnemyID_11</v>
      </c>
      <c r="L33" s="1" t="str">
        <f>IF(ISBLANK(B33),,IF(G33,"CS_L","CS_R"))&amp;IF(ISBLANK(B33),,IF(G33,IF(LOOKUP(H33,顺序!$A$2:$A$23,顺序!$C$2:$C$23),"FN","NN"),IF(LOOKUP(H33,顺序!$A$2:$A$36,顺序!$E$2:$E$36),"NF","NN")))</f>
        <v>CS_RNN</v>
      </c>
    </row>
    <row r="34" spans="1:12">
      <c r="A34" s="1" t="s">
        <v>3</v>
      </c>
      <c r="B34" s="1">
        <v>1</v>
      </c>
      <c r="C34" s="1" t="s">
        <v>3</v>
      </c>
      <c r="D34" s="1" t="s">
        <v>367</v>
      </c>
      <c r="F34" s="1" t="str">
        <f t="shared" si="0"/>
        <v>$PlayerID_08 CS_LNN "わーい。河童みっけ！生まれて初めて見たよ。"</v>
      </c>
      <c r="G34" s="1" t="b">
        <f t="shared" si="3"/>
        <v>1</v>
      </c>
      <c r="H34" s="1">
        <f>IF(G34=0,0,IF(G34,MATCH(C34,顺序!$B$2:$B$23,0),MATCH(C34,顺序!$D$2:$D$36,0)))</f>
        <v>8</v>
      </c>
      <c r="I34" s="1" t="str">
        <f t="shared" si="4"/>
        <v>$PlayerID_</v>
      </c>
      <c r="J34" s="1" t="str">
        <f t="shared" si="1"/>
        <v>08</v>
      </c>
      <c r="K34" s="1" t="str">
        <f t="shared" si="2"/>
        <v>$PlayerID_08</v>
      </c>
      <c r="L34" s="1" t="str">
        <f>IF(ISBLANK(B34),,IF(G34,"CS_L","CS_R"))&amp;IF(ISBLANK(B34),,IF(G34,IF(LOOKUP(H34,顺序!$A$2:$A$23,顺序!$C$2:$C$23),"FN","NN"),IF(LOOKUP(H34,顺序!$A$2:$A$36,顺序!$E$2:$E$36),"NF","NN")))</f>
        <v>CS_LNN</v>
      </c>
    </row>
    <row r="35" spans="1:12">
      <c r="A35" s="1" t="s">
        <v>163</v>
      </c>
      <c r="B35" s="1">
        <v>0</v>
      </c>
      <c r="C35" s="1" t="s">
        <v>236</v>
      </c>
      <c r="D35" s="1" t="s">
        <v>369</v>
      </c>
      <c r="F35" s="1" t="str">
        <f t="shared" si="0"/>
        <v>$EnemyID_11 CS_RNN "なんだ、⑨か。"</v>
      </c>
      <c r="G35" s="1" t="b">
        <f t="shared" si="3"/>
        <v>0</v>
      </c>
      <c r="H35" s="1">
        <f>IF(G35=0,0,IF(G35,MATCH(C35,顺序!$B$2:$B$23,0),MATCH(C35,顺序!$D$2:$D$36,0)))</f>
        <v>11</v>
      </c>
      <c r="I35" s="1" t="str">
        <f t="shared" si="4"/>
        <v>$EnemyID_</v>
      </c>
      <c r="J35" s="1">
        <f t="shared" si="1"/>
        <v>11</v>
      </c>
      <c r="K35" s="1" t="str">
        <f t="shared" si="2"/>
        <v>$EnemyID_11</v>
      </c>
      <c r="L35" s="1" t="str">
        <f>IF(ISBLANK(B35),,IF(G35,"CS_L","CS_R"))&amp;IF(ISBLANK(B35),,IF(G35,IF(LOOKUP(H35,顺序!$A$2:$A$23,顺序!$C$2:$C$23),"FN","NN"),IF(LOOKUP(H35,顺序!$A$2:$A$36,顺序!$E$2:$E$36),"NF","NN")))</f>
        <v>CS_RNN</v>
      </c>
    </row>
    <row r="36" spans="1:12">
      <c r="B36" s="1">
        <v>1</v>
      </c>
      <c r="C36" s="1" t="s">
        <v>163</v>
      </c>
      <c r="D36" s="1" t="s">
        <v>370</v>
      </c>
      <c r="F36" s="1" t="str">
        <f t="shared" si="0"/>
        <v>$PlayerID_17 CS_LNN "私もいるよ。"</v>
      </c>
      <c r="G36" s="1" t="b">
        <f t="shared" si="3"/>
        <v>1</v>
      </c>
      <c r="H36" s="1">
        <f>IF(G36=0,0,IF(G36,MATCH(C36,顺序!$B$2:$B$23,0),MATCH(C36,顺序!$D$2:$D$36,0)))</f>
        <v>17</v>
      </c>
      <c r="I36" s="1" t="str">
        <f t="shared" si="4"/>
        <v>$PlayerID_</v>
      </c>
      <c r="J36" s="1">
        <f t="shared" si="1"/>
        <v>17</v>
      </c>
      <c r="K36" s="1" t="str">
        <f t="shared" si="2"/>
        <v>$PlayerID_17</v>
      </c>
      <c r="L36" s="1" t="str">
        <f>IF(ISBLANK(B36),,IF(G36,"CS_L","CS_R"))&amp;IF(ISBLANK(B36),,IF(G36,IF(LOOKUP(H36,顺序!$A$2:$A$23,顺序!$C$2:$C$23),"FN","NN"),IF(LOOKUP(H36,顺序!$A$2:$A$36,顺序!$E$2:$E$36),"NF","NN")))</f>
        <v>CS_LNN</v>
      </c>
    </row>
    <row r="37" spans="1:12">
      <c r="B37" s="1">
        <v>0</v>
      </c>
      <c r="C37" s="1" t="s">
        <v>236</v>
      </c>
      <c r="D37" s="1" t="s">
        <v>371</v>
      </c>
      <c r="F37" s="1" t="str">
        <f t="shared" si="0"/>
        <v>$EnemyID_11 CS_RNN "げっ！逃げなきゃ！"</v>
      </c>
      <c r="G37" s="1" t="b">
        <f t="shared" si="3"/>
        <v>0</v>
      </c>
      <c r="H37" s="1">
        <f>IF(G37=0,0,IF(G37,MATCH(C37,顺序!$B$2:$B$23,0),MATCH(C37,顺序!$D$2:$D$36,0)))</f>
        <v>11</v>
      </c>
      <c r="I37" s="1" t="str">
        <f t="shared" si="4"/>
        <v>$EnemyID_</v>
      </c>
      <c r="J37" s="1">
        <f t="shared" si="1"/>
        <v>11</v>
      </c>
      <c r="K37" s="1" t="str">
        <f t="shared" si="2"/>
        <v>$EnemyID_11</v>
      </c>
      <c r="L37" s="1" t="str">
        <f>IF(ISBLANK(B37),,IF(G37,"CS_L","CS_R"))&amp;IF(ISBLANK(B37),,IF(G37,IF(LOOKUP(H37,顺序!$A$2:$A$23,顺序!$C$2:$C$23),"FN","NN"),IF(LOOKUP(H37,顺序!$A$2:$A$36,顺序!$E$2:$E$36),"NF","NN")))</f>
        <v>CS_RNN</v>
      </c>
    </row>
    <row r="38" spans="1:12">
      <c r="B38" s="1">
        <v>1</v>
      </c>
      <c r="C38" s="1" t="s">
        <v>163</v>
      </c>
      <c r="D38" s="1" t="s">
        <v>372</v>
      </c>
      <c r="F38" s="1" t="str">
        <f t="shared" si="0"/>
        <v>$PlayerID_17 CS_LNN "逃がさん。チルノ、氷かけろ。"</v>
      </c>
      <c r="G38" s="1" t="b">
        <f t="shared" si="3"/>
        <v>1</v>
      </c>
      <c r="H38" s="1">
        <f>IF(G38=0,0,IF(G38,MATCH(C38,顺序!$B$2:$B$23,0),MATCH(C38,顺序!$D$2:$D$36,0)))</f>
        <v>17</v>
      </c>
      <c r="I38" s="1" t="str">
        <f t="shared" si="4"/>
        <v>$PlayerID_</v>
      </c>
      <c r="J38" s="1">
        <f t="shared" si="1"/>
        <v>17</v>
      </c>
      <c r="K38" s="1" t="str">
        <f t="shared" si="2"/>
        <v>$PlayerID_17</v>
      </c>
      <c r="L38" s="1" t="str">
        <f>IF(ISBLANK(B38),,IF(G38,"CS_L","CS_R"))&amp;IF(ISBLANK(B38),,IF(G38,IF(LOOKUP(H38,顺序!$A$2:$A$23,顺序!$C$2:$C$23),"FN","NN"),IF(LOOKUP(H38,顺序!$A$2:$A$36,顺序!$E$2:$E$36),"NF","NN")))</f>
        <v>CS_LNN</v>
      </c>
    </row>
    <row r="39" spans="1:12">
      <c r="B39" s="1">
        <v>1</v>
      </c>
      <c r="C39" s="1" t="s">
        <v>3</v>
      </c>
      <c r="D39" s="1" t="s">
        <v>373</v>
      </c>
      <c r="F39" s="1" t="str">
        <f t="shared" si="0"/>
        <v>$PlayerID_08 CS_LNN "ふい？いま『チルノ』を呼んでくれたか。うれしいな！"</v>
      </c>
      <c r="G39" s="1" t="b">
        <f t="shared" si="3"/>
        <v>1</v>
      </c>
      <c r="H39" s="1">
        <f>IF(G39=0,0,IF(G39,MATCH(C39,顺序!$B$2:$B$23,0),MATCH(C39,顺序!$D$2:$D$36,0)))</f>
        <v>8</v>
      </c>
      <c r="I39" s="1" t="str">
        <f t="shared" si="4"/>
        <v>$PlayerID_</v>
      </c>
      <c r="J39" s="1" t="str">
        <f t="shared" si="1"/>
        <v>08</v>
      </c>
      <c r="K39" s="1" t="str">
        <f t="shared" si="2"/>
        <v>$PlayerID_08</v>
      </c>
      <c r="L39" s="1" t="str">
        <f>IF(ISBLANK(B39),,IF(G39,"CS_L","CS_R"))&amp;IF(ISBLANK(B39),,IF(G39,IF(LOOKUP(H39,顺序!$A$2:$A$23,顺序!$C$2:$C$23),"FN","NN"),IF(LOOKUP(H39,顺序!$A$2:$A$36,顺序!$E$2:$E$36),"NF","NN")))</f>
        <v>CS_LNN</v>
      </c>
    </row>
    <row r="40" spans="1:12">
      <c r="B40" s="1">
        <v>1</v>
      </c>
      <c r="C40" s="1" t="s">
        <v>163</v>
      </c>
      <c r="D40" s="1" t="s">
        <v>374</v>
      </c>
      <c r="F40" s="1" t="str">
        <f t="shared" si="0"/>
        <v>$PlayerID_17 CS_LNN "いいから早くかけろ。逃がしたら承知しないぞ。"</v>
      </c>
      <c r="G40" s="1" t="b">
        <f t="shared" si="3"/>
        <v>1</v>
      </c>
      <c r="H40" s="1">
        <f>IF(G40=0,0,IF(G40,MATCH(C40,顺序!$B$2:$B$23,0),MATCH(C40,顺序!$D$2:$D$36,0)))</f>
        <v>17</v>
      </c>
      <c r="I40" s="1" t="str">
        <f t="shared" si="4"/>
        <v>$PlayerID_</v>
      </c>
      <c r="J40" s="1">
        <f t="shared" si="1"/>
        <v>17</v>
      </c>
      <c r="K40" s="1" t="str">
        <f t="shared" si="2"/>
        <v>$PlayerID_17</v>
      </c>
      <c r="L40" s="1" t="str">
        <f>IF(ISBLANK(B40),,IF(G40,"CS_L","CS_R"))&amp;IF(ISBLANK(B40),,IF(G40,IF(LOOKUP(H40,顺序!$A$2:$A$23,顺序!$C$2:$C$23),"FN","NN"),IF(LOOKUP(H40,顺序!$A$2:$A$36,顺序!$E$2:$E$36),"NF","NN")))</f>
        <v>CS_LNN</v>
      </c>
    </row>
    <row r="41" spans="1:12">
      <c r="F41" s="1" t="str">
        <f t="shared" si="0"/>
        <v/>
      </c>
      <c r="G41" s="1">
        <f t="shared" si="3"/>
        <v>0</v>
      </c>
      <c r="H41" s="1">
        <f>IF(G41=0,0,IF(G41,MATCH(C41,顺序!$B$2:$B$23,0),MATCH(C41,顺序!$D$2:$D$36,0)))</f>
        <v>0</v>
      </c>
      <c r="I41" s="1">
        <f t="shared" si="4"/>
        <v>0</v>
      </c>
      <c r="J41" s="1">
        <f t="shared" si="1"/>
        <v>0</v>
      </c>
      <c r="K41" s="1">
        <f t="shared" si="2"/>
        <v>0</v>
      </c>
      <c r="L41" s="1" t="str">
        <f>IF(ISBLANK(B41),,IF(G41,"CS_L","CS_R"))&amp;IF(ISBLANK(B41),,IF(G41,IF(LOOKUP(H41,顺序!$A$2:$A$23,顺序!$C$2:$C$23),"FN","NN"),IF(LOOKUP(H41,顺序!$A$2:$A$36,顺序!$E$2:$E$36),"NF","NN")))</f>
        <v/>
      </c>
    </row>
    <row r="42" spans="1:12">
      <c r="A42" s="1" t="s">
        <v>375</v>
      </c>
      <c r="F42" s="1" t="str">
        <f t="shared" si="0"/>
        <v/>
      </c>
      <c r="G42" s="1">
        <f t="shared" si="3"/>
        <v>0</v>
      </c>
      <c r="H42" s="1">
        <f>IF(G42=0,0,IF(G42,MATCH(C42,顺序!$B$2:$B$23,0),MATCH(C42,顺序!$D$2:$D$36,0)))</f>
        <v>0</v>
      </c>
      <c r="I42" s="1">
        <f t="shared" si="4"/>
        <v>0</v>
      </c>
      <c r="J42" s="1">
        <f t="shared" si="1"/>
        <v>0</v>
      </c>
      <c r="K42" s="1">
        <f t="shared" si="2"/>
        <v>0</v>
      </c>
      <c r="L42" s="1" t="str">
        <f>IF(ISBLANK(B42),,IF(G42,"CS_L","CS_R"))&amp;IF(ISBLANK(B42),,IF(G42,IF(LOOKUP(H42,顺序!$A$2:$A$23,顺序!$C$2:$C$23),"FN","NN"),IF(LOOKUP(H42,顺序!$A$2:$A$36,顺序!$E$2:$E$36),"NF","NN")))</f>
        <v/>
      </c>
    </row>
    <row r="43" spans="1:12">
      <c r="A43" s="1" t="s">
        <v>236</v>
      </c>
      <c r="B43" s="1">
        <v>1</v>
      </c>
      <c r="C43" s="1" t="s">
        <v>8</v>
      </c>
      <c r="D43" s="1" t="s">
        <v>376</v>
      </c>
      <c r="F43" s="1" t="str">
        <f t="shared" si="0"/>
        <v>$PlayerID_04 CS_LNN "なんか不思議な生き物だな。"</v>
      </c>
      <c r="G43" s="1" t="b">
        <f t="shared" si="3"/>
        <v>1</v>
      </c>
      <c r="H43" s="1">
        <f>IF(G43=0,0,IF(G43,MATCH(C43,顺序!$B$2:$B$23,0),MATCH(C43,顺序!$D$2:$D$36,0)))</f>
        <v>4</v>
      </c>
      <c r="I43" s="1" t="str">
        <f t="shared" si="4"/>
        <v>$PlayerID_</v>
      </c>
      <c r="J43" s="1" t="str">
        <f t="shared" si="1"/>
        <v>04</v>
      </c>
      <c r="K43" s="1" t="str">
        <f t="shared" si="2"/>
        <v>$PlayerID_04</v>
      </c>
      <c r="L43" s="1" t="str">
        <f>IF(ISBLANK(B43),,IF(G43,"CS_L","CS_R"))&amp;IF(ISBLANK(B43),,IF(G43,IF(LOOKUP(H43,顺序!$A$2:$A$23,顺序!$C$2:$C$23),"FN","NN"),IF(LOOKUP(H43,顺序!$A$2:$A$36,顺序!$E$2:$E$36),"NF","NN")))</f>
        <v>CS_LNN</v>
      </c>
    </row>
    <row r="44" spans="1:12">
      <c r="A44" s="1" t="s">
        <v>8</v>
      </c>
      <c r="B44" s="1">
        <v>0</v>
      </c>
      <c r="C44" s="1" t="s">
        <v>236</v>
      </c>
      <c r="D44" s="1" t="s">
        <v>377</v>
      </c>
      <c r="F44" s="1" t="str">
        <f t="shared" si="0"/>
        <v>$EnemyID_11 CS_RNN "怖い！なんだかこの二人怖すぎます！"</v>
      </c>
      <c r="G44" s="1" t="b">
        <f t="shared" si="3"/>
        <v>0</v>
      </c>
      <c r="H44" s="1">
        <f>IF(G44=0,0,IF(G44,MATCH(C44,顺序!$B$2:$B$23,0),MATCH(C44,顺序!$D$2:$D$36,0)))</f>
        <v>11</v>
      </c>
      <c r="I44" s="1" t="str">
        <f t="shared" si="4"/>
        <v>$EnemyID_</v>
      </c>
      <c r="J44" s="1">
        <f t="shared" si="1"/>
        <v>11</v>
      </c>
      <c r="K44" s="1" t="str">
        <f t="shared" si="2"/>
        <v>$EnemyID_11</v>
      </c>
      <c r="L44" s="1" t="str">
        <f>IF(ISBLANK(B44),,IF(G44,"CS_L","CS_R"))&amp;IF(ISBLANK(B44),,IF(G44,IF(LOOKUP(H44,顺序!$A$2:$A$23,顺序!$C$2:$C$23),"FN","NN"),IF(LOOKUP(H44,顺序!$A$2:$A$36,顺序!$E$2:$E$36),"NF","NN")))</f>
        <v>CS_RNN</v>
      </c>
    </row>
    <row r="45" spans="1:12">
      <c r="A45" s="1" t="s">
        <v>126</v>
      </c>
      <c r="B45" s="1">
        <v>1</v>
      </c>
      <c r="C45" s="1" t="s">
        <v>126</v>
      </c>
      <c r="D45" s="1" t="s">
        <v>378</v>
      </c>
      <c r="F45" s="1" t="str">
        <f t="shared" si="0"/>
        <v>$PlayerID_18 CS_LNN "死神に剣士。道理で逃げたいわけだな。でも大丈夫、無駄な殺生はしないから。"</v>
      </c>
      <c r="G45" s="1" t="b">
        <f t="shared" si="3"/>
        <v>1</v>
      </c>
      <c r="H45" s="1">
        <f>IF(G45=0,0,IF(G45,MATCH(C45,顺序!$B$2:$B$23,0),MATCH(C45,顺序!$D$2:$D$36,0)))</f>
        <v>18</v>
      </c>
      <c r="I45" s="1" t="str">
        <f t="shared" si="4"/>
        <v>$PlayerID_</v>
      </c>
      <c r="J45" s="1">
        <f t="shared" si="1"/>
        <v>18</v>
      </c>
      <c r="K45" s="1" t="str">
        <f t="shared" si="2"/>
        <v>$PlayerID_18</v>
      </c>
      <c r="L45" s="1" t="str">
        <f>IF(ISBLANK(B45),,IF(G45,"CS_L","CS_R"))&amp;IF(ISBLANK(B45),,IF(G45,IF(LOOKUP(H45,顺序!$A$2:$A$23,顺序!$C$2:$C$23),"FN","NN"),IF(LOOKUP(H45,顺序!$A$2:$A$36,顺序!$E$2:$E$36),"NF","NN")))</f>
        <v>CS_LNN</v>
      </c>
    </row>
    <row r="46" spans="1:12">
      <c r="B46" s="1">
        <v>1</v>
      </c>
      <c r="C46" s="1" t="s">
        <v>8</v>
      </c>
      <c r="D46" s="1" t="s">
        <v>379</v>
      </c>
      <c r="F46" s="1" t="str">
        <f t="shared" si="0"/>
        <v>$PlayerID_04 CS_LNN "珍味動物は保護すべきです。"</v>
      </c>
      <c r="G46" s="1" t="b">
        <f t="shared" si="3"/>
        <v>1</v>
      </c>
      <c r="H46" s="1">
        <f>IF(G46=0,0,IF(G46,MATCH(C46,顺序!$B$2:$B$23,0),MATCH(C46,顺序!$D$2:$D$36,0)))</f>
        <v>4</v>
      </c>
      <c r="I46" s="1" t="str">
        <f t="shared" si="4"/>
        <v>$PlayerID_</v>
      </c>
      <c r="J46" s="1" t="str">
        <f t="shared" si="1"/>
        <v>04</v>
      </c>
      <c r="K46" s="1" t="str">
        <f t="shared" si="2"/>
        <v>$PlayerID_04</v>
      </c>
      <c r="L46" s="1" t="str">
        <f>IF(ISBLANK(B46),,IF(G46,"CS_L","CS_R"))&amp;IF(ISBLANK(B46),,IF(G46,IF(LOOKUP(H46,顺序!$A$2:$A$23,顺序!$C$2:$C$23),"FN","NN"),IF(LOOKUP(H46,顺序!$A$2:$A$36,顺序!$E$2:$E$36),"NF","NN")))</f>
        <v>CS_LNN</v>
      </c>
    </row>
    <row r="47" spans="1:12">
      <c r="B47" s="1">
        <v>0</v>
      </c>
      <c r="C47" s="1" t="s">
        <v>236</v>
      </c>
      <c r="D47" s="1" t="s">
        <v>380</v>
      </c>
      <c r="F47" s="1" t="str">
        <f t="shared" si="0"/>
        <v>$EnemyID_11 CS_RNN "ますます怖くなってきた！"</v>
      </c>
      <c r="G47" s="1" t="b">
        <f t="shared" si="3"/>
        <v>0</v>
      </c>
      <c r="H47" s="1">
        <f>IF(G47=0,0,IF(G47,MATCH(C47,顺序!$B$2:$B$23,0),MATCH(C47,顺序!$D$2:$D$36,0)))</f>
        <v>11</v>
      </c>
      <c r="I47" s="1" t="str">
        <f t="shared" si="4"/>
        <v>$EnemyID_</v>
      </c>
      <c r="J47" s="1">
        <f t="shared" si="1"/>
        <v>11</v>
      </c>
      <c r="K47" s="1" t="str">
        <f t="shared" si="2"/>
        <v>$EnemyID_11</v>
      </c>
      <c r="L47" s="1" t="str">
        <f>IF(ISBLANK(B47),,IF(G47,"CS_L","CS_R"))&amp;IF(ISBLANK(B47),,IF(G47,IF(LOOKUP(H47,顺序!$A$2:$A$23,顺序!$C$2:$C$23),"FN","NN"),IF(LOOKUP(H47,顺序!$A$2:$A$36,顺序!$E$2:$E$36),"NF","NN")))</f>
        <v>CS_RNN</v>
      </c>
    </row>
    <row r="48" spans="1:12">
      <c r="F48" s="1" t="str">
        <f t="shared" si="0"/>
        <v/>
      </c>
      <c r="G48" s="1">
        <f t="shared" si="3"/>
        <v>0</v>
      </c>
      <c r="H48" s="1">
        <f>IF(G48=0,0,IF(G48,MATCH(C48,顺序!$B$2:$B$23,0),MATCH(C48,顺序!$D$2:$D$36,0)))</f>
        <v>0</v>
      </c>
      <c r="I48" s="1">
        <f t="shared" si="4"/>
        <v>0</v>
      </c>
      <c r="J48" s="1">
        <f t="shared" si="1"/>
        <v>0</v>
      </c>
      <c r="K48" s="1">
        <f t="shared" si="2"/>
        <v>0</v>
      </c>
      <c r="L48" s="1" t="str">
        <f>IF(ISBLANK(B48),,IF(G48,"CS_L","CS_R"))&amp;IF(ISBLANK(B48),,IF(G48,IF(LOOKUP(H48,顺序!$A$2:$A$23,顺序!$C$2:$C$23),"FN","NN"),IF(LOOKUP(H48,顺序!$A$2:$A$36,顺序!$E$2:$E$36),"NF","NN")))</f>
        <v/>
      </c>
    </row>
    <row r="49" spans="1:12">
      <c r="A49" s="1" t="s">
        <v>381</v>
      </c>
      <c r="F49" s="1" t="str">
        <f t="shared" si="0"/>
        <v/>
      </c>
      <c r="G49" s="1">
        <f t="shared" si="3"/>
        <v>0</v>
      </c>
      <c r="H49" s="1">
        <f>IF(G49=0,0,IF(G49,MATCH(C49,顺序!$B$2:$B$23,0),MATCH(C49,顺序!$D$2:$D$36,0)))</f>
        <v>0</v>
      </c>
      <c r="I49" s="1">
        <f t="shared" si="4"/>
        <v>0</v>
      </c>
      <c r="J49" s="1">
        <f t="shared" si="1"/>
        <v>0</v>
      </c>
      <c r="K49" s="1">
        <f t="shared" si="2"/>
        <v>0</v>
      </c>
      <c r="L49" s="1" t="str">
        <f>IF(ISBLANK(B49),,IF(G49,"CS_L","CS_R"))&amp;IF(ISBLANK(B49),,IF(G49,IF(LOOKUP(H49,顺序!$A$2:$A$23,顺序!$C$2:$C$23),"FN","NN"),IF(LOOKUP(H49,顺序!$A$2:$A$36,顺序!$E$2:$E$36),"NF","NN")))</f>
        <v/>
      </c>
    </row>
    <row r="50" spans="1:12">
      <c r="A50" s="1" t="s">
        <v>236</v>
      </c>
      <c r="B50" s="1">
        <v>1</v>
      </c>
      <c r="C50" s="1" t="s">
        <v>78</v>
      </c>
      <c r="D50" s="1" t="s">
        <v>382</v>
      </c>
      <c r="F50" s="1" t="str">
        <f t="shared" si="0"/>
        <v>$PlayerID_12 CS_LNN "河童が実在するなんて思っていませんでした。"</v>
      </c>
      <c r="G50" s="1" t="b">
        <f t="shared" si="3"/>
        <v>1</v>
      </c>
      <c r="H50" s="1">
        <f>IF(G50=0,0,IF(G50,MATCH(C50,顺序!$B$2:$B$23,0),MATCH(C50,顺序!$D$2:$D$36,0)))</f>
        <v>12</v>
      </c>
      <c r="I50" s="1" t="str">
        <f t="shared" si="4"/>
        <v>$PlayerID_</v>
      </c>
      <c r="J50" s="1">
        <f t="shared" si="1"/>
        <v>12</v>
      </c>
      <c r="K50" s="1" t="str">
        <f t="shared" si="2"/>
        <v>$PlayerID_12</v>
      </c>
      <c r="L50" s="1" t="str">
        <f>IF(ISBLANK(B50),,IF(G50,"CS_L","CS_R"))&amp;IF(ISBLANK(B50),,IF(G50,IF(LOOKUP(H50,顺序!$A$2:$A$23,顺序!$C$2:$C$23),"FN","NN"),IF(LOOKUP(H50,顺序!$A$2:$A$36,顺序!$E$2:$E$36),"NF","NN")))</f>
        <v>CS_LNN</v>
      </c>
    </row>
    <row r="51" spans="1:12">
      <c r="A51" s="1" t="s">
        <v>78</v>
      </c>
      <c r="B51" s="1">
        <v>0</v>
      </c>
      <c r="C51" s="1" t="s">
        <v>236</v>
      </c>
      <c r="D51" s="1" t="s">
        <v>383</v>
      </c>
      <c r="F51" s="1" t="str">
        <f t="shared" si="0"/>
        <v>$EnemyID_11 CS_RNN "ちゃんとそのへんもいっぱいいるよ。"</v>
      </c>
      <c r="G51" s="1" t="b">
        <f t="shared" si="3"/>
        <v>0</v>
      </c>
      <c r="H51" s="1">
        <f>IF(G51=0,0,IF(G51,MATCH(C51,顺序!$B$2:$B$23,0),MATCH(C51,顺序!$D$2:$D$36,0)))</f>
        <v>11</v>
      </c>
      <c r="I51" s="1" t="str">
        <f t="shared" si="4"/>
        <v>$EnemyID_</v>
      </c>
      <c r="J51" s="1">
        <f t="shared" si="1"/>
        <v>11</v>
      </c>
      <c r="K51" s="1" t="str">
        <f t="shared" si="2"/>
        <v>$EnemyID_11</v>
      </c>
      <c r="L51" s="1" t="str">
        <f>IF(ISBLANK(B51),,IF(G51,"CS_L","CS_R"))&amp;IF(ISBLANK(B51),,IF(G51,IF(LOOKUP(H51,顺序!$A$2:$A$23,顺序!$C$2:$C$23),"FN","NN"),IF(LOOKUP(H51,顺序!$A$2:$A$36,顺序!$E$2:$E$36),"NF","NN")))</f>
        <v>CS_RNN</v>
      </c>
    </row>
    <row r="52" spans="1:12">
      <c r="B52" s="1">
        <v>1</v>
      </c>
      <c r="C52" s="1" t="s">
        <v>78</v>
      </c>
      <c r="D52" s="1" t="s">
        <v>384</v>
      </c>
      <c r="F52" s="1" t="str">
        <f t="shared" si="0"/>
        <v>$PlayerID_12 CS_LNN "ここは河童集結地なのでしょうか。気づいていませんでした。"</v>
      </c>
      <c r="G52" s="1" t="b">
        <f t="shared" si="3"/>
        <v>1</v>
      </c>
      <c r="H52" s="1">
        <f>IF(G52=0,0,IF(G52,MATCH(C52,顺序!$B$2:$B$23,0),MATCH(C52,顺序!$D$2:$D$36,0)))</f>
        <v>12</v>
      </c>
      <c r="I52" s="1" t="str">
        <f t="shared" si="4"/>
        <v>$PlayerID_</v>
      </c>
      <c r="J52" s="1">
        <f t="shared" si="1"/>
        <v>12</v>
      </c>
      <c r="K52" s="1" t="str">
        <f t="shared" si="2"/>
        <v>$PlayerID_12</v>
      </c>
      <c r="L52" s="1" t="str">
        <f>IF(ISBLANK(B52),,IF(G52,"CS_L","CS_R"))&amp;IF(ISBLANK(B52),,IF(G52,IF(LOOKUP(H52,顺序!$A$2:$A$23,顺序!$C$2:$C$23),"FN","NN"),IF(LOOKUP(H52,顺序!$A$2:$A$36,顺序!$E$2:$E$36),"NF","NN")))</f>
        <v>CS_LNN</v>
      </c>
    </row>
    <row r="53" spans="1:12">
      <c r="B53" s="1">
        <v>0</v>
      </c>
      <c r="C53" s="1" t="s">
        <v>236</v>
      </c>
      <c r="D53" s="1" t="s">
        <v>385</v>
      </c>
      <c r="F53" s="1" t="str">
        <f t="shared" si="0"/>
        <v>$EnemyID_11 CS_RNN "そんな大げさじゃないよ。ただの出産しに…。"</v>
      </c>
      <c r="G53" s="1" t="b">
        <f t="shared" si="3"/>
        <v>0</v>
      </c>
      <c r="H53" s="1">
        <f>IF(G53=0,0,IF(G53,MATCH(C53,顺序!$B$2:$B$23,0),MATCH(C53,顺序!$D$2:$D$36,0)))</f>
        <v>11</v>
      </c>
      <c r="I53" s="1" t="str">
        <f t="shared" si="4"/>
        <v>$EnemyID_</v>
      </c>
      <c r="J53" s="1">
        <f t="shared" si="1"/>
        <v>11</v>
      </c>
      <c r="K53" s="1" t="str">
        <f t="shared" si="2"/>
        <v>$EnemyID_11</v>
      </c>
      <c r="L53" s="1" t="str">
        <f>IF(ISBLANK(B53),,IF(G53,"CS_L","CS_R"))&amp;IF(ISBLANK(B53),,IF(G53,IF(LOOKUP(H53,顺序!$A$2:$A$23,顺序!$C$2:$C$23),"FN","NN"),IF(LOOKUP(H53,顺序!$A$2:$A$36,顺序!$E$2:$E$36),"NF","NN")))</f>
        <v>CS_RNN</v>
      </c>
    </row>
    <row r="54" spans="1:12">
      <c r="B54" s="1">
        <v>1</v>
      </c>
      <c r="C54" s="1" t="s">
        <v>78</v>
      </c>
      <c r="D54" s="1" t="s">
        <v>386</v>
      </c>
      <c r="F54" s="1" t="str">
        <f t="shared" si="0"/>
        <v>$PlayerID_12 CS_LNN "いやらしい。"</v>
      </c>
      <c r="G54" s="1" t="b">
        <f t="shared" si="3"/>
        <v>1</v>
      </c>
      <c r="H54" s="1">
        <f>IF(G54=0,0,IF(G54,MATCH(C54,顺序!$B$2:$B$23,0),MATCH(C54,顺序!$D$2:$D$36,0)))</f>
        <v>12</v>
      </c>
      <c r="I54" s="1" t="str">
        <f t="shared" si="4"/>
        <v>$PlayerID_</v>
      </c>
      <c r="J54" s="1">
        <f t="shared" si="1"/>
        <v>12</v>
      </c>
      <c r="K54" s="1" t="str">
        <f t="shared" si="2"/>
        <v>$PlayerID_12</v>
      </c>
      <c r="L54" s="1" t="str">
        <f>IF(ISBLANK(B54),,IF(G54,"CS_L","CS_R"))&amp;IF(ISBLANK(B54),,IF(G54,IF(LOOKUP(H54,顺序!$A$2:$A$23,顺序!$C$2:$C$23),"FN","NN"),IF(LOOKUP(H54,顺序!$A$2:$A$36,顺序!$E$2:$E$36),"NF","NN")))</f>
        <v>CS_LNN</v>
      </c>
    </row>
    <row r="55" spans="1:12">
      <c r="B55" s="1">
        <v>0</v>
      </c>
      <c r="C55" s="1" t="s">
        <v>236</v>
      </c>
      <c r="D55" s="1" t="s">
        <v>387</v>
      </c>
      <c r="F55" s="1" t="str">
        <f t="shared" si="0"/>
        <v>$EnemyID_11 CS_RNN "えっ！そそそそんな！"</v>
      </c>
      <c r="G55" s="1" t="b">
        <f t="shared" si="3"/>
        <v>0</v>
      </c>
      <c r="H55" s="1">
        <f>IF(G55=0,0,IF(G55,MATCH(C55,顺序!$B$2:$B$23,0),MATCH(C55,顺序!$D$2:$D$36,0)))</f>
        <v>11</v>
      </c>
      <c r="I55" s="1" t="str">
        <f t="shared" si="4"/>
        <v>$EnemyID_</v>
      </c>
      <c r="J55" s="1">
        <f t="shared" si="1"/>
        <v>11</v>
      </c>
      <c r="K55" s="1" t="str">
        <f t="shared" si="2"/>
        <v>$EnemyID_11</v>
      </c>
      <c r="L55" s="1" t="str">
        <f>IF(ISBLANK(B55),,IF(G55,"CS_L","CS_R"))&amp;IF(ISBLANK(B55),,IF(G55,IF(LOOKUP(H55,顺序!$A$2:$A$23,顺序!$C$2:$C$23),"FN","NN"),IF(LOOKUP(H55,顺序!$A$2:$A$36,顺序!$E$2:$E$36),"NF","NN")))</f>
        <v>CS_RNN</v>
      </c>
    </row>
    <row r="56" spans="1:12">
      <c r="F56" s="1" t="str">
        <f t="shared" ref="F56:F99" si="5">IF(G56&lt;&gt;0,K56&amp;" "&amp;L56&amp;" "&amp;""""&amp;D56&amp;"""","")</f>
        <v/>
      </c>
      <c r="G56" s="1">
        <f t="shared" ref="G56:G99" si="6">IF(ISBLANK(B56),,B56&gt;0)</f>
        <v>0</v>
      </c>
      <c r="H56" s="1">
        <f>IF(G56=0,0,IF(G56,MATCH(C56,顺序!$B$2:$B$23,0),MATCH(C56,顺序!$D$2:$D$36,0)))</f>
        <v>0</v>
      </c>
      <c r="I56" s="1">
        <f t="shared" ref="I56:I99" si="7">IF(G56&lt;&gt;0,IF(G56,"$PlayerID_","$EnemyID_"),0)</f>
        <v>0</v>
      </c>
      <c r="J56" s="1">
        <f t="shared" ref="J56:J99" si="8">IF(G56&lt;&gt;0,IF(H56&lt;10,"0"&amp;H56,H56),0)</f>
        <v>0</v>
      </c>
      <c r="K56" s="1">
        <f t="shared" ref="K56:K99" si="9">IF(G56&lt;&gt;0,I56&amp;J56,0)</f>
        <v>0</v>
      </c>
      <c r="L56" s="1" t="str">
        <f>IF(ISBLANK(B56),,IF(G56,"CS_L","CS_R"))&amp;IF(ISBLANK(B56),,IF(G56,IF(LOOKUP(H56,顺序!$A$2:$A$23,顺序!$C$2:$C$23),"FN","NN"),IF(LOOKUP(H56,顺序!$A$2:$A$36,顺序!$E$2:$E$36),"NF","NN")))</f>
        <v/>
      </c>
    </row>
    <row r="57" spans="1:12">
      <c r="A57" s="1" t="s">
        <v>632</v>
      </c>
      <c r="F57" s="1" t="str">
        <f t="shared" si="5"/>
        <v/>
      </c>
      <c r="G57" s="1">
        <f t="shared" si="6"/>
        <v>0</v>
      </c>
      <c r="H57" s="1">
        <f>IF(G57=0,0,IF(G57,MATCH(C57,顺序!$B$2:$B$23,0),MATCH(C57,顺序!$D$2:$D$36,0)))</f>
        <v>0</v>
      </c>
      <c r="I57" s="1">
        <f t="shared" si="7"/>
        <v>0</v>
      </c>
      <c r="J57" s="1">
        <f t="shared" si="8"/>
        <v>0</v>
      </c>
      <c r="K57" s="1">
        <f t="shared" si="9"/>
        <v>0</v>
      </c>
      <c r="L57" s="1" t="str">
        <f>IF(ISBLANK(B57),,IF(G57,"CS_L","CS_R"))&amp;IF(ISBLANK(B57),,IF(G57,IF(LOOKUP(H57,顺序!$A$2:$A$23,顺序!$C$2:$C$23),"FN","NN"),IF(LOOKUP(H57,顺序!$A$2:$A$36,顺序!$E$2:$E$36),"NF","NN")))</f>
        <v/>
      </c>
    </row>
    <row r="58" spans="1:12">
      <c r="A58" s="1" t="s">
        <v>191</v>
      </c>
      <c r="B58" s="1">
        <v>0</v>
      </c>
      <c r="C58" s="1" t="s">
        <v>191</v>
      </c>
      <c r="D58" s="1" t="s">
        <v>633</v>
      </c>
      <c r="F58" s="1" t="str">
        <f t="shared" si="5"/>
        <v>$EnemyID_14 CS_RNN "あぁ～帰りたい。"</v>
      </c>
      <c r="G58" s="1" t="b">
        <f t="shared" si="6"/>
        <v>0</v>
      </c>
      <c r="H58" s="1">
        <f>IF(G58=0,0,IF(G58,MATCH(C58,顺序!$B$2:$B$23,0),MATCH(C58,顺序!$D$2:$D$36,0)))</f>
        <v>14</v>
      </c>
      <c r="I58" s="1" t="str">
        <f t="shared" si="7"/>
        <v>$EnemyID_</v>
      </c>
      <c r="J58" s="1">
        <f t="shared" si="8"/>
        <v>14</v>
      </c>
      <c r="K58" s="1" t="str">
        <f t="shared" si="9"/>
        <v>$EnemyID_14</v>
      </c>
      <c r="L58" s="1" t="str">
        <f>IF(ISBLANK(B58),,IF(G58,"CS_L","CS_R"))&amp;IF(ISBLANK(B58),,IF(G58,IF(LOOKUP(H58,顺序!$A$2:$A$23,顺序!$C$2:$C$23),"FN","NN"),IF(LOOKUP(H58,顺序!$A$2:$A$36,顺序!$E$2:$E$36),"NF","NN")))</f>
        <v>CS_RNN</v>
      </c>
    </row>
    <row r="59" spans="1:12">
      <c r="A59" s="1" t="s">
        <v>41</v>
      </c>
      <c r="B59" s="1">
        <v>1</v>
      </c>
      <c r="C59" s="1" t="s">
        <v>41</v>
      </c>
      <c r="D59" s="1" t="s">
        <v>634</v>
      </c>
      <c r="F59" s="1" t="str">
        <f t="shared" si="5"/>
        <v>$PlayerID_03 CS_LNN "だったら邪魔するな、さっさと帰れ。"</v>
      </c>
      <c r="G59" s="1" t="b">
        <f t="shared" si="6"/>
        <v>1</v>
      </c>
      <c r="H59" s="1">
        <f>IF(G59=0,0,IF(G59,MATCH(C59,顺序!$B$2:$B$23,0),MATCH(C59,顺序!$D$2:$D$36,0)))</f>
        <v>3</v>
      </c>
      <c r="I59" s="1" t="str">
        <f t="shared" si="7"/>
        <v>$PlayerID_</v>
      </c>
      <c r="J59" s="1" t="str">
        <f t="shared" si="8"/>
        <v>03</v>
      </c>
      <c r="K59" s="1" t="str">
        <f t="shared" si="9"/>
        <v>$PlayerID_03</v>
      </c>
      <c r="L59" s="1" t="str">
        <f>IF(ISBLANK(B59),,IF(G59,"CS_L","CS_R"))&amp;IF(ISBLANK(B59),,IF(G59,IF(LOOKUP(H59,顺序!$A$2:$A$23,顺序!$C$2:$C$23),"FN","NN"),IF(LOOKUP(H59,顺序!$A$2:$A$36,顺序!$E$2:$E$36),"NF","NN")))</f>
        <v>CS_LNN</v>
      </c>
    </row>
    <row r="60" spans="1:12">
      <c r="A60" s="1" t="s">
        <v>117</v>
      </c>
      <c r="B60" s="1">
        <v>1</v>
      </c>
      <c r="C60" s="1" t="s">
        <v>117</v>
      </c>
      <c r="D60" s="1" t="s">
        <v>635</v>
      </c>
      <c r="F60" s="1" t="str">
        <f t="shared" si="5"/>
        <v>$PlayerID_19 CS_LNN "さっきの白兎といい今の制服兎といい、やっぱり耳の長い生き物は理解しがたい。"</v>
      </c>
      <c r="G60" s="1" t="b">
        <f t="shared" si="6"/>
        <v>1</v>
      </c>
      <c r="H60" s="1">
        <f>IF(G60=0,0,IF(G60,MATCH(C60,顺序!$B$2:$B$23,0),MATCH(C60,顺序!$D$2:$D$36,0)))</f>
        <v>19</v>
      </c>
      <c r="I60" s="1" t="str">
        <f t="shared" si="7"/>
        <v>$PlayerID_</v>
      </c>
      <c r="J60" s="1">
        <f t="shared" si="8"/>
        <v>19</v>
      </c>
      <c r="K60" s="1" t="str">
        <f t="shared" si="9"/>
        <v>$PlayerID_19</v>
      </c>
      <c r="L60" s="1" t="str">
        <f>IF(ISBLANK(B60),,IF(G60,"CS_L","CS_R"))&amp;IF(ISBLANK(B60),,IF(G60,IF(LOOKUP(H60,顺序!$A$2:$A$23,顺序!$C$2:$C$23),"FN","NN"),IF(LOOKUP(H60,顺序!$A$2:$A$36,顺序!$E$2:$E$36),"NF","NN")))</f>
        <v>CS_LNN</v>
      </c>
    </row>
    <row r="61" spans="1:12">
      <c r="B61" s="1">
        <v>0</v>
      </c>
      <c r="C61" s="1" t="s">
        <v>191</v>
      </c>
      <c r="D61" s="1" t="s">
        <v>636</v>
      </c>
      <c r="F61" s="1" t="str">
        <f t="shared" si="5"/>
        <v>$EnemyID_14 CS_RNN "バンパイアに言われたくないよ。帰るつもりだがあんたらを撃ち殺すのは姫様直々の命令だから。"</v>
      </c>
      <c r="G61" s="1" t="b">
        <f t="shared" si="6"/>
        <v>0</v>
      </c>
      <c r="H61" s="1">
        <f>IF(G61=0,0,IF(G61,MATCH(C61,顺序!$B$2:$B$23,0),MATCH(C61,顺序!$D$2:$D$36,0)))</f>
        <v>14</v>
      </c>
      <c r="I61" s="1" t="str">
        <f t="shared" si="7"/>
        <v>$EnemyID_</v>
      </c>
      <c r="J61" s="1">
        <f t="shared" si="8"/>
        <v>14</v>
      </c>
      <c r="K61" s="1" t="str">
        <f t="shared" si="9"/>
        <v>$EnemyID_14</v>
      </c>
      <c r="L61" s="1" t="str">
        <f>IF(ISBLANK(B61),,IF(G61,"CS_L","CS_R"))&amp;IF(ISBLANK(B61),,IF(G61,IF(LOOKUP(H61,顺序!$A$2:$A$23,顺序!$C$2:$C$23),"FN","NN"),IF(LOOKUP(H61,顺序!$A$2:$A$36,顺序!$E$2:$E$36),"NF","NN")))</f>
        <v>CS_RNN</v>
      </c>
    </row>
    <row r="62" spans="1:12">
      <c r="B62" s="1">
        <v>1</v>
      </c>
      <c r="C62" s="1" t="s">
        <v>41</v>
      </c>
      <c r="D62" s="1" t="s">
        <v>637</v>
      </c>
      <c r="F62" s="1" t="str">
        <f t="shared" si="5"/>
        <v>$PlayerID_03 CS_LNN "殺すつもりだったのか。なら話は早い。お嬢様、武器使う許可を。"</v>
      </c>
      <c r="G62" s="1" t="b">
        <f t="shared" si="6"/>
        <v>1</v>
      </c>
      <c r="H62" s="1">
        <f>IF(G62=0,0,IF(G62,MATCH(C62,顺序!$B$2:$B$23,0),MATCH(C62,顺序!$D$2:$D$36,0)))</f>
        <v>3</v>
      </c>
      <c r="I62" s="1" t="str">
        <f t="shared" si="7"/>
        <v>$PlayerID_</v>
      </c>
      <c r="J62" s="1" t="str">
        <f t="shared" si="8"/>
        <v>03</v>
      </c>
      <c r="K62" s="1" t="str">
        <f t="shared" si="9"/>
        <v>$PlayerID_03</v>
      </c>
      <c r="L62" s="1" t="str">
        <f>IF(ISBLANK(B62),,IF(G62,"CS_L","CS_R"))&amp;IF(ISBLANK(B62),,IF(G62,IF(LOOKUP(H62,顺序!$A$2:$A$23,顺序!$C$2:$C$23),"FN","NN"),IF(LOOKUP(H62,顺序!$A$2:$A$36,顺序!$E$2:$E$36),"NF","NN")))</f>
        <v>CS_LNN</v>
      </c>
    </row>
    <row r="63" spans="1:12">
      <c r="B63" s="1">
        <v>1</v>
      </c>
      <c r="C63" s="1" t="s">
        <v>117</v>
      </c>
      <c r="D63" s="1" t="s">
        <v>638</v>
      </c>
      <c r="F63" s="1" t="str">
        <f t="shared" si="5"/>
        <v>$PlayerID_19 CS_LNN "いつも勝手に使ったじゃない！"</v>
      </c>
      <c r="G63" s="1" t="b">
        <f t="shared" si="6"/>
        <v>1</v>
      </c>
      <c r="H63" s="1">
        <f>IF(G63=0,0,IF(G63,MATCH(C63,顺序!$B$2:$B$23,0),MATCH(C63,顺序!$D$2:$D$36,0)))</f>
        <v>19</v>
      </c>
      <c r="I63" s="1" t="str">
        <f t="shared" si="7"/>
        <v>$PlayerID_</v>
      </c>
      <c r="J63" s="1">
        <f t="shared" si="8"/>
        <v>19</v>
      </c>
      <c r="K63" s="1" t="str">
        <f t="shared" si="9"/>
        <v>$PlayerID_19</v>
      </c>
      <c r="L63" s="1" t="str">
        <f>IF(ISBLANK(B63),,IF(G63,"CS_L","CS_R"))&amp;IF(ISBLANK(B63),,IF(G63,IF(LOOKUP(H63,顺序!$A$2:$A$23,顺序!$C$2:$C$23),"FN","NN"),IF(LOOKUP(H63,顺序!$A$2:$A$36,顺序!$E$2:$E$36),"NF","NN")))</f>
        <v>CS_LNN</v>
      </c>
    </row>
    <row r="64" spans="1:12">
      <c r="B64" s="1">
        <v>1</v>
      </c>
      <c r="C64" s="1" t="s">
        <v>41</v>
      </c>
      <c r="D64" s="1" t="s">
        <v>639</v>
      </c>
      <c r="F64" s="1" t="str">
        <f t="shared" si="5"/>
        <v>$PlayerID_03 CS_LNN "それはすみませんでした。つい。"</v>
      </c>
      <c r="G64" s="1" t="b">
        <f t="shared" si="6"/>
        <v>1</v>
      </c>
      <c r="H64" s="1">
        <f>IF(G64=0,0,IF(G64,MATCH(C64,顺序!$B$2:$B$23,0),MATCH(C64,顺序!$D$2:$D$36,0)))</f>
        <v>3</v>
      </c>
      <c r="I64" s="1" t="str">
        <f t="shared" si="7"/>
        <v>$PlayerID_</v>
      </c>
      <c r="J64" s="1" t="str">
        <f t="shared" si="8"/>
        <v>03</v>
      </c>
      <c r="K64" s="1" t="str">
        <f t="shared" si="9"/>
        <v>$PlayerID_03</v>
      </c>
      <c r="L64" s="1" t="str">
        <f>IF(ISBLANK(B64),,IF(G64,"CS_L","CS_R"))&amp;IF(ISBLANK(B64),,IF(G64,IF(LOOKUP(H64,顺序!$A$2:$A$23,顺序!$C$2:$C$23),"FN","NN"),IF(LOOKUP(H64,顺序!$A$2:$A$36,顺序!$E$2:$E$36),"NF","NN")))</f>
        <v>CS_LNN</v>
      </c>
    </row>
    <row r="65" spans="1:12">
      <c r="B65" s="1">
        <v>0</v>
      </c>
      <c r="C65" s="1" t="s">
        <v>191</v>
      </c>
      <c r="D65" s="1" t="s">
        <v>640</v>
      </c>
      <c r="F65" s="1" t="str">
        <f t="shared" si="5"/>
        <v>$EnemyID_14 CS_RNN "ついって人殺すな！"</v>
      </c>
      <c r="G65" s="1" t="b">
        <f t="shared" si="6"/>
        <v>0</v>
      </c>
      <c r="H65" s="1">
        <f>IF(G65=0,0,IF(G65,MATCH(C65,顺序!$B$2:$B$23,0),MATCH(C65,顺序!$D$2:$D$36,0)))</f>
        <v>14</v>
      </c>
      <c r="I65" s="1" t="str">
        <f t="shared" si="7"/>
        <v>$EnemyID_</v>
      </c>
      <c r="J65" s="1">
        <f t="shared" si="8"/>
        <v>14</v>
      </c>
      <c r="K65" s="1" t="str">
        <f t="shared" si="9"/>
        <v>$EnemyID_14</v>
      </c>
      <c r="L65" s="1" t="str">
        <f>IF(ISBLANK(B65),,IF(G65,"CS_L","CS_R"))&amp;IF(ISBLANK(B65),,IF(G65,IF(LOOKUP(H65,顺序!$A$2:$A$23,顺序!$C$2:$C$23),"FN","NN"),IF(LOOKUP(H65,顺序!$A$2:$A$36,顺序!$E$2:$E$36),"NF","NN")))</f>
        <v>CS_RNN</v>
      </c>
    </row>
    <row r="66" spans="1:12">
      <c r="F66" s="1" t="str">
        <f t="shared" si="5"/>
        <v/>
      </c>
      <c r="G66" s="1">
        <f t="shared" si="6"/>
        <v>0</v>
      </c>
      <c r="H66" s="1">
        <f>IF(G66=0,0,IF(G66,MATCH(C66,顺序!$B$2:$B$23,0),MATCH(C66,顺序!$D$2:$D$36,0)))</f>
        <v>0</v>
      </c>
      <c r="I66" s="1">
        <f t="shared" si="7"/>
        <v>0</v>
      </c>
      <c r="J66" s="1">
        <f t="shared" si="8"/>
        <v>0</v>
      </c>
      <c r="K66" s="1">
        <f t="shared" si="9"/>
        <v>0</v>
      </c>
      <c r="L66" s="1" t="str">
        <f>IF(ISBLANK(B66),,IF(G66,"CS_L","CS_R"))&amp;IF(ISBLANK(B66),,IF(G66,IF(LOOKUP(H66,顺序!$A$2:$A$23,顺序!$C$2:$C$23),"FN","NN"),IF(LOOKUP(H66,顺序!$A$2:$A$36,顺序!$E$2:$E$36),"NF","NN")))</f>
        <v/>
      </c>
    </row>
    <row r="67" spans="1:12">
      <c r="A67" s="1" t="s">
        <v>641</v>
      </c>
      <c r="F67" s="1" t="str">
        <f t="shared" si="5"/>
        <v/>
      </c>
      <c r="G67" s="1">
        <f t="shared" si="6"/>
        <v>0</v>
      </c>
      <c r="H67" s="1">
        <f>IF(G67=0,0,IF(G67,MATCH(C67,顺序!$B$2:$B$23,0),MATCH(C67,顺序!$D$2:$D$36,0)))</f>
        <v>0</v>
      </c>
      <c r="I67" s="1">
        <f t="shared" si="7"/>
        <v>0</v>
      </c>
      <c r="J67" s="1">
        <f t="shared" si="8"/>
        <v>0</v>
      </c>
      <c r="K67" s="1">
        <f t="shared" si="9"/>
        <v>0</v>
      </c>
      <c r="L67" s="1" t="str">
        <f>IF(ISBLANK(B67),,IF(G67,"CS_L","CS_R"))&amp;IF(ISBLANK(B67),,IF(G67,IF(LOOKUP(H67,顺序!$A$2:$A$23,顺序!$C$2:$C$23),"FN","NN"),IF(LOOKUP(H67,顺序!$A$2:$A$36,顺序!$E$2:$E$36),"NF","NN")))</f>
        <v/>
      </c>
    </row>
    <row r="68" spans="1:12">
      <c r="A68" s="1" t="s">
        <v>191</v>
      </c>
      <c r="B68" s="1">
        <v>0</v>
      </c>
      <c r="C68" s="1" t="s">
        <v>191</v>
      </c>
      <c r="D68" s="1" t="s">
        <v>642</v>
      </c>
      <c r="F68" s="1" t="str">
        <f t="shared" si="5"/>
        <v>$EnemyID_14 CS_RNN "犯人がやってくるのは想像外だった。"</v>
      </c>
      <c r="G68" s="1" t="b">
        <f t="shared" si="6"/>
        <v>0</v>
      </c>
      <c r="H68" s="1">
        <f>IF(G68=0,0,IF(G68,MATCH(C68,顺序!$B$2:$B$23,0),MATCH(C68,顺序!$D$2:$D$36,0)))</f>
        <v>14</v>
      </c>
      <c r="I68" s="1" t="str">
        <f t="shared" si="7"/>
        <v>$EnemyID_</v>
      </c>
      <c r="J68" s="1">
        <f t="shared" si="8"/>
        <v>14</v>
      </c>
      <c r="K68" s="1" t="str">
        <f t="shared" si="9"/>
        <v>$EnemyID_14</v>
      </c>
      <c r="L68" s="1" t="str">
        <f>IF(ISBLANK(B68),,IF(G68,"CS_L","CS_R"))&amp;IF(ISBLANK(B68),,IF(G68,IF(LOOKUP(H68,顺序!$A$2:$A$23,顺序!$C$2:$C$23),"FN","NN"),IF(LOOKUP(H68,顺序!$A$2:$A$36,顺序!$E$2:$E$36),"NF","NN")))</f>
        <v>CS_RNN</v>
      </c>
    </row>
    <row r="69" spans="1:12">
      <c r="A69" s="1" t="s">
        <v>117</v>
      </c>
      <c r="B69" s="1">
        <v>1</v>
      </c>
      <c r="C69" s="1" t="s">
        <v>135</v>
      </c>
      <c r="D69" s="1" t="s">
        <v>643</v>
      </c>
      <c r="F69" s="1" t="str">
        <f t="shared" si="5"/>
        <v>$PlayerID_22 CS_LNN "異端殺しに犯人呼ばわりされる筋合いはない。"</v>
      </c>
      <c r="G69" s="1" t="b">
        <f t="shared" si="6"/>
        <v>1</v>
      </c>
      <c r="H69" s="1">
        <f>IF(G69=0,0,IF(G69,MATCH(C69,顺序!$B$2:$B$23,0),MATCH(C69,顺序!$D$2:$D$36,0)))</f>
        <v>22</v>
      </c>
      <c r="I69" s="1" t="str">
        <f t="shared" si="7"/>
        <v>$PlayerID_</v>
      </c>
      <c r="J69" s="1">
        <f t="shared" si="8"/>
        <v>22</v>
      </c>
      <c r="K69" s="1" t="str">
        <f t="shared" si="9"/>
        <v>$PlayerID_22</v>
      </c>
      <c r="L69" s="1" t="str">
        <f>IF(ISBLANK(B69),,IF(G69,"CS_L","CS_R"))&amp;IF(ISBLANK(B69),,IF(G69,IF(LOOKUP(H69,顺序!$A$2:$A$23,顺序!$C$2:$C$23),"FN","NN"),IF(LOOKUP(H69,顺序!$A$2:$A$36,顺序!$E$2:$E$36),"NF","NN")))</f>
        <v>CS_LNN</v>
      </c>
    </row>
    <row r="70" spans="1:12">
      <c r="A70" s="1" t="s">
        <v>135</v>
      </c>
      <c r="B70" s="1">
        <v>1</v>
      </c>
      <c r="C70" s="1" t="s">
        <v>117</v>
      </c>
      <c r="D70" s="1" t="s">
        <v>644</v>
      </c>
      <c r="F70" s="1" t="str">
        <f t="shared" si="5"/>
        <v>$PlayerID_19 CS_LNN "あいつもまた使われているから、理論するのも時間の無駄使いだ。"</v>
      </c>
      <c r="G70" s="1" t="b">
        <f t="shared" si="6"/>
        <v>1</v>
      </c>
      <c r="H70" s="1">
        <f>IF(G70=0,0,IF(G70,MATCH(C70,顺序!$B$2:$B$23,0),MATCH(C70,顺序!$D$2:$D$36,0)))</f>
        <v>19</v>
      </c>
      <c r="I70" s="1" t="str">
        <f t="shared" si="7"/>
        <v>$PlayerID_</v>
      </c>
      <c r="J70" s="1">
        <f t="shared" si="8"/>
        <v>19</v>
      </c>
      <c r="K70" s="1" t="str">
        <f t="shared" si="9"/>
        <v>$PlayerID_19</v>
      </c>
      <c r="L70" s="1" t="str">
        <f>IF(ISBLANK(B70),,IF(G70,"CS_L","CS_R"))&amp;IF(ISBLANK(B70),,IF(G70,IF(LOOKUP(H70,顺序!$A$2:$A$23,顺序!$C$2:$C$23),"FN","NN"),IF(LOOKUP(H70,顺序!$A$2:$A$36,顺序!$E$2:$E$36),"NF","NN")))</f>
        <v>CS_LNN</v>
      </c>
    </row>
    <row r="71" spans="1:12">
      <c r="B71" s="1">
        <v>0</v>
      </c>
      <c r="C71" s="1" t="s">
        <v>191</v>
      </c>
      <c r="D71" s="1" t="s">
        <v>645</v>
      </c>
      <c r="F71" s="1" t="str">
        <f t="shared" si="5"/>
        <v>$EnemyID_14 CS_RNN "もともと姫様直々の命令を受けこの場であんたらを撃ち殺すから、何なりと言っても。"</v>
      </c>
      <c r="G71" s="1" t="b">
        <f t="shared" si="6"/>
        <v>0</v>
      </c>
      <c r="H71" s="1">
        <f>IF(G71=0,0,IF(G71,MATCH(C71,顺序!$B$2:$B$23,0),MATCH(C71,顺序!$D$2:$D$36,0)))</f>
        <v>14</v>
      </c>
      <c r="I71" s="1" t="str">
        <f t="shared" si="7"/>
        <v>$EnemyID_</v>
      </c>
      <c r="J71" s="1">
        <f t="shared" si="8"/>
        <v>14</v>
      </c>
      <c r="K71" s="1" t="str">
        <f t="shared" si="9"/>
        <v>$EnemyID_14</v>
      </c>
      <c r="L71" s="1" t="str">
        <f>IF(ISBLANK(B71),,IF(G71,"CS_L","CS_R"))&amp;IF(ISBLANK(B71),,IF(G71,IF(LOOKUP(H71,顺序!$A$2:$A$23,顺序!$C$2:$C$23),"FN","NN"),IF(LOOKUP(H71,顺序!$A$2:$A$36,顺序!$E$2:$E$36),"NF","NN")))</f>
        <v>CS_RNN</v>
      </c>
    </row>
    <row r="72" spans="1:12">
      <c r="B72" s="1">
        <v>1</v>
      </c>
      <c r="C72" s="1" t="s">
        <v>117</v>
      </c>
      <c r="D72" s="1" t="s">
        <v>646</v>
      </c>
      <c r="F72" s="1" t="str">
        <f t="shared" si="5"/>
        <v>$PlayerID_19 CS_LNN "哀れな一族だな。"</v>
      </c>
      <c r="G72" s="1" t="b">
        <f t="shared" si="6"/>
        <v>1</v>
      </c>
      <c r="H72" s="1">
        <f>IF(G72=0,0,IF(G72,MATCH(C72,顺序!$B$2:$B$23,0),MATCH(C72,顺序!$D$2:$D$36,0)))</f>
        <v>19</v>
      </c>
      <c r="I72" s="1" t="str">
        <f t="shared" si="7"/>
        <v>$PlayerID_</v>
      </c>
      <c r="J72" s="1">
        <f t="shared" si="8"/>
        <v>19</v>
      </c>
      <c r="K72" s="1" t="str">
        <f t="shared" si="9"/>
        <v>$PlayerID_19</v>
      </c>
      <c r="L72" s="1" t="str">
        <f>IF(ISBLANK(B72),,IF(G72,"CS_L","CS_R"))&amp;IF(ISBLANK(B72),,IF(G72,IF(LOOKUP(H72,顺序!$A$2:$A$23,顺序!$C$2:$C$23),"FN","NN"),IF(LOOKUP(H72,顺序!$A$2:$A$36,顺序!$E$2:$E$36),"NF","NN")))</f>
        <v>CS_LNN</v>
      </c>
    </row>
    <row r="73" spans="1:12">
      <c r="B73" s="1">
        <v>0</v>
      </c>
      <c r="C73" s="1" t="s">
        <v>191</v>
      </c>
      <c r="D73" s="1" t="s">
        <v>647</v>
      </c>
      <c r="F73" s="1" t="str">
        <f t="shared" si="5"/>
        <v>$EnemyID_14 CS_RNN "姫様の御恩を受けていないあんたたちの方が可哀そう。"</v>
      </c>
      <c r="G73" s="1" t="b">
        <f t="shared" si="6"/>
        <v>0</v>
      </c>
      <c r="H73" s="1">
        <f>IF(G73=0,0,IF(G73,MATCH(C73,顺序!$B$2:$B$23,0),MATCH(C73,顺序!$D$2:$D$36,0)))</f>
        <v>14</v>
      </c>
      <c r="I73" s="1" t="str">
        <f t="shared" si="7"/>
        <v>$EnemyID_</v>
      </c>
      <c r="J73" s="1">
        <f t="shared" si="8"/>
        <v>14</v>
      </c>
      <c r="K73" s="1" t="str">
        <f t="shared" si="9"/>
        <v>$EnemyID_14</v>
      </c>
      <c r="L73" s="1" t="str">
        <f>IF(ISBLANK(B73),,IF(G73,"CS_L","CS_R"))&amp;IF(ISBLANK(B73),,IF(G73,IF(LOOKUP(H73,顺序!$A$2:$A$23,顺序!$C$2:$C$23),"FN","NN"),IF(LOOKUP(H73,顺序!$A$2:$A$36,顺序!$E$2:$E$36),"NF","NN")))</f>
        <v>CS_RNN</v>
      </c>
    </row>
    <row r="74" spans="1:12">
      <c r="F74" s="1" t="str">
        <f t="shared" si="5"/>
        <v/>
      </c>
      <c r="G74" s="1">
        <f t="shared" si="6"/>
        <v>0</v>
      </c>
      <c r="H74" s="1">
        <f>IF(G74=0,0,IF(G74,MATCH(C74,顺序!$B$2:$B$23,0),MATCH(C74,顺序!$D$2:$D$36,0)))</f>
        <v>0</v>
      </c>
      <c r="I74" s="1">
        <f t="shared" si="7"/>
        <v>0</v>
      </c>
      <c r="J74" s="1">
        <f t="shared" si="8"/>
        <v>0</v>
      </c>
      <c r="K74" s="1">
        <f t="shared" si="9"/>
        <v>0</v>
      </c>
      <c r="L74" s="1" t="str">
        <f>IF(ISBLANK(B74),,IF(G74,"CS_L","CS_R"))&amp;IF(ISBLANK(B74),,IF(G74,IF(LOOKUP(H74,顺序!$A$2:$A$23,顺序!$C$2:$C$23),"FN","NN"),IF(LOOKUP(H74,顺序!$A$2:$A$36,顺序!$E$2:$E$36),"NF","NN")))</f>
        <v/>
      </c>
    </row>
    <row r="75" spans="1:12">
      <c r="A75" s="1" t="s">
        <v>648</v>
      </c>
      <c r="F75" s="1" t="str">
        <f t="shared" si="5"/>
        <v/>
      </c>
      <c r="G75" s="1">
        <f t="shared" si="6"/>
        <v>0</v>
      </c>
      <c r="H75" s="1">
        <f>IF(G75=0,0,IF(G75,MATCH(C75,顺序!$B$2:$B$23,0),MATCH(C75,顺序!$D$2:$D$36,0)))</f>
        <v>0</v>
      </c>
      <c r="I75" s="1">
        <f t="shared" si="7"/>
        <v>0</v>
      </c>
      <c r="J75" s="1">
        <f t="shared" si="8"/>
        <v>0</v>
      </c>
      <c r="K75" s="1">
        <f t="shared" si="9"/>
        <v>0</v>
      </c>
      <c r="L75" s="1" t="str">
        <f>IF(ISBLANK(B75),,IF(G75,"CS_L","CS_R"))&amp;IF(ISBLANK(B75),,IF(G75,IF(LOOKUP(H75,顺序!$A$2:$A$23,顺序!$C$2:$C$23),"FN","NN"),IF(LOOKUP(H75,顺序!$A$2:$A$36,顺序!$E$2:$E$36),"NF","NN")))</f>
        <v/>
      </c>
    </row>
    <row r="76" spans="1:12">
      <c r="A76" s="1" t="s">
        <v>191</v>
      </c>
      <c r="B76" s="1">
        <v>1</v>
      </c>
      <c r="C76" s="1" t="s">
        <v>42</v>
      </c>
      <c r="D76" s="1" t="s">
        <v>650</v>
      </c>
      <c r="F76" s="1" t="str">
        <f t="shared" si="5"/>
        <v>$PlayerID_16 CS_LFN "気をつけて。あのこは人狂わす目を持っているから。"</v>
      </c>
      <c r="G76" s="1" t="b">
        <f t="shared" si="6"/>
        <v>1</v>
      </c>
      <c r="H76" s="1">
        <f>IF(G76=0,0,IF(G76,MATCH(C76,顺序!$B$2:$B$23,0),MATCH(C76,顺序!$D$2:$D$36,0)))</f>
        <v>16</v>
      </c>
      <c r="I76" s="1" t="str">
        <f t="shared" si="7"/>
        <v>$PlayerID_</v>
      </c>
      <c r="J76" s="1">
        <f t="shared" si="8"/>
        <v>16</v>
      </c>
      <c r="K76" s="1" t="str">
        <f t="shared" si="9"/>
        <v>$PlayerID_16</v>
      </c>
      <c r="L76" s="1" t="str">
        <f>IF(ISBLANK(B76),,IF(G76,"CS_L","CS_R"))&amp;IF(ISBLANK(B76),,IF(G76,IF(LOOKUP(H76,顺序!$A$2:$A$23,顺序!$C$2:$C$23),"FN","NN"),IF(LOOKUP(H76,顺序!$A$2:$A$36,顺序!$E$2:$E$36),"NF","NN")))</f>
        <v>CS_LFN</v>
      </c>
    </row>
    <row r="77" spans="1:12">
      <c r="A77" s="1" t="s">
        <v>42</v>
      </c>
      <c r="B77" s="1">
        <v>1</v>
      </c>
      <c r="C77" s="1" t="s">
        <v>649</v>
      </c>
      <c r="D77" s="1" t="s">
        <v>651</v>
      </c>
      <c r="F77" s="1" t="str">
        <f t="shared" si="5"/>
        <v>$PlayerID_21 CS_LNN "直視しなければいいんだな。わかったゼ。"</v>
      </c>
      <c r="G77" s="1" t="b">
        <f t="shared" si="6"/>
        <v>1</v>
      </c>
      <c r="H77" s="1">
        <f>IF(G77=0,0,IF(G77,MATCH(C77,顺序!$B$2:$B$23,0),MATCH(C77,顺序!$D$2:$D$36,0)))</f>
        <v>21</v>
      </c>
      <c r="I77" s="1" t="str">
        <f t="shared" si="7"/>
        <v>$PlayerID_</v>
      </c>
      <c r="J77" s="1">
        <f t="shared" si="8"/>
        <v>21</v>
      </c>
      <c r="K77" s="1" t="str">
        <f t="shared" si="9"/>
        <v>$PlayerID_21</v>
      </c>
      <c r="L77" s="1" t="str">
        <f>IF(ISBLANK(B77),,IF(G77,"CS_L","CS_R"))&amp;IF(ISBLANK(B77),,IF(G77,IF(LOOKUP(H77,顺序!$A$2:$A$23,顺序!$C$2:$C$23),"FN","NN"),IF(LOOKUP(H77,顺序!$A$2:$A$36,顺序!$E$2:$E$36),"NF","NN")))</f>
        <v>CS_LNN</v>
      </c>
    </row>
    <row r="78" spans="1:12">
      <c r="A78" s="1" t="s">
        <v>649</v>
      </c>
      <c r="B78" s="1">
        <v>0</v>
      </c>
      <c r="C78" s="1" t="s">
        <v>191</v>
      </c>
      <c r="D78" s="1" t="s">
        <v>652</v>
      </c>
      <c r="F78" s="1" t="str">
        <f t="shared" si="5"/>
        <v>$EnemyID_14 CS_RNN "異世界人よ、ここはあんたが踏んでいい場所じゃない。早いうちに帰れ。"</v>
      </c>
      <c r="G78" s="1" t="b">
        <f t="shared" si="6"/>
        <v>0</v>
      </c>
      <c r="H78" s="1">
        <f>IF(G78=0,0,IF(G78,MATCH(C78,顺序!$B$2:$B$23,0),MATCH(C78,顺序!$D$2:$D$36,0)))</f>
        <v>14</v>
      </c>
      <c r="I78" s="1" t="str">
        <f t="shared" si="7"/>
        <v>$EnemyID_</v>
      </c>
      <c r="J78" s="1">
        <f t="shared" si="8"/>
        <v>14</v>
      </c>
      <c r="K78" s="1" t="str">
        <f t="shared" si="9"/>
        <v>$EnemyID_14</v>
      </c>
      <c r="L78" s="1" t="str">
        <f>IF(ISBLANK(B78),,IF(G78,"CS_L","CS_R"))&amp;IF(ISBLANK(B78),,IF(G78,IF(LOOKUP(H78,顺序!$A$2:$A$23,顺序!$C$2:$C$23),"FN","NN"),IF(LOOKUP(H78,顺序!$A$2:$A$36,顺序!$E$2:$E$36),"NF","NN")))</f>
        <v>CS_RNN</v>
      </c>
    </row>
    <row r="79" spans="1:12">
      <c r="B79" s="1">
        <v>1</v>
      </c>
      <c r="C79" s="1" t="s">
        <v>649</v>
      </c>
      <c r="D79" s="1" t="s">
        <v>653</v>
      </c>
      <c r="F79" s="1" t="str">
        <f t="shared" si="5"/>
        <v>$PlayerID_21 CS_LNN "お前に用はない。司令を呼べ。"</v>
      </c>
      <c r="G79" s="1" t="b">
        <f t="shared" si="6"/>
        <v>1</v>
      </c>
      <c r="H79" s="1">
        <f>IF(G79=0,0,IF(G79,MATCH(C79,顺序!$B$2:$B$23,0),MATCH(C79,顺序!$D$2:$D$36,0)))</f>
        <v>21</v>
      </c>
      <c r="I79" s="1" t="str">
        <f t="shared" si="7"/>
        <v>$PlayerID_</v>
      </c>
      <c r="J79" s="1">
        <f t="shared" si="8"/>
        <v>21</v>
      </c>
      <c r="K79" s="1" t="str">
        <f t="shared" si="9"/>
        <v>$PlayerID_21</v>
      </c>
      <c r="L79" s="1" t="str">
        <f>IF(ISBLANK(B79),,IF(G79,"CS_L","CS_R"))&amp;IF(ISBLANK(B79),,IF(G79,IF(LOOKUP(H79,顺序!$A$2:$A$23,顺序!$C$2:$C$23),"FN","NN"),IF(LOOKUP(H79,顺序!$A$2:$A$36,顺序!$E$2:$E$36),"NF","NN")))</f>
        <v>CS_LNN</v>
      </c>
    </row>
    <row r="80" spans="1:12">
      <c r="B80" s="1">
        <v>0</v>
      </c>
      <c r="C80" s="1" t="s">
        <v>191</v>
      </c>
      <c r="D80" s="1" t="s">
        <v>654</v>
      </c>
      <c r="F80" s="1" t="str">
        <f t="shared" si="5"/>
        <v>$EnemyID_14 CS_RNN "司令？姫様のことか。あの方はここにおらん。私がその司令の代理人だ。"</v>
      </c>
      <c r="G80" s="1" t="b">
        <f t="shared" si="6"/>
        <v>0</v>
      </c>
      <c r="H80" s="1">
        <f>IF(G80=0,0,IF(G80,MATCH(C80,顺序!$B$2:$B$23,0),MATCH(C80,顺序!$D$2:$D$36,0)))</f>
        <v>14</v>
      </c>
      <c r="I80" s="1" t="str">
        <f t="shared" si="7"/>
        <v>$EnemyID_</v>
      </c>
      <c r="J80" s="1">
        <f t="shared" si="8"/>
        <v>14</v>
      </c>
      <c r="K80" s="1" t="str">
        <f t="shared" si="9"/>
        <v>$EnemyID_14</v>
      </c>
      <c r="L80" s="1" t="str">
        <f>IF(ISBLANK(B80),,IF(G80,"CS_L","CS_R"))&amp;IF(ISBLANK(B80),,IF(G80,IF(LOOKUP(H80,顺序!$A$2:$A$23,顺序!$C$2:$C$23),"FN","NN"),IF(LOOKUP(H80,顺序!$A$2:$A$36,顺序!$E$2:$E$36),"NF","NN")))</f>
        <v>CS_RNN</v>
      </c>
    </row>
    <row r="81" spans="1:12">
      <c r="B81" s="1">
        <v>1</v>
      </c>
      <c r="C81" s="1" t="s">
        <v>649</v>
      </c>
      <c r="D81" s="1" t="s">
        <v>655</v>
      </c>
      <c r="F81" s="1" t="str">
        <f t="shared" si="5"/>
        <v>$PlayerID_21 CS_LNN "そうか。全然威圧感ない司令だな。よい、天月砲の技術情報をくれ。"</v>
      </c>
      <c r="G81" s="1" t="b">
        <f t="shared" si="6"/>
        <v>1</v>
      </c>
      <c r="H81" s="1">
        <f>IF(G81=0,0,IF(G81,MATCH(C81,顺序!$B$2:$B$23,0),MATCH(C81,顺序!$D$2:$D$36,0)))</f>
        <v>21</v>
      </c>
      <c r="I81" s="1" t="str">
        <f t="shared" si="7"/>
        <v>$PlayerID_</v>
      </c>
      <c r="J81" s="1">
        <f t="shared" si="8"/>
        <v>21</v>
      </c>
      <c r="K81" s="1" t="str">
        <f t="shared" si="9"/>
        <v>$PlayerID_21</v>
      </c>
      <c r="L81" s="1" t="str">
        <f>IF(ISBLANK(B81),,IF(G81,"CS_L","CS_R"))&amp;IF(ISBLANK(B81),,IF(G81,IF(LOOKUP(H81,顺序!$A$2:$A$23,顺序!$C$2:$C$23),"FN","NN"),IF(LOOKUP(H81,顺序!$A$2:$A$36,顺序!$E$2:$E$36),"NF","NN")))</f>
        <v>CS_LNN</v>
      </c>
    </row>
    <row r="82" spans="1:12">
      <c r="B82" s="1">
        <v>0</v>
      </c>
      <c r="C82" s="1" t="s">
        <v>191</v>
      </c>
      <c r="D82" s="1" t="s">
        <v>656</v>
      </c>
      <c r="F82" s="1" t="str">
        <f t="shared" si="5"/>
        <v>$EnemyID_14 CS_RNN "技術情報などない、先代月の民の残りものだ。"</v>
      </c>
      <c r="G82" s="1" t="b">
        <f t="shared" si="6"/>
        <v>0</v>
      </c>
      <c r="H82" s="1">
        <f>IF(G82=0,0,IF(G82,MATCH(C82,顺序!$B$2:$B$23,0),MATCH(C82,顺序!$D$2:$D$36,0)))</f>
        <v>14</v>
      </c>
      <c r="I82" s="1" t="str">
        <f t="shared" si="7"/>
        <v>$EnemyID_</v>
      </c>
      <c r="J82" s="1">
        <f t="shared" si="8"/>
        <v>14</v>
      </c>
      <c r="K82" s="1" t="str">
        <f t="shared" si="9"/>
        <v>$EnemyID_14</v>
      </c>
      <c r="L82" s="1" t="str">
        <f>IF(ISBLANK(B82),,IF(G82,"CS_L","CS_R"))&amp;IF(ISBLANK(B82),,IF(G82,IF(LOOKUP(H82,顺序!$A$2:$A$23,顺序!$C$2:$C$23),"FN","NN"),IF(LOOKUP(H82,顺序!$A$2:$A$36,顺序!$E$2:$E$36),"NF","NN")))</f>
        <v>CS_RNN</v>
      </c>
    </row>
    <row r="83" spans="1:12">
      <c r="B83" s="1">
        <v>1</v>
      </c>
      <c r="C83" s="1" t="s">
        <v>649</v>
      </c>
      <c r="D83" s="1" t="s">
        <v>658</v>
      </c>
      <c r="F83" s="1" t="str">
        <f t="shared" si="5"/>
        <v>$PlayerID_21 CS_LNN "残念、じゃ帰ろうゼ。"</v>
      </c>
      <c r="G83" s="1" t="b">
        <f t="shared" si="6"/>
        <v>1</v>
      </c>
      <c r="H83" s="1">
        <f>IF(G83=0,0,IF(G83,MATCH(C83,顺序!$B$2:$B$23,0),MATCH(C83,顺序!$D$2:$D$36,0)))</f>
        <v>21</v>
      </c>
      <c r="I83" s="1" t="str">
        <f t="shared" si="7"/>
        <v>$PlayerID_</v>
      </c>
      <c r="J83" s="1">
        <f t="shared" si="8"/>
        <v>21</v>
      </c>
      <c r="K83" s="1" t="str">
        <f t="shared" si="9"/>
        <v>$PlayerID_21</v>
      </c>
      <c r="L83" s="1" t="str">
        <f>IF(ISBLANK(B83),,IF(G83,"CS_L","CS_R"))&amp;IF(ISBLANK(B83),,IF(G83,IF(LOOKUP(H83,顺序!$A$2:$A$23,顺序!$C$2:$C$23),"FN","NN"),IF(LOOKUP(H83,顺序!$A$2:$A$36,顺序!$E$2:$E$36),"NF","NN")))</f>
        <v>CS_LNN</v>
      </c>
    </row>
    <row r="84" spans="1:12">
      <c r="B84" s="1">
        <v>1</v>
      </c>
      <c r="C84" s="1" t="s">
        <v>42</v>
      </c>
      <c r="D84" s="1" t="s">
        <v>657</v>
      </c>
      <c r="F84" s="1" t="str">
        <f t="shared" si="5"/>
        <v>$PlayerID_16 CS_LFN "えっ？いまのであきらめるわけ？"</v>
      </c>
      <c r="G84" s="1" t="b">
        <f t="shared" si="6"/>
        <v>1</v>
      </c>
      <c r="H84" s="1">
        <f>IF(G84=0,0,IF(G84,MATCH(C84,顺序!$B$2:$B$23,0),MATCH(C84,顺序!$D$2:$D$36,0)))</f>
        <v>16</v>
      </c>
      <c r="I84" s="1" t="str">
        <f t="shared" si="7"/>
        <v>$PlayerID_</v>
      </c>
      <c r="J84" s="1">
        <f t="shared" si="8"/>
        <v>16</v>
      </c>
      <c r="K84" s="1" t="str">
        <f t="shared" si="9"/>
        <v>$PlayerID_16</v>
      </c>
      <c r="L84" s="1" t="str">
        <f>IF(ISBLANK(B84),,IF(G84,"CS_L","CS_R"))&amp;IF(ISBLANK(B84),,IF(G84,IF(LOOKUP(H84,顺序!$A$2:$A$23,顺序!$C$2:$C$23),"FN","NN"),IF(LOOKUP(H84,顺序!$A$2:$A$36,顺序!$E$2:$E$36),"NF","NN")))</f>
        <v>CS_LFN</v>
      </c>
    </row>
    <row r="85" spans="1:12">
      <c r="B85" s="1">
        <v>1</v>
      </c>
      <c r="C85" s="1" t="s">
        <v>649</v>
      </c>
      <c r="D85" s="1" t="s">
        <v>659</v>
      </c>
      <c r="F85" s="1" t="str">
        <f t="shared" si="5"/>
        <v>$PlayerID_21 CS_LNN "うそに決まってるじゃない。天月砲いっただきだゼ！"</v>
      </c>
      <c r="G85" s="1" t="b">
        <f t="shared" si="6"/>
        <v>1</v>
      </c>
      <c r="H85" s="1">
        <f>IF(G85=0,0,IF(G85,MATCH(C85,顺序!$B$2:$B$23,0),MATCH(C85,顺序!$D$2:$D$36,0)))</f>
        <v>21</v>
      </c>
      <c r="I85" s="1" t="str">
        <f t="shared" si="7"/>
        <v>$PlayerID_</v>
      </c>
      <c r="J85" s="1">
        <f t="shared" si="8"/>
        <v>21</v>
      </c>
      <c r="K85" s="1" t="str">
        <f t="shared" si="9"/>
        <v>$PlayerID_21</v>
      </c>
      <c r="L85" s="1" t="str">
        <f>IF(ISBLANK(B85),,IF(G85,"CS_L","CS_R"))&amp;IF(ISBLANK(B85),,IF(G85,IF(LOOKUP(H85,顺序!$A$2:$A$23,顺序!$C$2:$C$23),"FN","NN"),IF(LOOKUP(H85,顺序!$A$2:$A$36,顺序!$E$2:$E$36),"NF","NN")))</f>
        <v>CS_LNN</v>
      </c>
    </row>
    <row r="86" spans="1:12">
      <c r="F86" s="1" t="str">
        <f t="shared" si="5"/>
        <v/>
      </c>
      <c r="G86" s="1">
        <f t="shared" si="6"/>
        <v>0</v>
      </c>
      <c r="H86" s="1">
        <f>IF(G86=0,0,IF(G86,MATCH(C86,顺序!$B$2:$B$23,0),MATCH(C86,顺序!$D$2:$D$36,0)))</f>
        <v>0</v>
      </c>
      <c r="I86" s="1">
        <f t="shared" si="7"/>
        <v>0</v>
      </c>
      <c r="J86" s="1">
        <f t="shared" si="8"/>
        <v>0</v>
      </c>
      <c r="K86" s="1">
        <f t="shared" si="9"/>
        <v>0</v>
      </c>
      <c r="L86" s="1" t="str">
        <f>IF(ISBLANK(B86),,IF(G86,"CS_L","CS_R"))&amp;IF(ISBLANK(B86),,IF(G86,IF(LOOKUP(H86,顺序!$A$2:$A$23,顺序!$C$2:$C$23),"FN","NN"),IF(LOOKUP(H86,顺序!$A$2:$A$36,顺序!$E$2:$E$36),"NF","NN")))</f>
        <v/>
      </c>
    </row>
    <row r="87" spans="1:12">
      <c r="A87" s="1" t="s">
        <v>660</v>
      </c>
      <c r="F87" s="1" t="str">
        <f t="shared" si="5"/>
        <v/>
      </c>
      <c r="G87" s="1">
        <f t="shared" si="6"/>
        <v>0</v>
      </c>
      <c r="H87" s="1">
        <f>IF(G87=0,0,IF(G87,MATCH(C87,顺序!$B$2:$B$23,0),MATCH(C87,顺序!$D$2:$D$36,0)))</f>
        <v>0</v>
      </c>
      <c r="I87" s="1">
        <f t="shared" si="7"/>
        <v>0</v>
      </c>
      <c r="J87" s="1">
        <f t="shared" si="8"/>
        <v>0</v>
      </c>
      <c r="K87" s="1">
        <f t="shared" si="9"/>
        <v>0</v>
      </c>
      <c r="L87" s="1" t="str">
        <f>IF(ISBLANK(B87),,IF(G87,"CS_L","CS_R"))&amp;IF(ISBLANK(B87),,IF(G87,IF(LOOKUP(H87,顺序!$A$2:$A$23,顺序!$C$2:$C$23),"FN","NN"),IF(LOOKUP(H87,顺序!$A$2:$A$36,顺序!$E$2:$E$36),"NF","NN")))</f>
        <v/>
      </c>
    </row>
    <row r="88" spans="1:12">
      <c r="A88" s="1" t="s">
        <v>191</v>
      </c>
      <c r="B88" s="1">
        <v>1</v>
      </c>
      <c r="C88" s="1" t="s">
        <v>87</v>
      </c>
      <c r="D88" s="1" t="s">
        <v>661</v>
      </c>
      <c r="F88" s="1" t="str">
        <f t="shared" si="5"/>
        <v>$PlayerID_13 CS_LFN "またいたのか。"</v>
      </c>
      <c r="G88" s="1" t="b">
        <f t="shared" si="6"/>
        <v>1</v>
      </c>
      <c r="H88" s="1">
        <f>IF(G88=0,0,IF(G88,MATCH(C88,顺序!$B$2:$B$23,0),MATCH(C88,顺序!$D$2:$D$36,0)))</f>
        <v>13</v>
      </c>
      <c r="I88" s="1" t="str">
        <f t="shared" si="7"/>
        <v>$PlayerID_</v>
      </c>
      <c r="J88" s="1">
        <f t="shared" si="8"/>
        <v>13</v>
      </c>
      <c r="K88" s="1" t="str">
        <f t="shared" si="9"/>
        <v>$PlayerID_13</v>
      </c>
      <c r="L88" s="1" t="str">
        <f>IF(ISBLANK(B88),,IF(G88,"CS_L","CS_R"))&amp;IF(ISBLANK(B88),,IF(G88,IF(LOOKUP(H88,顺序!$A$2:$A$23,顺序!$C$2:$C$23),"FN","NN"),IF(LOOKUP(H88,顺序!$A$2:$A$36,顺序!$E$2:$E$36),"NF","NN")))</f>
        <v>CS_LFN</v>
      </c>
    </row>
    <row r="89" spans="1:12">
      <c r="A89" s="1" t="s">
        <v>87</v>
      </c>
      <c r="B89" s="1">
        <v>0</v>
      </c>
      <c r="C89" s="1" t="s">
        <v>191</v>
      </c>
      <c r="D89" s="1" t="s">
        <v>662</v>
      </c>
      <c r="F89" s="1" t="str">
        <f t="shared" si="5"/>
        <v>$EnemyID_14 CS_RNN "それはこっちのセリフよ！いい加減帰れ、遊び場じゃないから。"</v>
      </c>
      <c r="G89" s="1" t="b">
        <f t="shared" si="6"/>
        <v>0</v>
      </c>
      <c r="H89" s="1">
        <f>IF(G89=0,0,IF(G89,MATCH(C89,顺序!$B$2:$B$23,0),MATCH(C89,顺序!$D$2:$D$36,0)))</f>
        <v>14</v>
      </c>
      <c r="I89" s="1" t="str">
        <f t="shared" si="7"/>
        <v>$EnemyID_</v>
      </c>
      <c r="J89" s="1">
        <f t="shared" si="8"/>
        <v>14</v>
      </c>
      <c r="K89" s="1" t="str">
        <f t="shared" si="9"/>
        <v>$EnemyID_14</v>
      </c>
      <c r="L89" s="1" t="str">
        <f>IF(ISBLANK(B89),,IF(G89,"CS_L","CS_R"))&amp;IF(ISBLANK(B89),,IF(G89,IF(LOOKUP(H89,顺序!$A$2:$A$23,顺序!$C$2:$C$23),"FN","NN"),IF(LOOKUP(H89,顺序!$A$2:$A$36,顺序!$E$2:$E$36),"NF","NN")))</f>
        <v>CS_RNN</v>
      </c>
    </row>
    <row r="90" spans="1:12">
      <c r="B90" s="1">
        <v>1</v>
      </c>
      <c r="C90" s="1" t="s">
        <v>87</v>
      </c>
      <c r="D90" s="1" t="s">
        <v>663</v>
      </c>
      <c r="F90" s="1" t="str">
        <f t="shared" si="5"/>
        <v>$PlayerID_13 CS_LFN "わたしだって姫様の役に立ちたいです～。"</v>
      </c>
      <c r="G90" s="1" t="b">
        <f t="shared" si="6"/>
        <v>1</v>
      </c>
      <c r="H90" s="1">
        <f>IF(G90=0,0,IF(G90,MATCH(C90,顺序!$B$2:$B$23,0),MATCH(C90,顺序!$D$2:$D$36,0)))</f>
        <v>13</v>
      </c>
      <c r="I90" s="1" t="str">
        <f t="shared" si="7"/>
        <v>$PlayerID_</v>
      </c>
      <c r="J90" s="1">
        <f t="shared" si="8"/>
        <v>13</v>
      </c>
      <c r="K90" s="1" t="str">
        <f t="shared" si="9"/>
        <v>$PlayerID_13</v>
      </c>
      <c r="L90" s="1" t="str">
        <f>IF(ISBLANK(B90),,IF(G90,"CS_L","CS_R"))&amp;IF(ISBLANK(B90),,IF(G90,IF(LOOKUP(H90,顺序!$A$2:$A$23,顺序!$C$2:$C$23),"FN","NN"),IF(LOOKUP(H90,顺序!$A$2:$A$36,顺序!$E$2:$E$36),"NF","NN")))</f>
        <v>CS_LFN</v>
      </c>
    </row>
    <row r="91" spans="1:12">
      <c r="B91" s="1">
        <v>0</v>
      </c>
      <c r="C91" s="1" t="s">
        <v>191</v>
      </c>
      <c r="D91" s="1" t="s">
        <v>664</v>
      </c>
      <c r="F91" s="1" t="str">
        <f t="shared" si="5"/>
        <v>$EnemyID_14 CS_RNN "単に遊んでるしか見えないが。"</v>
      </c>
      <c r="G91" s="1" t="b">
        <f t="shared" si="6"/>
        <v>0</v>
      </c>
      <c r="H91" s="1">
        <f>IF(G91=0,0,IF(G91,MATCH(C91,顺序!$B$2:$B$23,0),MATCH(C91,顺序!$D$2:$D$36,0)))</f>
        <v>14</v>
      </c>
      <c r="I91" s="1" t="str">
        <f t="shared" si="7"/>
        <v>$EnemyID_</v>
      </c>
      <c r="J91" s="1">
        <f t="shared" si="8"/>
        <v>14</v>
      </c>
      <c r="K91" s="1" t="str">
        <f t="shared" si="9"/>
        <v>$EnemyID_14</v>
      </c>
      <c r="L91" s="1" t="str">
        <f>IF(ISBLANK(B91),,IF(G91,"CS_L","CS_R"))&amp;IF(ISBLANK(B91),,IF(G91,IF(LOOKUP(H91,顺序!$A$2:$A$23,顺序!$C$2:$C$23),"FN","NN"),IF(LOOKUP(H91,顺序!$A$2:$A$36,顺序!$E$2:$E$36),"NF","NN")))</f>
        <v>CS_RNN</v>
      </c>
    </row>
    <row r="92" spans="1:12">
      <c r="B92" s="1">
        <v>1</v>
      </c>
      <c r="C92" s="1" t="s">
        <v>87</v>
      </c>
      <c r="D92" s="1" t="s">
        <v>665</v>
      </c>
      <c r="F92" s="1" t="str">
        <f t="shared" si="5"/>
        <v>$PlayerID_13 CS_LFN "うどんげひど～い。"</v>
      </c>
      <c r="G92" s="1" t="b">
        <f t="shared" si="6"/>
        <v>1</v>
      </c>
      <c r="H92" s="1">
        <f>IF(G92=0,0,IF(G92,MATCH(C92,顺序!$B$2:$B$23,0),MATCH(C92,顺序!$D$2:$D$36,0)))</f>
        <v>13</v>
      </c>
      <c r="I92" s="1" t="str">
        <f t="shared" si="7"/>
        <v>$PlayerID_</v>
      </c>
      <c r="J92" s="1">
        <f t="shared" si="8"/>
        <v>13</v>
      </c>
      <c r="K92" s="1" t="str">
        <f t="shared" si="9"/>
        <v>$PlayerID_13</v>
      </c>
      <c r="L92" s="1" t="str">
        <f>IF(ISBLANK(B92),,IF(G92,"CS_L","CS_R"))&amp;IF(ISBLANK(B92),,IF(G92,IF(LOOKUP(H92,顺序!$A$2:$A$23,顺序!$C$2:$C$23),"FN","NN"),IF(LOOKUP(H92,顺序!$A$2:$A$36,顺序!$E$2:$E$36),"NF","NN")))</f>
        <v>CS_LFN</v>
      </c>
    </row>
    <row r="93" spans="1:12">
      <c r="B93" s="1">
        <v>0</v>
      </c>
      <c r="C93" s="1" t="s">
        <v>191</v>
      </c>
      <c r="D93" s="1" t="s">
        <v>666</v>
      </c>
      <c r="F93" s="1" t="str">
        <f t="shared" si="5"/>
        <v>$EnemyID_14 CS_RNN "だから『鈴仙さま』と呼んでくれよ！"</v>
      </c>
      <c r="G93" s="1" t="b">
        <f t="shared" si="6"/>
        <v>0</v>
      </c>
      <c r="H93" s="1">
        <f>IF(G93=0,0,IF(G93,MATCH(C93,顺序!$B$2:$B$23,0),MATCH(C93,顺序!$D$2:$D$36,0)))</f>
        <v>14</v>
      </c>
      <c r="I93" s="1" t="str">
        <f t="shared" si="7"/>
        <v>$EnemyID_</v>
      </c>
      <c r="J93" s="1">
        <f t="shared" si="8"/>
        <v>14</v>
      </c>
      <c r="K93" s="1" t="str">
        <f t="shared" si="9"/>
        <v>$EnemyID_14</v>
      </c>
      <c r="L93" s="1" t="str">
        <f>IF(ISBLANK(B93),,IF(G93,"CS_L","CS_R"))&amp;IF(ISBLANK(B93),,IF(G93,IF(LOOKUP(H93,顺序!$A$2:$A$23,顺序!$C$2:$C$23),"FN","NN"),IF(LOOKUP(H93,顺序!$A$2:$A$36,顺序!$E$2:$E$36),"NF","NN")))</f>
        <v>CS_RNN</v>
      </c>
    </row>
    <row r="94" spans="1:12">
      <c r="B94" s="1">
        <v>1</v>
      </c>
      <c r="C94" s="1" t="s">
        <v>87</v>
      </c>
      <c r="D94" s="1" t="s">
        <v>667</v>
      </c>
      <c r="F94" s="1" t="str">
        <f t="shared" si="5"/>
        <v>$PlayerID_13 CS_LFN "や～だ。それより天月砲は？"</v>
      </c>
      <c r="G94" s="1" t="b">
        <f t="shared" si="6"/>
        <v>1</v>
      </c>
      <c r="H94" s="1">
        <f>IF(G94=0,0,IF(G94,MATCH(C94,顺序!$B$2:$B$23,0),MATCH(C94,顺序!$D$2:$D$36,0)))</f>
        <v>13</v>
      </c>
      <c r="I94" s="1" t="str">
        <f t="shared" si="7"/>
        <v>$PlayerID_</v>
      </c>
      <c r="J94" s="1">
        <f t="shared" si="8"/>
        <v>13</v>
      </c>
      <c r="K94" s="1" t="str">
        <f t="shared" si="9"/>
        <v>$PlayerID_13</v>
      </c>
      <c r="L94" s="1" t="str">
        <f>IF(ISBLANK(B94),,IF(G94,"CS_L","CS_R"))&amp;IF(ISBLANK(B94),,IF(G94,IF(LOOKUP(H94,顺序!$A$2:$A$23,顺序!$C$2:$C$23),"FN","NN"),IF(LOOKUP(H94,顺序!$A$2:$A$36,顺序!$E$2:$E$36),"NF","NN")))</f>
        <v>CS_LFN</v>
      </c>
    </row>
    <row r="95" spans="1:12">
      <c r="B95" s="1">
        <v>0</v>
      </c>
      <c r="C95" s="1" t="s">
        <v>191</v>
      </c>
      <c r="D95" s="1" t="s">
        <v>668</v>
      </c>
      <c r="F95" s="1" t="str">
        <f t="shared" si="5"/>
        <v>$EnemyID_14 CS_RNN "知ってどうする？"</v>
      </c>
      <c r="G95" s="1" t="b">
        <f t="shared" si="6"/>
        <v>0</v>
      </c>
      <c r="H95" s="1">
        <f>IF(G95=0,0,IF(G95,MATCH(C95,顺序!$B$2:$B$23,0),MATCH(C95,顺序!$D$2:$D$36,0)))</f>
        <v>14</v>
      </c>
      <c r="I95" s="1" t="str">
        <f t="shared" si="7"/>
        <v>$EnemyID_</v>
      </c>
      <c r="J95" s="1">
        <f t="shared" si="8"/>
        <v>14</v>
      </c>
      <c r="K95" s="1" t="str">
        <f t="shared" si="9"/>
        <v>$EnemyID_14</v>
      </c>
      <c r="L95" s="1" t="str">
        <f>IF(ISBLANK(B95),,IF(G95,"CS_L","CS_R"))&amp;IF(ISBLANK(B95),,IF(G95,IF(LOOKUP(H95,顺序!$A$2:$A$23,顺序!$C$2:$C$23),"FN","NN"),IF(LOOKUP(H95,顺序!$A$2:$A$36,顺序!$E$2:$E$36),"NF","NN")))</f>
        <v>CS_RNN</v>
      </c>
    </row>
    <row r="96" spans="1:12">
      <c r="B96" s="1">
        <v>1</v>
      </c>
      <c r="C96" s="1" t="s">
        <v>87</v>
      </c>
      <c r="D96" s="1" t="s">
        <v>669</v>
      </c>
      <c r="F96" s="1" t="str">
        <f t="shared" si="5"/>
        <v>$PlayerID_13 CS_LFN "ひ・み・つ～。"</v>
      </c>
      <c r="G96" s="1" t="b">
        <f t="shared" si="6"/>
        <v>1</v>
      </c>
      <c r="H96" s="1">
        <f>IF(G96=0,0,IF(G96,MATCH(C96,顺序!$B$2:$B$23,0),MATCH(C96,顺序!$D$2:$D$36,0)))</f>
        <v>13</v>
      </c>
      <c r="I96" s="1" t="str">
        <f t="shared" si="7"/>
        <v>$PlayerID_</v>
      </c>
      <c r="J96" s="1">
        <f t="shared" si="8"/>
        <v>13</v>
      </c>
      <c r="K96" s="1" t="str">
        <f t="shared" si="9"/>
        <v>$PlayerID_13</v>
      </c>
      <c r="L96" s="1" t="str">
        <f>IF(ISBLANK(B96),,IF(G96,"CS_L","CS_R"))&amp;IF(ISBLANK(B96),,IF(G96,IF(LOOKUP(H96,顺序!$A$2:$A$23,顺序!$C$2:$C$23),"FN","NN"),IF(LOOKUP(H96,顺序!$A$2:$A$36,顺序!$E$2:$E$36),"NF","NN")))</f>
        <v>CS_LFN</v>
      </c>
    </row>
  </sheetData>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L100"/>
  <sheetViews>
    <sheetView workbookViewId="0">
      <pane xSplit="1" topLeftCell="E1" activePane="topRight" state="frozen"/>
      <selection pane="topRight" activeCell="F21" sqref="F21"/>
    </sheetView>
  </sheetViews>
  <sheetFormatPr defaultRowHeight="13.5"/>
  <cols>
    <col min="1" max="3" width="9" style="1"/>
    <col min="4" max="4" width="86" style="1" customWidth="1"/>
    <col min="5" max="5" width="9" style="1"/>
    <col min="6" max="6" width="13.375" style="1" customWidth="1"/>
    <col min="7" max="16384" width="9" style="1"/>
  </cols>
  <sheetData>
    <row r="1" spans="1:12">
      <c r="A1" s="1" t="s">
        <v>388</v>
      </c>
      <c r="F1" s="1" t="str">
        <f t="shared" ref="F1:F55"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25</v>
      </c>
      <c r="B2" s="1">
        <v>0</v>
      </c>
      <c r="C2" s="1" t="s">
        <v>25</v>
      </c>
      <c r="D2" s="1" t="s">
        <v>389</v>
      </c>
      <c r="F2" s="1" t="str">
        <f t="shared" si="0"/>
        <v>$EnemyID_12 CS_RNF "春ってやっぱり気持ちいいな。"</v>
      </c>
      <c r="G2" s="1" t="b">
        <f>IF(ISBLANK(B2),,B2&gt;0)</f>
        <v>0</v>
      </c>
      <c r="H2" s="1">
        <f>IF(G2=0,0,IF(G2,MATCH(C2,顺序!$B$2:$B$23,0),MATCH(C2,顺序!$D$2:$D$36,0)))</f>
        <v>12</v>
      </c>
      <c r="I2" s="1" t="str">
        <f>IF(G2&lt;&gt;0,IF(G2,"$PlayerID_","$EnemyID_"),0)</f>
        <v>$EnemyID_</v>
      </c>
      <c r="J2" s="1">
        <f t="shared" ref="J2:J55" si="1">IF(G2&lt;&gt;0,IF(H2&lt;10,"0"&amp;H2,H2),0)</f>
        <v>12</v>
      </c>
      <c r="K2" s="1" t="str">
        <f t="shared" ref="K2:K55" si="2">IF(G2&lt;&gt;0,I2&amp;J2,0)</f>
        <v>$EnemyID_12</v>
      </c>
      <c r="L2" s="1" t="str">
        <f>IF(ISBLANK(B2),,IF(G2,"CS_L","CS_R"))&amp;IF(ISBLANK(B2),,IF(G2,IF(LOOKUP(H2,顺序!$A$2:$A$23,顺序!$C$2:$C$23),"FN","NN"),IF(LOOKUP(H2,顺序!$A$2:$A$36,顺序!$E$2:$E$36),"NF","NN")))</f>
        <v>CS_RNF</v>
      </c>
    </row>
    <row r="3" spans="1:12">
      <c r="B3" s="1">
        <v>0</v>
      </c>
      <c r="C3" s="1" t="s">
        <v>25</v>
      </c>
      <c r="D3" s="1" t="s">
        <v>390</v>
      </c>
      <c r="F3" s="1" t="str">
        <f t="shared" si="0"/>
        <v>$EnemyID_12 CS_RNF "毎日花の香りに包まれて、心まで洗浄してたように。"</v>
      </c>
      <c r="G3" s="1" t="b">
        <f t="shared" ref="G3:G55" si="3">IF(ISBLANK(B3),,B3&gt;0)</f>
        <v>0</v>
      </c>
      <c r="H3" s="1">
        <f>IF(G3=0,0,IF(G3,MATCH(C3,顺序!$B$2:$B$23,0),MATCH(C3,顺序!$D$2:$D$36,0)))</f>
        <v>12</v>
      </c>
      <c r="I3" s="1" t="str">
        <f t="shared" ref="I3:I55" si="4">IF(G3&lt;&gt;0,IF(G3,"$PlayerID_","$EnemyID_"),0)</f>
        <v>$EnemyID_</v>
      </c>
      <c r="J3" s="1">
        <f t="shared" si="1"/>
        <v>12</v>
      </c>
      <c r="K3" s="1" t="str">
        <f t="shared" si="2"/>
        <v>$EnemyID_12</v>
      </c>
      <c r="L3" s="1" t="str">
        <f>IF(ISBLANK(B3),,IF(G3,"CS_L","CS_R"))&amp;IF(ISBLANK(B3),,IF(G3,IF(LOOKUP(H3,顺序!$A$2:$A$23,顺序!$C$2:$C$23),"FN","NN"),IF(LOOKUP(H3,顺序!$A$2:$A$36,顺序!$E$2:$E$36),"NF","NN")))</f>
        <v>CS_RNF</v>
      </c>
    </row>
    <row r="4" spans="1:12">
      <c r="B4" s="1">
        <v>0</v>
      </c>
      <c r="C4" s="1" t="s">
        <v>25</v>
      </c>
      <c r="D4" s="1" t="s">
        <v>391</v>
      </c>
      <c r="F4" s="1" t="str">
        <f t="shared" si="0"/>
        <v>$EnemyID_12 CS_RNF "ところであなたたちも花見に来てくれましたか。ならこちらへ、ご案内させていただきます。"</v>
      </c>
      <c r="G4" s="1" t="b">
        <f t="shared" si="3"/>
        <v>0</v>
      </c>
      <c r="H4" s="1">
        <f>IF(G4=0,0,IF(G4,MATCH(C4,顺序!$B$2:$B$23,0),MATCH(C4,顺序!$D$2:$D$36,0)))</f>
        <v>12</v>
      </c>
      <c r="I4" s="1" t="str">
        <f t="shared" si="4"/>
        <v>$EnemyID_</v>
      </c>
      <c r="J4" s="1">
        <f t="shared" si="1"/>
        <v>12</v>
      </c>
      <c r="K4" s="1" t="str">
        <f t="shared" si="2"/>
        <v>$EnemyID_12</v>
      </c>
      <c r="L4" s="1" t="str">
        <f>IF(ISBLANK(B4),,IF(G4,"CS_L","CS_R"))&amp;IF(ISBLANK(B4),,IF(G4,IF(LOOKUP(H4,顺序!$A$2:$A$23,顺序!$C$2:$C$23),"FN","NN"),IF(LOOKUP(H4,顺序!$A$2:$A$36,顺序!$E$2:$E$36),"NF","NN")))</f>
        <v>CS_RNF</v>
      </c>
    </row>
    <row r="5" spans="1:12">
      <c r="B5" s="1">
        <v>0</v>
      </c>
      <c r="C5" s="1" t="s">
        <v>25</v>
      </c>
      <c r="D5" s="1" t="s">
        <v>392</v>
      </c>
      <c r="F5" s="1" t="str">
        <f t="shared" si="0"/>
        <v>$EnemyID_12 CS_RNF "ちょ、ちょっと待って！土足は禁止です、育ちかけの花を乱暴しないでください。"</v>
      </c>
      <c r="G5" s="1" t="b">
        <f t="shared" si="3"/>
        <v>0</v>
      </c>
      <c r="H5" s="1">
        <f>IF(G5=0,0,IF(G5,MATCH(C5,顺序!$B$2:$B$23,0),MATCH(C5,顺序!$D$2:$D$36,0)))</f>
        <v>12</v>
      </c>
      <c r="I5" s="1" t="str">
        <f t="shared" si="4"/>
        <v>$EnemyID_</v>
      </c>
      <c r="J5" s="1">
        <f t="shared" si="1"/>
        <v>12</v>
      </c>
      <c r="K5" s="1" t="str">
        <f t="shared" si="2"/>
        <v>$EnemyID_12</v>
      </c>
      <c r="L5" s="1" t="str">
        <f>IF(ISBLANK(B5),,IF(G5,"CS_L","CS_R"))&amp;IF(ISBLANK(B5),,IF(G5,IF(LOOKUP(H5,顺序!$A$2:$A$23,顺序!$C$2:$C$23),"FN","NN"),IF(LOOKUP(H5,顺序!$A$2:$A$36,顺序!$E$2:$E$36),"NF","NN")))</f>
        <v>CS_RNF</v>
      </c>
    </row>
    <row r="6" spans="1:12">
      <c r="F6" s="1" t="str">
        <f t="shared" si="0"/>
        <v/>
      </c>
      <c r="G6" s="1">
        <f t="shared" si="3"/>
        <v>0</v>
      </c>
      <c r="H6" s="1">
        <f>IF(G6=0,0,IF(G6,MATCH(C6,顺序!$B$2:$B$23,0),MATCH(C6,顺序!$D$2:$D$36,0)))</f>
        <v>0</v>
      </c>
      <c r="I6" s="1">
        <f t="shared" si="4"/>
        <v>0</v>
      </c>
      <c r="J6" s="1">
        <f t="shared" si="1"/>
        <v>0</v>
      </c>
      <c r="K6" s="1">
        <f t="shared" si="2"/>
        <v>0</v>
      </c>
      <c r="L6" s="1" t="str">
        <f>IF(ISBLANK(B6),,IF(G6,"CS_L","CS_R"))&amp;IF(ISBLANK(B6),,IF(G6,IF(LOOKUP(H6,顺序!$A$2:$A$23,顺序!$C$2:$C$23),"FN","NN"),IF(LOOKUP(H6,顺序!$A$2:$A$36,顺序!$E$2:$E$36),"NF","NN")))</f>
        <v/>
      </c>
    </row>
    <row r="7" spans="1:12">
      <c r="A7" s="1" t="s">
        <v>393</v>
      </c>
      <c r="F7" s="1" t="str">
        <f t="shared" si="0"/>
        <v/>
      </c>
      <c r="G7" s="1">
        <f t="shared" si="3"/>
        <v>0</v>
      </c>
      <c r="H7" s="1">
        <f>IF(G7=0,0,IF(G7,MATCH(C7,顺序!$B$2:$B$23,0),MATCH(C7,顺序!$D$2:$D$36,0)))</f>
        <v>0</v>
      </c>
      <c r="I7" s="1">
        <f t="shared" si="4"/>
        <v>0</v>
      </c>
      <c r="J7" s="1">
        <f t="shared" si="1"/>
        <v>0</v>
      </c>
      <c r="K7" s="1">
        <f t="shared" si="2"/>
        <v>0</v>
      </c>
      <c r="L7" s="1" t="str">
        <f>IF(ISBLANK(B7),,IF(G7,"CS_L","CS_R"))&amp;IF(ISBLANK(B7),,IF(G7,IF(LOOKUP(H7,顺序!$A$2:$A$23,顺序!$C$2:$C$23),"FN","NN"),IF(LOOKUP(H7,顺序!$A$2:$A$36,顺序!$E$2:$E$36),"NF","NN")))</f>
        <v/>
      </c>
    </row>
    <row r="8" spans="1:12">
      <c r="A8" s="1" t="s">
        <v>25</v>
      </c>
      <c r="B8" s="1">
        <v>0</v>
      </c>
      <c r="C8" s="1" t="s">
        <v>25</v>
      </c>
      <c r="D8" s="1" t="s">
        <v>394</v>
      </c>
      <c r="F8" s="1" t="str">
        <f t="shared" si="0"/>
        <v>$EnemyID_12 CS_RNF "あら、天狗の記者じゃないか。ちょうどいいこと。博麗神社のこと聞いてる？"</v>
      </c>
      <c r="G8" s="1" t="b">
        <f t="shared" si="3"/>
        <v>0</v>
      </c>
      <c r="H8" s="1">
        <f>IF(G8=0,0,IF(G8,MATCH(C8,顺序!$B$2:$B$23,0),MATCH(C8,顺序!$D$2:$D$36,0)))</f>
        <v>12</v>
      </c>
      <c r="I8" s="1" t="str">
        <f t="shared" si="4"/>
        <v>$EnemyID_</v>
      </c>
      <c r="J8" s="1">
        <f t="shared" si="1"/>
        <v>12</v>
      </c>
      <c r="K8" s="1" t="str">
        <f t="shared" si="2"/>
        <v>$EnemyID_12</v>
      </c>
      <c r="L8" s="1" t="str">
        <f>IF(ISBLANK(B8),,IF(G8,"CS_L","CS_R"))&amp;IF(ISBLANK(B8),,IF(G8,IF(LOOKUP(H8,顺序!$A$2:$A$23,顺序!$C$2:$C$23),"FN","NN"),IF(LOOKUP(H8,顺序!$A$2:$A$36,顺序!$E$2:$E$36),"NF","NN")))</f>
        <v>CS_RNF</v>
      </c>
    </row>
    <row r="9" spans="1:12">
      <c r="A9" s="1" t="s">
        <v>15</v>
      </c>
      <c r="B9" s="1">
        <v>1</v>
      </c>
      <c r="C9" s="1" t="s">
        <v>15</v>
      </c>
      <c r="D9" s="1" t="s">
        <v>395</v>
      </c>
      <c r="F9" s="1" t="str">
        <f t="shared" si="0"/>
        <v>$PlayerID_05 CS_LNN "もちろん、なんと宇宙人に占領されたらしいよ。"</v>
      </c>
      <c r="G9" s="1" t="b">
        <f t="shared" si="3"/>
        <v>1</v>
      </c>
      <c r="H9" s="1">
        <f>IF(G9=0,0,IF(G9,MATCH(C9,顺序!$B$2:$B$23,0),MATCH(C9,顺序!$D$2:$D$36,0)))</f>
        <v>5</v>
      </c>
      <c r="I9" s="1" t="str">
        <f t="shared" si="4"/>
        <v>$PlayerID_</v>
      </c>
      <c r="J9" s="1" t="str">
        <f t="shared" si="1"/>
        <v>05</v>
      </c>
      <c r="K9" s="1" t="str">
        <f t="shared" si="2"/>
        <v>$PlayerID_05</v>
      </c>
      <c r="L9" s="1" t="str">
        <f>IF(ISBLANK(B9),,IF(G9,"CS_L","CS_R"))&amp;IF(ISBLANK(B9),,IF(G9,IF(LOOKUP(H9,顺序!$A$2:$A$23,顺序!$C$2:$C$23),"FN","NN"),IF(LOOKUP(H9,顺序!$A$2:$A$36,顺序!$E$2:$E$36),"NF","NN")))</f>
        <v>CS_LNN</v>
      </c>
    </row>
    <row r="10" spans="1:12">
      <c r="A10" s="1" t="s">
        <v>135</v>
      </c>
      <c r="B10" s="1">
        <v>0</v>
      </c>
      <c r="C10" s="1" t="s">
        <v>25</v>
      </c>
      <c r="D10" s="1" t="s">
        <v>396</v>
      </c>
      <c r="F10" s="1" t="str">
        <f t="shared" si="0"/>
        <v>$EnemyID_12 CS_RNF "いったいどんな噂になったのよ。"</v>
      </c>
      <c r="G10" s="1" t="b">
        <f t="shared" si="3"/>
        <v>0</v>
      </c>
      <c r="H10" s="1">
        <f>IF(G10=0,0,IF(G10,MATCH(C10,顺序!$B$2:$B$23,0),MATCH(C10,顺序!$D$2:$D$36,0)))</f>
        <v>12</v>
      </c>
      <c r="I10" s="1" t="str">
        <f t="shared" si="4"/>
        <v>$EnemyID_</v>
      </c>
      <c r="J10" s="1">
        <f t="shared" si="1"/>
        <v>12</v>
      </c>
      <c r="K10" s="1" t="str">
        <f t="shared" si="2"/>
        <v>$EnemyID_12</v>
      </c>
      <c r="L10" s="1" t="str">
        <f>IF(ISBLANK(B10),,IF(G10,"CS_L","CS_R"))&amp;IF(ISBLANK(B10),,IF(G10,IF(LOOKUP(H10,顺序!$A$2:$A$23,顺序!$C$2:$C$23),"FN","NN"),IF(LOOKUP(H10,顺序!$A$2:$A$36,顺序!$E$2:$E$36),"NF","NN")))</f>
        <v>CS_RNF</v>
      </c>
    </row>
    <row r="11" spans="1:12">
      <c r="B11" s="1">
        <v>1</v>
      </c>
      <c r="C11" s="1" t="s">
        <v>135</v>
      </c>
      <c r="D11" s="1" t="s">
        <v>397</v>
      </c>
      <c r="F11" s="1" t="str">
        <f t="shared" si="0"/>
        <v>$PlayerID_22 CS_LNN "どんどん事実から離れているような気がする。"</v>
      </c>
      <c r="G11" s="1" t="b">
        <f t="shared" si="3"/>
        <v>1</v>
      </c>
      <c r="H11" s="1">
        <f>IF(G11=0,0,IF(G11,MATCH(C11,顺序!$B$2:$B$23,0),MATCH(C11,顺序!$D$2:$D$36,0)))</f>
        <v>22</v>
      </c>
      <c r="I11" s="1" t="str">
        <f t="shared" si="4"/>
        <v>$PlayerID_</v>
      </c>
      <c r="J11" s="1">
        <f t="shared" si="1"/>
        <v>22</v>
      </c>
      <c r="K11" s="1" t="str">
        <f t="shared" si="2"/>
        <v>$PlayerID_22</v>
      </c>
      <c r="L11" s="1" t="str">
        <f>IF(ISBLANK(B11),,IF(G11,"CS_L","CS_R"))&amp;IF(ISBLANK(B11),,IF(G11,IF(LOOKUP(H11,顺序!$A$2:$A$23,顺序!$C$2:$C$23),"FN","NN"),IF(LOOKUP(H11,顺序!$A$2:$A$36,顺序!$E$2:$E$36),"NF","NN")))</f>
        <v>CS_LNN</v>
      </c>
    </row>
    <row r="12" spans="1:12">
      <c r="B12" s="1">
        <v>0</v>
      </c>
      <c r="C12" s="1" t="s">
        <v>25</v>
      </c>
      <c r="D12" s="1" t="s">
        <v>398</v>
      </c>
      <c r="F12" s="1" t="str">
        <f t="shared" si="0"/>
        <v>$EnemyID_12 CS_RNF "えぇ！ゆかりんいたのか。気づかなかった。"</v>
      </c>
      <c r="G12" s="1" t="b">
        <f t="shared" si="3"/>
        <v>0</v>
      </c>
      <c r="H12" s="1">
        <f>IF(G12=0,0,IF(G12,MATCH(C12,顺序!$B$2:$B$23,0),MATCH(C12,顺序!$D$2:$D$36,0)))</f>
        <v>12</v>
      </c>
      <c r="I12" s="1" t="str">
        <f t="shared" si="4"/>
        <v>$EnemyID_</v>
      </c>
      <c r="J12" s="1">
        <f t="shared" si="1"/>
        <v>12</v>
      </c>
      <c r="K12" s="1" t="str">
        <f t="shared" si="2"/>
        <v>$EnemyID_12</v>
      </c>
      <c r="L12" s="1" t="str">
        <f>IF(ISBLANK(B12),,IF(G12,"CS_L","CS_R"))&amp;IF(ISBLANK(B12),,IF(G12,IF(LOOKUP(H12,顺序!$A$2:$A$23,顺序!$C$2:$C$23),"FN","NN"),IF(LOOKUP(H12,顺序!$A$2:$A$36,顺序!$E$2:$E$36),"NF","NN")))</f>
        <v>CS_RNF</v>
      </c>
    </row>
    <row r="13" spans="1:12">
      <c r="B13" s="1">
        <v>1</v>
      </c>
      <c r="C13" s="1" t="s">
        <v>135</v>
      </c>
      <c r="D13" s="1" t="s">
        <v>399</v>
      </c>
      <c r="F13" s="1" t="str">
        <f t="shared" si="0"/>
        <v>$PlayerID_22 CS_LNN "そんなことどうでもいい。お賽銭箱盗まれるぐらいのことで大げさに言うな。"</v>
      </c>
      <c r="G13" s="1" t="b">
        <f t="shared" si="3"/>
        <v>1</v>
      </c>
      <c r="H13" s="1">
        <f>IF(G13=0,0,IF(G13,MATCH(C13,顺序!$B$2:$B$23,0),MATCH(C13,顺序!$D$2:$D$36,0)))</f>
        <v>22</v>
      </c>
      <c r="I13" s="1" t="str">
        <f t="shared" si="4"/>
        <v>$PlayerID_</v>
      </c>
      <c r="J13" s="1">
        <f t="shared" si="1"/>
        <v>22</v>
      </c>
      <c r="K13" s="1" t="str">
        <f t="shared" si="2"/>
        <v>$PlayerID_22</v>
      </c>
      <c r="L13" s="1" t="str">
        <f>IF(ISBLANK(B13),,IF(G13,"CS_L","CS_R"))&amp;IF(ISBLANK(B13),,IF(G13,IF(LOOKUP(H13,顺序!$A$2:$A$23,顺序!$C$2:$C$23),"FN","NN"),IF(LOOKUP(H13,顺序!$A$2:$A$36,顺序!$E$2:$E$36),"NF","NN")))</f>
        <v>CS_LNN</v>
      </c>
    </row>
    <row r="14" spans="1:12">
      <c r="B14" s="1">
        <v>0</v>
      </c>
      <c r="C14" s="1" t="s">
        <v>25</v>
      </c>
      <c r="D14" s="1" t="s">
        <v>401</v>
      </c>
      <c r="F14" s="1" t="str">
        <f t="shared" si="0"/>
        <v>$EnemyID_12 CS_RNF "そそそ、それは命にかかる一大事だな、霊夢に。"</v>
      </c>
      <c r="G14" s="1" t="b">
        <f t="shared" si="3"/>
        <v>0</v>
      </c>
      <c r="H14" s="1">
        <f>IF(G14=0,0,IF(G14,MATCH(C14,顺序!$B$2:$B$23,0),MATCH(C14,顺序!$D$2:$D$36,0)))</f>
        <v>12</v>
      </c>
      <c r="I14" s="1" t="str">
        <f t="shared" si="4"/>
        <v>$EnemyID_</v>
      </c>
      <c r="J14" s="1">
        <f t="shared" si="1"/>
        <v>12</v>
      </c>
      <c r="K14" s="1" t="str">
        <f t="shared" si="2"/>
        <v>$EnemyID_12</v>
      </c>
      <c r="L14" s="1" t="str">
        <f>IF(ISBLANK(B14),,IF(G14,"CS_L","CS_R"))&amp;IF(ISBLANK(B14),,IF(G14,IF(LOOKUP(H14,顺序!$A$2:$A$23,顺序!$C$2:$C$23),"FN","NN"),IF(LOOKUP(H14,顺序!$A$2:$A$36,顺序!$E$2:$E$36),"NF","NN")))</f>
        <v>CS_RNF</v>
      </c>
    </row>
    <row r="15" spans="1:12">
      <c r="B15" s="1">
        <v>1</v>
      </c>
      <c r="C15" s="1" t="s">
        <v>135</v>
      </c>
      <c r="D15" s="1" t="s">
        <v>400</v>
      </c>
      <c r="F15" s="1" t="str">
        <f t="shared" si="0"/>
        <v>$PlayerID_22 CS_LNN "いや、今のウソ。あいつ賽銭箱を抱いて寝るキャラだから。"</v>
      </c>
      <c r="G15" s="1" t="b">
        <f t="shared" si="3"/>
        <v>1</v>
      </c>
      <c r="H15" s="1">
        <f>IF(G15=0,0,IF(G15,MATCH(C15,顺序!$B$2:$B$23,0),MATCH(C15,顺序!$D$2:$D$36,0)))</f>
        <v>22</v>
      </c>
      <c r="I15" s="1" t="str">
        <f t="shared" si="4"/>
        <v>$PlayerID_</v>
      </c>
      <c r="J15" s="1">
        <f t="shared" si="1"/>
        <v>22</v>
      </c>
      <c r="K15" s="1" t="str">
        <f t="shared" si="2"/>
        <v>$PlayerID_22</v>
      </c>
      <c r="L15" s="1" t="str">
        <f>IF(ISBLANK(B15),,IF(G15,"CS_L","CS_R"))&amp;IF(ISBLANK(B15),,IF(G15,IF(LOOKUP(H15,顺序!$A$2:$A$23,顺序!$C$2:$C$23),"FN","NN"),IF(LOOKUP(H15,顺序!$A$2:$A$36,顺序!$E$2:$E$36),"NF","NN")))</f>
        <v>CS_LNN</v>
      </c>
    </row>
    <row r="16" spans="1:12">
      <c r="B16" s="1">
        <v>1</v>
      </c>
      <c r="C16" s="1" t="s">
        <v>15</v>
      </c>
      <c r="D16" s="1" t="s">
        <v>402</v>
      </c>
      <c r="F16" s="1" t="str">
        <f t="shared" si="0"/>
        <v>$PlayerID_05 CS_LNN "やけに信じられそうなウソだな。"</v>
      </c>
      <c r="G16" s="1" t="b">
        <f t="shared" si="3"/>
        <v>1</v>
      </c>
      <c r="H16" s="1">
        <f>IF(G16=0,0,IF(G16,MATCH(C16,顺序!$B$2:$B$23,0),MATCH(C16,顺序!$D$2:$D$36,0)))</f>
        <v>5</v>
      </c>
      <c r="I16" s="1" t="str">
        <f t="shared" si="4"/>
        <v>$PlayerID_</v>
      </c>
      <c r="J16" s="1" t="str">
        <f t="shared" si="1"/>
        <v>05</v>
      </c>
      <c r="K16" s="1" t="str">
        <f t="shared" si="2"/>
        <v>$PlayerID_05</v>
      </c>
      <c r="L16" s="1" t="str">
        <f>IF(ISBLANK(B16),,IF(G16,"CS_L","CS_R"))&amp;IF(ISBLANK(B16),,IF(G16,IF(LOOKUP(H16,顺序!$A$2:$A$23,顺序!$C$2:$C$23),"FN","NN"),IF(LOOKUP(H16,顺序!$A$2:$A$36,顺序!$E$2:$E$36),"NF","NN")))</f>
        <v>CS_LNN</v>
      </c>
    </row>
    <row r="17" spans="1:12">
      <c r="F17" s="1" t="str">
        <f t="shared" si="0"/>
        <v/>
      </c>
      <c r="G17" s="1">
        <f t="shared" si="3"/>
        <v>0</v>
      </c>
      <c r="H17" s="1">
        <f>IF(G17=0,0,IF(G17,MATCH(C17,顺序!$B$2:$B$23,0),MATCH(C17,顺序!$D$2:$D$36,0)))</f>
        <v>0</v>
      </c>
      <c r="I17" s="1">
        <f t="shared" si="4"/>
        <v>0</v>
      </c>
      <c r="J17" s="1">
        <f t="shared" si="1"/>
        <v>0</v>
      </c>
      <c r="K17" s="1">
        <f t="shared" si="2"/>
        <v>0</v>
      </c>
      <c r="L17" s="1" t="str">
        <f>IF(ISBLANK(B17),,IF(G17,"CS_L","CS_R"))&amp;IF(ISBLANK(B17),,IF(G17,IF(LOOKUP(H17,顺序!$A$2:$A$23,顺序!$C$2:$C$23),"FN","NN"),IF(LOOKUP(H17,顺序!$A$2:$A$36,顺序!$E$2:$E$36),"NF","NN")))</f>
        <v/>
      </c>
    </row>
    <row r="18" spans="1:12">
      <c r="A18" s="1" t="s">
        <v>403</v>
      </c>
      <c r="F18" s="1" t="str">
        <f t="shared" si="0"/>
        <v/>
      </c>
      <c r="G18" s="1">
        <f t="shared" si="3"/>
        <v>0</v>
      </c>
      <c r="H18" s="1">
        <f>IF(G18=0,0,IF(G18,MATCH(C18,顺序!$B$2:$B$23,0),MATCH(C18,顺序!$D$2:$D$36,0)))</f>
        <v>0</v>
      </c>
      <c r="I18" s="1">
        <f t="shared" si="4"/>
        <v>0</v>
      </c>
      <c r="J18" s="1">
        <f t="shared" si="1"/>
        <v>0</v>
      </c>
      <c r="K18" s="1">
        <f t="shared" si="2"/>
        <v>0</v>
      </c>
      <c r="L18" s="1" t="str">
        <f>IF(ISBLANK(B18),,IF(G18,"CS_L","CS_R"))&amp;IF(ISBLANK(B18),,IF(G18,IF(LOOKUP(H18,顺序!$A$2:$A$23,顺序!$C$2:$C$23),"FN","NN"),IF(LOOKUP(H18,顺序!$A$2:$A$36,顺序!$E$2:$E$36),"NF","NN")))</f>
        <v/>
      </c>
    </row>
    <row r="19" spans="1:12">
      <c r="A19" s="1" t="s">
        <v>25</v>
      </c>
      <c r="B19" s="1">
        <v>1</v>
      </c>
      <c r="C19" s="1" t="s">
        <v>147</v>
      </c>
      <c r="D19" s="1" t="s">
        <v>404</v>
      </c>
      <c r="F19" s="1" t="str">
        <f t="shared" si="0"/>
        <v>$PlayerID_07 CS_LNN "花と言えば毒だな。"</v>
      </c>
      <c r="G19" s="1" t="b">
        <f t="shared" si="3"/>
        <v>1</v>
      </c>
      <c r="H19" s="1">
        <f>IF(G19=0,0,IF(G19,MATCH(C19,顺序!$B$2:$B$23,0),MATCH(C19,顺序!$D$2:$D$36,0)))</f>
        <v>7</v>
      </c>
      <c r="I19" s="1" t="str">
        <f t="shared" si="4"/>
        <v>$PlayerID_</v>
      </c>
      <c r="J19" s="1" t="str">
        <f t="shared" si="1"/>
        <v>07</v>
      </c>
      <c r="K19" s="1" t="str">
        <f t="shared" si="2"/>
        <v>$PlayerID_07</v>
      </c>
      <c r="L19" s="1" t="str">
        <f>IF(ISBLANK(B19),,IF(G19,"CS_L","CS_R"))&amp;IF(ISBLANK(B19),,IF(G19,IF(LOOKUP(H19,顺序!$A$2:$A$23,顺序!$C$2:$C$23),"FN","NN"),IF(LOOKUP(H19,顺序!$A$2:$A$36,顺序!$E$2:$E$36),"NF","NN")))</f>
        <v>CS_LNN</v>
      </c>
    </row>
    <row r="20" spans="1:12">
      <c r="A20" s="1" t="s">
        <v>147</v>
      </c>
      <c r="B20" s="1">
        <v>0</v>
      </c>
      <c r="C20" s="1" t="s">
        <v>25</v>
      </c>
      <c r="D20" s="1" t="s">
        <v>405</v>
      </c>
      <c r="F20" s="1" t="str">
        <f t="shared" si="0"/>
        <v>$EnemyID_12 CS_RNF "そんなの偏見にすぎます！花と言えば香りではないか！"</v>
      </c>
      <c r="G20" s="1" t="b">
        <f t="shared" si="3"/>
        <v>0</v>
      </c>
      <c r="H20" s="1">
        <f>IF(G20=0,0,IF(G20,MATCH(C20,顺序!$B$2:$B$23,0),MATCH(C20,顺序!$D$2:$D$36,0)))</f>
        <v>12</v>
      </c>
      <c r="I20" s="1" t="str">
        <f t="shared" si="4"/>
        <v>$EnemyID_</v>
      </c>
      <c r="J20" s="1">
        <f t="shared" si="1"/>
        <v>12</v>
      </c>
      <c r="K20" s="1" t="str">
        <f t="shared" si="2"/>
        <v>$EnemyID_12</v>
      </c>
      <c r="L20" s="1" t="str">
        <f>IF(ISBLANK(B20),,IF(G20,"CS_L","CS_R"))&amp;IF(ISBLANK(B20),,IF(G20,IF(LOOKUP(H20,顺序!$A$2:$A$23,顺序!$C$2:$C$23),"FN","NN"),IF(LOOKUP(H20,顺序!$A$2:$A$36,顺序!$E$2:$E$36),"NF","NN")))</f>
        <v>CS_RNF</v>
      </c>
    </row>
    <row r="21" spans="1:12">
      <c r="B21" s="1">
        <v>1</v>
      </c>
      <c r="C21" s="1" t="s">
        <v>147</v>
      </c>
      <c r="D21" s="1" t="s">
        <v>406</v>
      </c>
      <c r="F21" s="1" t="str">
        <f t="shared" si="0"/>
        <v>$PlayerID_07 CS_LNN "毒はまた薬。花の香りが人間を愉しめるのは神経に花の毒がにじんだから。"</v>
      </c>
      <c r="G21" s="1" t="b">
        <f t="shared" si="3"/>
        <v>1</v>
      </c>
      <c r="H21" s="1">
        <f>IF(G21=0,0,IF(G21,MATCH(C21,顺序!$B$2:$B$23,0),MATCH(C21,顺序!$D$2:$D$36,0)))</f>
        <v>7</v>
      </c>
      <c r="I21" s="1" t="str">
        <f t="shared" si="4"/>
        <v>$PlayerID_</v>
      </c>
      <c r="J21" s="1" t="str">
        <f t="shared" si="1"/>
        <v>07</v>
      </c>
      <c r="K21" s="1" t="str">
        <f t="shared" si="2"/>
        <v>$PlayerID_07</v>
      </c>
      <c r="L21" s="1" t="str">
        <f>IF(ISBLANK(B21),,IF(G21,"CS_L","CS_R"))&amp;IF(ISBLANK(B21),,IF(G21,IF(LOOKUP(H21,顺序!$A$2:$A$23,顺序!$C$2:$C$23),"FN","NN"),IF(LOOKUP(H21,顺序!$A$2:$A$36,顺序!$E$2:$E$36),"NF","NN")))</f>
        <v>CS_LNN</v>
      </c>
    </row>
    <row r="22" spans="1:12">
      <c r="B22" s="1">
        <v>0</v>
      </c>
      <c r="C22" s="1" t="s">
        <v>25</v>
      </c>
      <c r="D22" s="1" t="s">
        <v>407</v>
      </c>
      <c r="F22" s="1" t="str">
        <f t="shared" si="0"/>
        <v>$EnemyID_12 CS_RNF "一定程度の香りは毒に変わりません！"</v>
      </c>
      <c r="G22" s="1" t="b">
        <f t="shared" si="3"/>
        <v>0</v>
      </c>
      <c r="H22" s="1">
        <f>IF(G22=0,0,IF(G22,MATCH(C22,顺序!$B$2:$B$23,0),MATCH(C22,顺序!$D$2:$D$36,0)))</f>
        <v>12</v>
      </c>
      <c r="I22" s="1" t="str">
        <f t="shared" si="4"/>
        <v>$EnemyID_</v>
      </c>
      <c r="J22" s="1">
        <f t="shared" si="1"/>
        <v>12</v>
      </c>
      <c r="K22" s="1" t="str">
        <f t="shared" si="2"/>
        <v>$EnemyID_12</v>
      </c>
      <c r="L22" s="1" t="str">
        <f>IF(ISBLANK(B22),,IF(G22,"CS_L","CS_R"))&amp;IF(ISBLANK(B22),,IF(G22,IF(LOOKUP(H22,顺序!$A$2:$A$23,顺序!$C$2:$C$23),"FN","NN"),IF(LOOKUP(H22,顺序!$A$2:$A$36,顺序!$E$2:$E$36),"NF","NN")))</f>
        <v>CS_RNF</v>
      </c>
    </row>
    <row r="23" spans="1:12">
      <c r="B23" s="1">
        <v>1</v>
      </c>
      <c r="C23" s="1" t="s">
        <v>147</v>
      </c>
      <c r="D23" s="1" t="s">
        <v>408</v>
      </c>
      <c r="F23" s="1" t="str">
        <f t="shared" si="0"/>
        <v>$PlayerID_07 CS_LNN "あんたはこれほどの花がもつもの、すでに毒されても変なことではない。"</v>
      </c>
      <c r="G23" s="1" t="b">
        <f t="shared" si="3"/>
        <v>1</v>
      </c>
      <c r="H23" s="1">
        <f>IF(G23=0,0,IF(G23,MATCH(C23,顺序!$B$2:$B$23,0),MATCH(C23,顺序!$D$2:$D$36,0)))</f>
        <v>7</v>
      </c>
      <c r="I23" s="1" t="str">
        <f t="shared" si="4"/>
        <v>$PlayerID_</v>
      </c>
      <c r="J23" s="1" t="str">
        <f t="shared" si="1"/>
        <v>07</v>
      </c>
      <c r="K23" s="1" t="str">
        <f t="shared" si="2"/>
        <v>$PlayerID_07</v>
      </c>
      <c r="L23" s="1" t="str">
        <f>IF(ISBLANK(B23),,IF(G23,"CS_L","CS_R"))&amp;IF(ISBLANK(B23),,IF(G23,IF(LOOKUP(H23,顺序!$A$2:$A$23,顺序!$C$2:$C$23),"FN","NN"),IF(LOOKUP(H23,顺序!$A$2:$A$36,顺序!$E$2:$E$36),"NF","NN")))</f>
        <v>CS_LNN</v>
      </c>
    </row>
    <row r="24" spans="1:12">
      <c r="B24" s="1">
        <v>0</v>
      </c>
      <c r="C24" s="1" t="s">
        <v>25</v>
      </c>
      <c r="D24" s="1" t="s">
        <v>409</v>
      </c>
      <c r="F24" s="1" t="str">
        <f t="shared" si="0"/>
        <v>$EnemyID_12 CS_RNF "免疫と適応性がつよいから、平気ですよ。"</v>
      </c>
      <c r="G24" s="1" t="b">
        <f t="shared" si="3"/>
        <v>0</v>
      </c>
      <c r="H24" s="1">
        <f>IF(G24=0,0,IF(G24,MATCH(C24,顺序!$B$2:$B$23,0),MATCH(C24,顺序!$D$2:$D$36,0)))</f>
        <v>12</v>
      </c>
      <c r="I24" s="1" t="str">
        <f t="shared" si="4"/>
        <v>$EnemyID_</v>
      </c>
      <c r="J24" s="1">
        <f t="shared" si="1"/>
        <v>12</v>
      </c>
      <c r="K24" s="1" t="str">
        <f t="shared" si="2"/>
        <v>$EnemyID_12</v>
      </c>
      <c r="L24" s="1" t="str">
        <f>IF(ISBLANK(B24),,IF(G24,"CS_L","CS_R"))&amp;IF(ISBLANK(B24),,IF(G24,IF(LOOKUP(H24,顺序!$A$2:$A$23,顺序!$C$2:$C$23),"FN","NN"),IF(LOOKUP(H24,顺序!$A$2:$A$36,顺序!$E$2:$E$36),"NF","NN")))</f>
        <v>CS_RNF</v>
      </c>
    </row>
    <row r="25" spans="1:12">
      <c r="B25" s="1">
        <v>1</v>
      </c>
      <c r="C25" s="1" t="s">
        <v>147</v>
      </c>
      <c r="D25" s="1" t="s">
        <v>410</v>
      </c>
      <c r="F25" s="1" t="str">
        <f t="shared" si="0"/>
        <v>$PlayerID_07 CS_LNN "ほら、人間じゃないのに免疫とか適応性とかいうし、やっぱ脳まで毒されたな。"</v>
      </c>
      <c r="G25" s="1" t="b">
        <f t="shared" si="3"/>
        <v>1</v>
      </c>
      <c r="H25" s="1">
        <f>IF(G25=0,0,IF(G25,MATCH(C25,顺序!$B$2:$B$23,0),MATCH(C25,顺序!$D$2:$D$36,0)))</f>
        <v>7</v>
      </c>
      <c r="I25" s="1" t="str">
        <f t="shared" si="4"/>
        <v>$PlayerID_</v>
      </c>
      <c r="J25" s="1" t="str">
        <f t="shared" si="1"/>
        <v>07</v>
      </c>
      <c r="K25" s="1" t="str">
        <f t="shared" si="2"/>
        <v>$PlayerID_07</v>
      </c>
      <c r="L25" s="1" t="str">
        <f>IF(ISBLANK(B25),,IF(G25,"CS_L","CS_R"))&amp;IF(ISBLANK(B25),,IF(G25,IF(LOOKUP(H25,顺序!$A$2:$A$23,顺序!$C$2:$C$23),"FN","NN"),IF(LOOKUP(H25,顺序!$A$2:$A$36,顺序!$E$2:$E$36),"NF","NN")))</f>
        <v>CS_LNN</v>
      </c>
    </row>
    <row r="26" spans="1:12">
      <c r="F26" s="1" t="str">
        <f t="shared" si="0"/>
        <v/>
      </c>
      <c r="G26" s="1">
        <f t="shared" si="3"/>
        <v>0</v>
      </c>
      <c r="H26" s="1">
        <f>IF(G26=0,0,IF(G26,MATCH(C26,顺序!$B$2:$B$23,0),MATCH(C26,顺序!$D$2:$D$36,0)))</f>
        <v>0</v>
      </c>
      <c r="I26" s="1">
        <f t="shared" si="4"/>
        <v>0</v>
      </c>
      <c r="J26" s="1">
        <f t="shared" si="1"/>
        <v>0</v>
      </c>
      <c r="K26" s="1">
        <f t="shared" si="2"/>
        <v>0</v>
      </c>
      <c r="L26" s="1" t="str">
        <f>IF(ISBLANK(B26),,IF(G26,"CS_L","CS_R"))&amp;IF(ISBLANK(B26),,IF(G26,IF(LOOKUP(H26,顺序!$A$2:$A$23,顺序!$C$2:$C$23),"FN","NN"),IF(LOOKUP(H26,顺序!$A$2:$A$36,顺序!$E$2:$E$36),"NF","NN")))</f>
        <v/>
      </c>
    </row>
    <row r="27" spans="1:12">
      <c r="A27" s="1" t="s">
        <v>411</v>
      </c>
      <c r="F27" s="1" t="str">
        <f t="shared" si="0"/>
        <v/>
      </c>
      <c r="G27" s="1">
        <f t="shared" si="3"/>
        <v>0</v>
      </c>
      <c r="H27" s="1">
        <f>IF(G27=0,0,IF(G27,MATCH(C27,顺序!$B$2:$B$23,0),MATCH(C27,顺序!$D$2:$D$36,0)))</f>
        <v>0</v>
      </c>
      <c r="I27" s="1">
        <f t="shared" si="4"/>
        <v>0</v>
      </c>
      <c r="J27" s="1">
        <f t="shared" si="1"/>
        <v>0</v>
      </c>
      <c r="K27" s="1">
        <f t="shared" si="2"/>
        <v>0</v>
      </c>
      <c r="L27" s="1" t="str">
        <f>IF(ISBLANK(B27),,IF(G27,"CS_L","CS_R"))&amp;IF(ISBLANK(B27),,IF(G27,IF(LOOKUP(H27,顺序!$A$2:$A$23,顺序!$C$2:$C$23),"FN","NN"),IF(LOOKUP(H27,顺序!$A$2:$A$36,顺序!$E$2:$E$36),"NF","NN")))</f>
        <v/>
      </c>
    </row>
    <row r="28" spans="1:12">
      <c r="A28" s="1" t="s">
        <v>147</v>
      </c>
      <c r="B28" s="1">
        <v>0</v>
      </c>
      <c r="C28" s="1" t="s">
        <v>147</v>
      </c>
      <c r="D28" s="1" t="s">
        <v>412</v>
      </c>
      <c r="F28" s="1" t="str">
        <f t="shared" si="0"/>
        <v>$EnemyID_13 CS_RNN "さっきの話だけど。博麗神社っていったいどうなったのか。"</v>
      </c>
      <c r="G28" s="1" t="b">
        <f t="shared" si="3"/>
        <v>0</v>
      </c>
      <c r="H28" s="1">
        <f>IF(G28=0,0,IF(G28,MATCH(C28,顺序!$B$2:$B$23,0),MATCH(C28,顺序!$D$2:$D$36,0)))</f>
        <v>13</v>
      </c>
      <c r="I28" s="1" t="str">
        <f t="shared" si="4"/>
        <v>$EnemyID_</v>
      </c>
      <c r="J28" s="1">
        <f t="shared" si="1"/>
        <v>13</v>
      </c>
      <c r="K28" s="1" t="str">
        <f t="shared" si="2"/>
        <v>$EnemyID_13</v>
      </c>
      <c r="L28" s="1" t="str">
        <f>IF(ISBLANK(B28),,IF(G28,"CS_L","CS_R"))&amp;IF(ISBLANK(B28),,IF(G28,IF(LOOKUP(H28,顺序!$A$2:$A$23,顺序!$C$2:$C$23),"FN","NN"),IF(LOOKUP(H28,顺序!$A$2:$A$36,顺序!$E$2:$E$36),"NF","NN")))</f>
        <v>CS_RNN</v>
      </c>
    </row>
    <row r="29" spans="1:12">
      <c r="A29" s="1" t="s">
        <v>15</v>
      </c>
      <c r="B29" s="1">
        <v>1</v>
      </c>
      <c r="C29" s="1" t="s">
        <v>15</v>
      </c>
      <c r="D29" s="1" t="s">
        <v>413</v>
      </c>
      <c r="F29" s="1" t="str">
        <f t="shared" si="0"/>
        <v>$PlayerID_05 CS_LNN "ですから、宇宙人に…。"</v>
      </c>
      <c r="G29" s="1" t="b">
        <f t="shared" si="3"/>
        <v>1</v>
      </c>
      <c r="H29" s="1">
        <f>IF(G29=0,0,IF(G29,MATCH(C29,顺序!$B$2:$B$23,0),MATCH(C29,顺序!$D$2:$D$36,0)))</f>
        <v>5</v>
      </c>
      <c r="I29" s="1" t="str">
        <f t="shared" si="4"/>
        <v>$PlayerID_</v>
      </c>
      <c r="J29" s="1" t="str">
        <f t="shared" si="1"/>
        <v>05</v>
      </c>
      <c r="K29" s="1" t="str">
        <f t="shared" si="2"/>
        <v>$PlayerID_05</v>
      </c>
      <c r="L29" s="1" t="str">
        <f>IF(ISBLANK(B29),,IF(G29,"CS_L","CS_R"))&amp;IF(ISBLANK(B29),,IF(G29,IF(LOOKUP(H29,顺序!$A$2:$A$23,顺序!$C$2:$C$23),"FN","NN"),IF(LOOKUP(H29,顺序!$A$2:$A$36,顺序!$E$2:$E$36),"NF","NN")))</f>
        <v>CS_LNN</v>
      </c>
    </row>
    <row r="30" spans="1:12">
      <c r="A30" s="1" t="s">
        <v>135</v>
      </c>
      <c r="B30" s="1">
        <v>1</v>
      </c>
      <c r="C30" s="1" t="s">
        <v>135</v>
      </c>
      <c r="D30" s="1" t="s">
        <v>414</v>
      </c>
      <c r="F30" s="1" t="str">
        <f t="shared" si="0"/>
        <v>$PlayerID_22 CS_LNN "うそつけジャーナリストは黙れ。"</v>
      </c>
      <c r="G30" s="1" t="b">
        <f t="shared" si="3"/>
        <v>1</v>
      </c>
      <c r="H30" s="1">
        <f>IF(G30=0,0,IF(G30,MATCH(C30,顺序!$B$2:$B$23,0),MATCH(C30,顺序!$D$2:$D$36,0)))</f>
        <v>22</v>
      </c>
      <c r="I30" s="1" t="str">
        <f t="shared" si="4"/>
        <v>$PlayerID_</v>
      </c>
      <c r="J30" s="1">
        <f t="shared" si="1"/>
        <v>22</v>
      </c>
      <c r="K30" s="1" t="str">
        <f t="shared" si="2"/>
        <v>$PlayerID_22</v>
      </c>
      <c r="L30" s="1" t="str">
        <f>IF(ISBLANK(B30),,IF(G30,"CS_L","CS_R"))&amp;IF(ISBLANK(B30),,IF(G30,IF(LOOKUP(H30,顺序!$A$2:$A$23,顺序!$C$2:$C$23),"FN","NN"),IF(LOOKUP(H30,顺序!$A$2:$A$36,顺序!$E$2:$E$36),"NF","NN")))</f>
        <v>CS_LNN</v>
      </c>
    </row>
    <row r="31" spans="1:12">
      <c r="B31" s="1">
        <v>0</v>
      </c>
      <c r="C31" s="1" t="s">
        <v>147</v>
      </c>
      <c r="D31" s="1" t="s">
        <v>415</v>
      </c>
      <c r="F31" s="1" t="str">
        <f t="shared" si="0"/>
        <v>$EnemyID_13 CS_RNN "新聞評価減っているよ。"</v>
      </c>
      <c r="G31" s="1" t="b">
        <f t="shared" si="3"/>
        <v>0</v>
      </c>
      <c r="H31" s="1">
        <f>IF(G31=0,0,IF(G31,MATCH(C31,顺序!$B$2:$B$23,0),MATCH(C31,顺序!$D$2:$D$36,0)))</f>
        <v>13</v>
      </c>
      <c r="I31" s="1" t="str">
        <f t="shared" si="4"/>
        <v>$EnemyID_</v>
      </c>
      <c r="J31" s="1">
        <f t="shared" si="1"/>
        <v>13</v>
      </c>
      <c r="K31" s="1" t="str">
        <f t="shared" si="2"/>
        <v>$EnemyID_13</v>
      </c>
      <c r="L31" s="1" t="str">
        <f>IF(ISBLANK(B31),,IF(G31,"CS_L","CS_R"))&amp;IF(ISBLANK(B31),,IF(G31,IF(LOOKUP(H31,顺序!$A$2:$A$23,顺序!$C$2:$C$23),"FN","NN"),IF(LOOKUP(H31,顺序!$A$2:$A$36,顺序!$E$2:$E$36),"NF","NN")))</f>
        <v>CS_RNN</v>
      </c>
    </row>
    <row r="32" spans="1:12">
      <c r="B32" s="1">
        <v>1</v>
      </c>
      <c r="C32" s="1" t="s">
        <v>15</v>
      </c>
      <c r="D32" s="1" t="s">
        <v>416</v>
      </c>
      <c r="F32" s="1" t="str">
        <f t="shared" si="0"/>
        <v>$PlayerID_05 CS_LNN "ほぼ事実だからいいんじゃん。"</v>
      </c>
      <c r="G32" s="1" t="b">
        <f t="shared" si="3"/>
        <v>1</v>
      </c>
      <c r="H32" s="1">
        <f>IF(G32=0,0,IF(G32,MATCH(C32,顺序!$B$2:$B$23,0),MATCH(C32,顺序!$D$2:$D$36,0)))</f>
        <v>5</v>
      </c>
      <c r="I32" s="1" t="str">
        <f t="shared" si="4"/>
        <v>$PlayerID_</v>
      </c>
      <c r="J32" s="1" t="str">
        <f t="shared" si="1"/>
        <v>05</v>
      </c>
      <c r="K32" s="1" t="str">
        <f t="shared" si="2"/>
        <v>$PlayerID_05</v>
      </c>
      <c r="L32" s="1" t="str">
        <f>IF(ISBLANK(B32),,IF(G32,"CS_L","CS_R"))&amp;IF(ISBLANK(B32),,IF(G32,IF(LOOKUP(H32,顺序!$A$2:$A$23,顺序!$C$2:$C$23),"FN","NN"),IF(LOOKUP(H32,顺序!$A$2:$A$36,顺序!$E$2:$E$36),"NF","NN")))</f>
        <v>CS_LNN</v>
      </c>
    </row>
    <row r="33" spans="1:12">
      <c r="B33" s="1">
        <v>1</v>
      </c>
      <c r="C33" s="1" t="s">
        <v>135</v>
      </c>
      <c r="D33" s="1" t="s">
        <v>417</v>
      </c>
      <c r="F33" s="1" t="str">
        <f t="shared" si="0"/>
        <v>$PlayerID_22 CS_LNN "宇宙人ってどこでもいないわ。"</v>
      </c>
      <c r="G33" s="1" t="b">
        <f t="shared" si="3"/>
        <v>1</v>
      </c>
      <c r="H33" s="1">
        <f>IF(G33=0,0,IF(G33,MATCH(C33,顺序!$B$2:$B$23,0),MATCH(C33,顺序!$D$2:$D$36,0)))</f>
        <v>22</v>
      </c>
      <c r="I33" s="1" t="str">
        <f t="shared" si="4"/>
        <v>$PlayerID_</v>
      </c>
      <c r="J33" s="1">
        <f t="shared" si="1"/>
        <v>22</v>
      </c>
      <c r="K33" s="1" t="str">
        <f t="shared" si="2"/>
        <v>$PlayerID_22</v>
      </c>
      <c r="L33" s="1" t="str">
        <f>IF(ISBLANK(B33),,IF(G33,"CS_L","CS_R"))&amp;IF(ISBLANK(B33),,IF(G33,IF(LOOKUP(H33,顺序!$A$2:$A$23,顺序!$C$2:$C$23),"FN","NN"),IF(LOOKUP(H33,顺序!$A$2:$A$36,顺序!$E$2:$E$36),"NF","NN")))</f>
        <v>CS_LNN</v>
      </c>
    </row>
    <row r="34" spans="1:12">
      <c r="B34" s="1">
        <v>0</v>
      </c>
      <c r="C34" s="1" t="s">
        <v>147</v>
      </c>
      <c r="D34" s="1" t="s">
        <v>418</v>
      </c>
      <c r="F34" s="1" t="str">
        <f t="shared" si="0"/>
        <v>$EnemyID_13 CS_RNN "じゃ未来人か、超能力人か。"</v>
      </c>
      <c r="G34" s="1" t="b">
        <f t="shared" si="3"/>
        <v>0</v>
      </c>
      <c r="H34" s="1">
        <f>IF(G34=0,0,IF(G34,MATCH(C34,顺序!$B$2:$B$23,0),MATCH(C34,顺序!$D$2:$D$36,0)))</f>
        <v>13</v>
      </c>
      <c r="I34" s="1" t="str">
        <f t="shared" si="4"/>
        <v>$EnemyID_</v>
      </c>
      <c r="J34" s="1">
        <f t="shared" si="1"/>
        <v>13</v>
      </c>
      <c r="K34" s="1" t="str">
        <f t="shared" si="2"/>
        <v>$EnemyID_13</v>
      </c>
      <c r="L34" s="1" t="str">
        <f>IF(ISBLANK(B34),,IF(G34,"CS_L","CS_R"))&amp;IF(ISBLANK(B34),,IF(G34,IF(LOOKUP(H34,顺序!$A$2:$A$23,顺序!$C$2:$C$23),"FN","NN"),IF(LOOKUP(H34,顺序!$A$2:$A$36,顺序!$E$2:$E$36),"NF","NN")))</f>
        <v>CS_RNN</v>
      </c>
    </row>
    <row r="35" spans="1:12">
      <c r="B35" s="1">
        <v>1</v>
      </c>
      <c r="C35" s="1" t="s">
        <v>135</v>
      </c>
      <c r="D35" s="1" t="s">
        <v>419</v>
      </c>
      <c r="F35" s="1" t="str">
        <f t="shared" si="0"/>
        <v>$PlayerID_22 CS_LNN "異世界人だ。"</v>
      </c>
      <c r="G35" s="1" t="b">
        <f t="shared" si="3"/>
        <v>1</v>
      </c>
      <c r="H35" s="1">
        <f>IF(G35=0,0,IF(G35,MATCH(C35,顺序!$B$2:$B$23,0),MATCH(C35,顺序!$D$2:$D$36,0)))</f>
        <v>22</v>
      </c>
      <c r="I35" s="1" t="str">
        <f t="shared" si="4"/>
        <v>$PlayerID_</v>
      </c>
      <c r="J35" s="1">
        <f t="shared" si="1"/>
        <v>22</v>
      </c>
      <c r="K35" s="1" t="str">
        <f t="shared" si="2"/>
        <v>$PlayerID_22</v>
      </c>
      <c r="L35" s="1" t="str">
        <f>IF(ISBLANK(B35),,IF(G35,"CS_L","CS_R"))&amp;IF(ISBLANK(B35),,IF(G35,IF(LOOKUP(H35,顺序!$A$2:$A$23,顺序!$C$2:$C$23),"FN","NN"),IF(LOOKUP(H35,顺序!$A$2:$A$36,顺序!$E$2:$E$36),"NF","NN")))</f>
        <v>CS_LNN</v>
      </c>
    </row>
    <row r="36" spans="1:12">
      <c r="B36" s="1">
        <v>0</v>
      </c>
      <c r="C36" s="1" t="s">
        <v>147</v>
      </c>
      <c r="D36" s="1" t="s">
        <v>420</v>
      </c>
      <c r="F36" s="1" t="str">
        <f t="shared" si="0"/>
        <v>$EnemyID_13 CS_RNN "最もうそっぽいだ！"</v>
      </c>
      <c r="G36" s="1" t="b">
        <f t="shared" si="3"/>
        <v>0</v>
      </c>
      <c r="H36" s="1">
        <f>IF(G36=0,0,IF(G36,MATCH(C36,顺序!$B$2:$B$23,0),MATCH(C36,顺序!$D$2:$D$36,0)))</f>
        <v>13</v>
      </c>
      <c r="I36" s="1" t="str">
        <f t="shared" si="4"/>
        <v>$EnemyID_</v>
      </c>
      <c r="J36" s="1">
        <f t="shared" si="1"/>
        <v>13</v>
      </c>
      <c r="K36" s="1" t="str">
        <f t="shared" si="2"/>
        <v>$EnemyID_13</v>
      </c>
      <c r="L36" s="1" t="str">
        <f>IF(ISBLANK(B36),,IF(G36,"CS_L","CS_R"))&amp;IF(ISBLANK(B36),,IF(G36,IF(LOOKUP(H36,顺序!$A$2:$A$23,顺序!$C$2:$C$23),"FN","NN"),IF(LOOKUP(H36,顺序!$A$2:$A$36,顺序!$E$2:$E$36),"NF","NN")))</f>
        <v>CS_RNN</v>
      </c>
    </row>
    <row r="37" spans="1:12">
      <c r="F37" s="1" t="str">
        <f t="shared" si="0"/>
        <v/>
      </c>
      <c r="G37" s="1">
        <f t="shared" si="3"/>
        <v>0</v>
      </c>
      <c r="H37" s="1">
        <f>IF(G37=0,0,IF(G37,MATCH(C37,顺序!$B$2:$B$23,0),MATCH(C37,顺序!$D$2:$D$36,0)))</f>
        <v>0</v>
      </c>
      <c r="I37" s="1">
        <f t="shared" si="4"/>
        <v>0</v>
      </c>
      <c r="J37" s="1">
        <f t="shared" si="1"/>
        <v>0</v>
      </c>
      <c r="K37" s="1">
        <f t="shared" si="2"/>
        <v>0</v>
      </c>
      <c r="L37" s="1" t="str">
        <f>IF(ISBLANK(B37),,IF(G37,"CS_L","CS_R"))&amp;IF(ISBLANK(B37),,IF(G37,IF(LOOKUP(H37,顺序!$A$2:$A$23,顺序!$C$2:$C$23),"FN","NN"),IF(LOOKUP(H37,顺序!$A$2:$A$36,顺序!$E$2:$E$36),"NF","NN")))</f>
        <v/>
      </c>
    </row>
    <row r="38" spans="1:12">
      <c r="A38" s="1" t="s">
        <v>421</v>
      </c>
      <c r="F38" s="1" t="str">
        <f t="shared" si="0"/>
        <v/>
      </c>
      <c r="G38" s="1">
        <f t="shared" si="3"/>
        <v>0</v>
      </c>
      <c r="H38" s="1">
        <f>IF(G38=0,0,IF(G38,MATCH(C38,顺序!$B$2:$B$23,0),MATCH(C38,顺序!$D$2:$D$36,0)))</f>
        <v>0</v>
      </c>
      <c r="I38" s="1">
        <f t="shared" si="4"/>
        <v>0</v>
      </c>
      <c r="J38" s="1">
        <f t="shared" si="1"/>
        <v>0</v>
      </c>
      <c r="K38" s="1">
        <f t="shared" si="2"/>
        <v>0</v>
      </c>
      <c r="L38" s="1" t="str">
        <f>IF(ISBLANK(B38),,IF(G38,"CS_L","CS_R"))&amp;IF(ISBLANK(B38),,IF(G38,IF(LOOKUP(H38,顺序!$A$2:$A$23,顺序!$C$2:$C$23),"FN","NN"),IF(LOOKUP(H38,顺序!$A$2:$A$36,顺序!$E$2:$E$36),"NF","NN")))</f>
        <v/>
      </c>
    </row>
    <row r="39" spans="1:12">
      <c r="A39" s="1" t="s">
        <v>147</v>
      </c>
      <c r="B39" s="1">
        <v>0</v>
      </c>
      <c r="C39" s="1" t="s">
        <v>147</v>
      </c>
      <c r="D39" s="1" t="s">
        <v>426</v>
      </c>
      <c r="F39" s="1" t="str">
        <f>IF(G39&lt;&gt;0,K39&amp;" "&amp;L39&amp;" "&amp;""""&amp;D39&amp;"""","")</f>
        <v>$EnemyID_13 CS_RNN "まったく同じ顔の二人じゃないか。"</v>
      </c>
      <c r="G39" s="1" t="b">
        <f t="shared" si="3"/>
        <v>0</v>
      </c>
      <c r="H39" s="1">
        <f>IF(G39=0,0,IF(G39,MATCH(C39,顺序!$B$2:$B$23,0),MATCH(C39,顺序!$D$2:$D$36,0)))</f>
        <v>13</v>
      </c>
      <c r="I39" s="1" t="str">
        <f t="shared" si="4"/>
        <v>$EnemyID_</v>
      </c>
      <c r="J39" s="1">
        <f t="shared" si="1"/>
        <v>13</v>
      </c>
      <c r="K39" s="1" t="str">
        <f t="shared" si="2"/>
        <v>$EnemyID_13</v>
      </c>
      <c r="L39" s="1" t="str">
        <f>IF(ISBLANK(B39),,IF(G39,"CS_L","CS_R"))&amp;IF(ISBLANK(B39),,IF(G39,IF(LOOKUP(H39,顺序!$A$2:$A$23,顺序!$C$2:$C$23),"FN","NN"),IF(LOOKUP(H39,顺序!$A$2:$A$36,顺序!$E$2:$E$36),"NF","NN")))</f>
        <v>CS_RNN</v>
      </c>
    </row>
    <row r="40" spans="1:12">
      <c r="A40" s="1" t="s">
        <v>34</v>
      </c>
      <c r="B40" s="1">
        <v>1</v>
      </c>
      <c r="C40" s="1" t="s">
        <v>34</v>
      </c>
      <c r="D40" s="1" t="s">
        <v>423</v>
      </c>
      <c r="F40" s="1" t="str">
        <f t="shared" si="0"/>
        <v>$PlayerID_02 CS_LNN "本物は私だぜ。"</v>
      </c>
      <c r="G40" s="1" t="b">
        <f t="shared" si="3"/>
        <v>1</v>
      </c>
      <c r="H40" s="1">
        <f>IF(G40=0,0,IF(G40,MATCH(C40,顺序!$B$2:$B$23,0),MATCH(C40,顺序!$D$2:$D$36,0)))</f>
        <v>2</v>
      </c>
      <c r="I40" s="1" t="str">
        <f t="shared" si="4"/>
        <v>$PlayerID_</v>
      </c>
      <c r="J40" s="1" t="str">
        <f t="shared" si="1"/>
        <v>02</v>
      </c>
      <c r="K40" s="1" t="str">
        <f t="shared" si="2"/>
        <v>$PlayerID_02</v>
      </c>
      <c r="L40" s="1" t="str">
        <f>IF(ISBLANK(B40),,IF(G40,"CS_L","CS_R"))&amp;IF(ISBLANK(B40),,IF(G40,IF(LOOKUP(H40,顺序!$A$2:$A$23,顺序!$C$2:$C$23),"FN","NN"),IF(LOOKUP(H40,顺序!$A$2:$A$36,顺序!$E$2:$E$36),"NF","NN")))</f>
        <v>CS_LNN</v>
      </c>
    </row>
    <row r="41" spans="1:12">
      <c r="A41" s="1" t="s">
        <v>422</v>
      </c>
      <c r="B41" s="1">
        <v>1</v>
      </c>
      <c r="C41" s="1" t="s">
        <v>422</v>
      </c>
      <c r="D41" s="1" t="s">
        <v>428</v>
      </c>
      <c r="F41" s="1" t="str">
        <f t="shared" si="0"/>
        <v>$PlayerID_21 CS_LNN "俺の方が本物だゼ。"</v>
      </c>
      <c r="G41" s="1" t="b">
        <f t="shared" si="3"/>
        <v>1</v>
      </c>
      <c r="H41" s="1">
        <f>IF(G41=0,0,IF(G41,MATCH(C41,顺序!$B$2:$B$23,0),MATCH(C41,顺序!$D$2:$D$36,0)))</f>
        <v>21</v>
      </c>
      <c r="I41" s="1" t="str">
        <f t="shared" si="4"/>
        <v>$PlayerID_</v>
      </c>
      <c r="J41" s="1">
        <f t="shared" si="1"/>
        <v>21</v>
      </c>
      <c r="K41" s="1" t="str">
        <f t="shared" si="2"/>
        <v>$PlayerID_21</v>
      </c>
      <c r="L41" s="1" t="str">
        <f>IF(ISBLANK(B41),,IF(G41,"CS_L","CS_R"))&amp;IF(ISBLANK(B41),,IF(G41,IF(LOOKUP(H41,顺序!$A$2:$A$23,顺序!$C$2:$C$23),"FN","NN"),IF(LOOKUP(H41,顺序!$A$2:$A$36,顺序!$E$2:$E$36),"NF","NN")))</f>
        <v>CS_LNN</v>
      </c>
    </row>
    <row r="42" spans="1:12">
      <c r="B42" s="1">
        <v>0</v>
      </c>
      <c r="C42" s="1" t="s">
        <v>147</v>
      </c>
      <c r="D42" s="1" t="s">
        <v>424</v>
      </c>
      <c r="F42" s="1" t="str">
        <f t="shared" si="0"/>
        <v>$EnemyID_13 CS_RNN "どうなっているの？魔法にかけられた。"</v>
      </c>
      <c r="G42" s="1" t="b">
        <f t="shared" si="3"/>
        <v>0</v>
      </c>
      <c r="H42" s="1">
        <f>IF(G42=0,0,IF(G42,MATCH(C42,顺序!$B$2:$B$23,0),MATCH(C42,顺序!$D$2:$D$36,0)))</f>
        <v>13</v>
      </c>
      <c r="I42" s="1" t="str">
        <f t="shared" si="4"/>
        <v>$EnemyID_</v>
      </c>
      <c r="J42" s="1">
        <f t="shared" si="1"/>
        <v>13</v>
      </c>
      <c r="K42" s="1" t="str">
        <f t="shared" si="2"/>
        <v>$EnemyID_13</v>
      </c>
      <c r="L42" s="1" t="str">
        <f>IF(ISBLANK(B42),,IF(G42,"CS_L","CS_R"))&amp;IF(ISBLANK(B42),,IF(G42,IF(LOOKUP(H42,顺序!$A$2:$A$23,顺序!$C$2:$C$23),"FN","NN"),IF(LOOKUP(H42,顺序!$A$2:$A$36,顺序!$E$2:$E$36),"NF","NN")))</f>
        <v>CS_RNN</v>
      </c>
    </row>
    <row r="43" spans="1:12">
      <c r="B43" s="1">
        <v>1</v>
      </c>
      <c r="C43" s="1" t="s">
        <v>34</v>
      </c>
      <c r="D43" s="1" t="s">
        <v>425</v>
      </c>
      <c r="F43" s="1" t="str">
        <f t="shared" si="0"/>
        <v>$PlayerID_02 CS_LNN "いや、私たちとも魔法使いだからぜ。"</v>
      </c>
      <c r="G43" s="1" t="b">
        <f t="shared" si="3"/>
        <v>1</v>
      </c>
      <c r="H43" s="1">
        <f>IF(G43=0,0,IF(G43,MATCH(C43,顺序!$B$2:$B$23,0),MATCH(C43,顺序!$D$2:$D$36,0)))</f>
        <v>2</v>
      </c>
      <c r="I43" s="1" t="str">
        <f t="shared" si="4"/>
        <v>$PlayerID_</v>
      </c>
      <c r="J43" s="1" t="str">
        <f t="shared" si="1"/>
        <v>02</v>
      </c>
      <c r="K43" s="1" t="str">
        <f t="shared" si="2"/>
        <v>$PlayerID_02</v>
      </c>
      <c r="L43" s="1" t="str">
        <f>IF(ISBLANK(B43),,IF(G43,"CS_L","CS_R"))&amp;IF(ISBLANK(B43),,IF(G43,IF(LOOKUP(H43,顺序!$A$2:$A$23,顺序!$C$2:$C$23),"FN","NN"),IF(LOOKUP(H43,顺序!$A$2:$A$36,顺序!$E$2:$E$36),"NF","NN")))</f>
        <v>CS_LNN</v>
      </c>
    </row>
    <row r="44" spans="1:12">
      <c r="B44" s="1">
        <v>1</v>
      </c>
      <c r="C44" s="1" t="s">
        <v>422</v>
      </c>
      <c r="D44" s="1" t="s">
        <v>427</v>
      </c>
      <c r="F44" s="1" t="str">
        <f t="shared" si="0"/>
        <v>$PlayerID_21 CS_LNN "魔法とは無関係だゼ。"</v>
      </c>
      <c r="G44" s="1" t="b">
        <f t="shared" si="3"/>
        <v>1</v>
      </c>
      <c r="H44" s="1">
        <f>IF(G44=0,0,IF(G44,MATCH(C44,顺序!$B$2:$B$23,0),MATCH(C44,顺序!$D$2:$D$36,0)))</f>
        <v>21</v>
      </c>
      <c r="I44" s="1" t="str">
        <f t="shared" si="4"/>
        <v>$PlayerID_</v>
      </c>
      <c r="J44" s="1">
        <f t="shared" si="1"/>
        <v>21</v>
      </c>
      <c r="K44" s="1" t="str">
        <f t="shared" si="2"/>
        <v>$PlayerID_21</v>
      </c>
      <c r="L44" s="1" t="str">
        <f>IF(ISBLANK(B44),,IF(G44,"CS_L","CS_R"))&amp;IF(ISBLANK(B44),,IF(G44,IF(LOOKUP(H44,顺序!$A$2:$A$23,顺序!$C$2:$C$23),"FN","NN"),IF(LOOKUP(H44,顺序!$A$2:$A$36,顺序!$E$2:$E$36),"NF","NN")))</f>
        <v>CS_LNN</v>
      </c>
    </row>
    <row r="45" spans="1:12">
      <c r="B45" s="1">
        <v>0</v>
      </c>
      <c r="C45" s="1" t="s">
        <v>147</v>
      </c>
      <c r="D45" s="1" t="s">
        <v>429</v>
      </c>
      <c r="F45" s="1" t="str">
        <f t="shared" si="0"/>
        <v>$EnemyID_13 CS_RNN "あぁもうイライラする！"</v>
      </c>
      <c r="G45" s="1" t="b">
        <f t="shared" si="3"/>
        <v>0</v>
      </c>
      <c r="H45" s="1">
        <f>IF(G45=0,0,IF(G45,MATCH(C45,顺序!$B$2:$B$23,0),MATCH(C45,顺序!$D$2:$D$36,0)))</f>
        <v>13</v>
      </c>
      <c r="I45" s="1" t="str">
        <f t="shared" si="4"/>
        <v>$EnemyID_</v>
      </c>
      <c r="J45" s="1">
        <f t="shared" si="1"/>
        <v>13</v>
      </c>
      <c r="K45" s="1" t="str">
        <f t="shared" si="2"/>
        <v>$EnemyID_13</v>
      </c>
      <c r="L45" s="1" t="str">
        <f>IF(ISBLANK(B45),,IF(G45,"CS_L","CS_R"))&amp;IF(ISBLANK(B45),,IF(G45,IF(LOOKUP(H45,顺序!$A$2:$A$23,顺序!$C$2:$C$23),"FN","NN"),IF(LOOKUP(H45,顺序!$A$2:$A$36,顺序!$E$2:$E$36),"NF","NN")))</f>
        <v>CS_RNN</v>
      </c>
    </row>
    <row r="46" spans="1:12">
      <c r="F46" s="1" t="str">
        <f t="shared" si="0"/>
        <v/>
      </c>
      <c r="G46" s="1">
        <f t="shared" si="3"/>
        <v>0</v>
      </c>
      <c r="H46" s="1">
        <f>IF(G46=0,0,IF(G46,MATCH(C46,顺序!$B$2:$B$23,0),MATCH(C46,顺序!$D$2:$D$36,0)))</f>
        <v>0</v>
      </c>
      <c r="I46" s="1">
        <f t="shared" si="4"/>
        <v>0</v>
      </c>
      <c r="J46" s="1">
        <f t="shared" si="1"/>
        <v>0</v>
      </c>
      <c r="K46" s="1">
        <f t="shared" si="2"/>
        <v>0</v>
      </c>
      <c r="L46" s="1" t="str">
        <f>IF(ISBLANK(B46),,IF(G46,"CS_L","CS_R"))&amp;IF(ISBLANK(B46),,IF(G46,IF(LOOKUP(H46,顺序!$A$2:$A$23,顺序!$C$2:$C$23),"FN","NN"),IF(LOOKUP(H46,顺序!$A$2:$A$36,顺序!$E$2:$E$36),"NF","NN")))</f>
        <v/>
      </c>
    </row>
    <row r="47" spans="1:12">
      <c r="A47" s="1" t="s">
        <v>430</v>
      </c>
      <c r="F47" s="1" t="str">
        <f t="shared" si="0"/>
        <v/>
      </c>
      <c r="G47" s="1">
        <f t="shared" si="3"/>
        <v>0</v>
      </c>
      <c r="H47" s="1">
        <f>IF(G47=0,0,IF(G47,MATCH(C47,顺序!$B$2:$B$23,0),MATCH(C47,顺序!$D$2:$D$36,0)))</f>
        <v>0</v>
      </c>
      <c r="I47" s="1">
        <f t="shared" si="4"/>
        <v>0</v>
      </c>
      <c r="J47" s="1">
        <f t="shared" si="1"/>
        <v>0</v>
      </c>
      <c r="K47" s="1">
        <f t="shared" si="2"/>
        <v>0</v>
      </c>
      <c r="L47" s="1" t="str">
        <f>IF(ISBLANK(B47),,IF(G47,"CS_L","CS_R"))&amp;IF(ISBLANK(B47),,IF(G47,IF(LOOKUP(H47,顺序!$A$2:$A$23,顺序!$C$2:$C$23),"FN","NN"),IF(LOOKUP(H47,顺序!$A$2:$A$36,顺序!$E$2:$E$36),"NF","NN")))</f>
        <v/>
      </c>
    </row>
    <row r="48" spans="1:12">
      <c r="A48" s="1" t="s">
        <v>147</v>
      </c>
      <c r="B48" s="1">
        <v>1</v>
      </c>
      <c r="C48" s="1" t="s">
        <v>191</v>
      </c>
      <c r="D48" s="1" t="s">
        <v>431</v>
      </c>
      <c r="F48" s="1" t="str">
        <f t="shared" si="0"/>
        <v>$PlayerID_15 CS_LNN "で、どこまで連れて行くつもり？ここは怖い花ばかりのでいやだね…。"</v>
      </c>
      <c r="G48" s="1" t="b">
        <f t="shared" si="3"/>
        <v>1</v>
      </c>
      <c r="H48" s="1">
        <f>IF(G48=0,0,IF(G48,MATCH(C48,顺序!$B$2:$B$23,0),MATCH(C48,顺序!$D$2:$D$36,0)))</f>
        <v>15</v>
      </c>
      <c r="I48" s="1" t="str">
        <f t="shared" si="4"/>
        <v>$PlayerID_</v>
      </c>
      <c r="J48" s="1">
        <f t="shared" si="1"/>
        <v>15</v>
      </c>
      <c r="K48" s="1" t="str">
        <f t="shared" si="2"/>
        <v>$PlayerID_15</v>
      </c>
      <c r="L48" s="1" t="str">
        <f>IF(ISBLANK(B48),,IF(G48,"CS_L","CS_R"))&amp;IF(ISBLANK(B48),,IF(G48,IF(LOOKUP(H48,顺序!$A$2:$A$23,顺序!$C$2:$C$23),"FN","NN"),IF(LOOKUP(H48,顺序!$A$2:$A$36,顺序!$E$2:$E$36),"NF","NN")))</f>
        <v>CS_LNN</v>
      </c>
    </row>
    <row r="49" spans="1:12">
      <c r="A49" s="1" t="s">
        <v>191</v>
      </c>
      <c r="B49" s="1">
        <v>1</v>
      </c>
      <c r="C49" s="1" t="s">
        <v>336</v>
      </c>
      <c r="D49" s="1" t="s">
        <v>432</v>
      </c>
      <c r="F49" s="1" t="str">
        <f t="shared" si="0"/>
        <v>$PlayerID_20 CS_LNN "この山を越えればすぐ目の前だよ。"</v>
      </c>
      <c r="G49" s="1" t="b">
        <f t="shared" si="3"/>
        <v>1</v>
      </c>
      <c r="H49" s="1">
        <f>IF(G49=0,0,IF(G49,MATCH(C49,顺序!$B$2:$B$23,0),MATCH(C49,顺序!$D$2:$D$36,0)))</f>
        <v>20</v>
      </c>
      <c r="I49" s="1" t="str">
        <f t="shared" si="4"/>
        <v>$PlayerID_</v>
      </c>
      <c r="J49" s="1">
        <f t="shared" si="1"/>
        <v>20</v>
      </c>
      <c r="K49" s="1" t="str">
        <f t="shared" si="2"/>
        <v>$PlayerID_20</v>
      </c>
      <c r="L49" s="1" t="str">
        <f>IF(ISBLANK(B49),,IF(G49,"CS_L","CS_R"))&amp;IF(ISBLANK(B49),,IF(G49,IF(LOOKUP(H49,顺序!$A$2:$A$23,顺序!$C$2:$C$23),"FN","NN"),IF(LOOKUP(H49,顺序!$A$2:$A$36,顺序!$E$2:$E$36),"NF","NN")))</f>
        <v>CS_LNN</v>
      </c>
    </row>
    <row r="50" spans="1:12">
      <c r="A50" s="1" t="s">
        <v>336</v>
      </c>
      <c r="B50" s="1">
        <v>0</v>
      </c>
      <c r="C50" s="1" t="s">
        <v>147</v>
      </c>
      <c r="D50" s="1" t="s">
        <v>433</v>
      </c>
      <c r="F50" s="1" t="str">
        <f t="shared" si="0"/>
        <v>$EnemyID_13 CS_RNN "あれ？霊夢…だよね。なんだか雰囲気違うんだけど。"</v>
      </c>
      <c r="G50" s="1" t="b">
        <f t="shared" si="3"/>
        <v>0</v>
      </c>
      <c r="H50" s="1">
        <f>IF(G50=0,0,IF(G50,MATCH(C50,顺序!$B$2:$B$23,0),MATCH(C50,顺序!$D$2:$D$36,0)))</f>
        <v>13</v>
      </c>
      <c r="I50" s="1" t="str">
        <f t="shared" si="4"/>
        <v>$EnemyID_</v>
      </c>
      <c r="J50" s="1">
        <f t="shared" si="1"/>
        <v>13</v>
      </c>
      <c r="K50" s="1" t="str">
        <f t="shared" si="2"/>
        <v>$EnemyID_13</v>
      </c>
      <c r="L50" s="1" t="str">
        <f>IF(ISBLANK(B50),,IF(G50,"CS_L","CS_R"))&amp;IF(ISBLANK(B50),,IF(G50,IF(LOOKUP(H50,顺序!$A$2:$A$23,顺序!$C$2:$C$23),"FN","NN"),IF(LOOKUP(H50,顺序!$A$2:$A$36,顺序!$E$2:$E$36),"NF","NN")))</f>
        <v>CS_RNN</v>
      </c>
    </row>
    <row r="51" spans="1:12">
      <c r="B51" s="1">
        <v>1</v>
      </c>
      <c r="C51" s="1" t="s">
        <v>191</v>
      </c>
      <c r="D51" s="1" t="s">
        <v>434</v>
      </c>
      <c r="F51" s="1" t="str">
        <f t="shared" si="0"/>
        <v>$PlayerID_15 CS_LNN "よ、メディスンじゃないか。"</v>
      </c>
      <c r="G51" s="1" t="b">
        <f t="shared" si="3"/>
        <v>1</v>
      </c>
      <c r="H51" s="1">
        <f>IF(G51=0,0,IF(G51,MATCH(C51,顺序!$B$2:$B$23,0),MATCH(C51,顺序!$D$2:$D$36,0)))</f>
        <v>15</v>
      </c>
      <c r="I51" s="1" t="str">
        <f t="shared" si="4"/>
        <v>$PlayerID_</v>
      </c>
      <c r="J51" s="1">
        <f t="shared" si="1"/>
        <v>15</v>
      </c>
      <c r="K51" s="1" t="str">
        <f t="shared" si="2"/>
        <v>$PlayerID_15</v>
      </c>
      <c r="L51" s="1" t="str">
        <f>IF(ISBLANK(B51),,IF(G51,"CS_L","CS_R"))&amp;IF(ISBLANK(B51),,IF(G51,IF(LOOKUP(H51,顺序!$A$2:$A$23,顺序!$C$2:$C$23),"FN","NN"),IF(LOOKUP(H51,顺序!$A$2:$A$36,顺序!$E$2:$E$36),"NF","NN")))</f>
        <v>CS_LNN</v>
      </c>
    </row>
    <row r="52" spans="1:12">
      <c r="B52" s="1">
        <v>0</v>
      </c>
      <c r="C52" s="1" t="s">
        <v>147</v>
      </c>
      <c r="D52" s="1" t="s">
        <v>435</v>
      </c>
      <c r="F52" s="1" t="str">
        <f t="shared" si="0"/>
        <v>$EnemyID_13 CS_RNN "う、うん。それ、霊夢だよな…。"</v>
      </c>
      <c r="G52" s="1" t="b">
        <f t="shared" si="3"/>
        <v>0</v>
      </c>
      <c r="H52" s="1">
        <f>IF(G52=0,0,IF(G52,MATCH(C52,顺序!$B$2:$B$23,0),MATCH(C52,顺序!$D$2:$D$36,0)))</f>
        <v>13</v>
      </c>
      <c r="I52" s="1" t="str">
        <f t="shared" si="4"/>
        <v>$EnemyID_</v>
      </c>
      <c r="J52" s="1">
        <f t="shared" si="1"/>
        <v>13</v>
      </c>
      <c r="K52" s="1" t="str">
        <f t="shared" si="2"/>
        <v>$EnemyID_13</v>
      </c>
      <c r="L52" s="1" t="str">
        <f>IF(ISBLANK(B52),,IF(G52,"CS_L","CS_R"))&amp;IF(ISBLANK(B52),,IF(G52,IF(LOOKUP(H52,顺序!$A$2:$A$23,顺序!$C$2:$C$23),"FN","NN"),IF(LOOKUP(H52,顺序!$A$2:$A$36,顺序!$E$2:$E$36),"NF","NN")))</f>
        <v>CS_RNN</v>
      </c>
    </row>
    <row r="53" spans="1:12">
      <c r="B53" s="1">
        <v>1</v>
      </c>
      <c r="C53" s="1" t="s">
        <v>336</v>
      </c>
      <c r="D53" s="1" t="s">
        <v>436</v>
      </c>
      <c r="F53" s="1" t="str">
        <f t="shared" si="0"/>
        <v>$PlayerID_20 CS_LNN "それってひどいな。レイムとはいえ霊夢じゃないけど。解釈には時間かかりそうだからパス。"</v>
      </c>
      <c r="G53" s="1" t="b">
        <f t="shared" si="3"/>
        <v>1</v>
      </c>
      <c r="H53" s="1">
        <f>IF(G53=0,0,IF(G53,MATCH(C53,顺序!$B$2:$B$23,0),MATCH(C53,顺序!$D$2:$D$36,0)))</f>
        <v>20</v>
      </c>
      <c r="I53" s="1" t="str">
        <f t="shared" si="4"/>
        <v>$PlayerID_</v>
      </c>
      <c r="J53" s="1">
        <f t="shared" si="1"/>
        <v>20</v>
      </c>
      <c r="K53" s="1" t="str">
        <f t="shared" si="2"/>
        <v>$PlayerID_20</v>
      </c>
      <c r="L53" s="1" t="str">
        <f>IF(ISBLANK(B53),,IF(G53,"CS_L","CS_R"))&amp;IF(ISBLANK(B53),,IF(G53,IF(LOOKUP(H53,顺序!$A$2:$A$23,顺序!$C$2:$C$23),"FN","NN"),IF(LOOKUP(H53,顺序!$A$2:$A$36,顺序!$E$2:$E$36),"NF","NN")))</f>
        <v>CS_LNN</v>
      </c>
    </row>
    <row r="54" spans="1:12">
      <c r="B54" s="1">
        <v>0</v>
      </c>
      <c r="C54" s="1" t="s">
        <v>147</v>
      </c>
      <c r="D54" s="1" t="s">
        <v>437</v>
      </c>
      <c r="F54" s="1" t="str">
        <f t="shared" si="0"/>
        <v>$EnemyID_13 CS_RNN "もしかして博麗神社の事件と何か因縁あり？"</v>
      </c>
      <c r="G54" s="1" t="b">
        <f t="shared" si="3"/>
        <v>0</v>
      </c>
      <c r="H54" s="1">
        <f>IF(G54=0,0,IF(G54,MATCH(C54,顺序!$B$2:$B$23,0),MATCH(C54,顺序!$D$2:$D$36,0)))</f>
        <v>13</v>
      </c>
      <c r="I54" s="1" t="str">
        <f t="shared" si="4"/>
        <v>$EnemyID_</v>
      </c>
      <c r="J54" s="1">
        <f t="shared" si="1"/>
        <v>13</v>
      </c>
      <c r="K54" s="1" t="str">
        <f t="shared" si="2"/>
        <v>$EnemyID_13</v>
      </c>
      <c r="L54" s="1" t="str">
        <f>IF(ISBLANK(B54),,IF(G54,"CS_L","CS_R"))&amp;IF(ISBLANK(B54),,IF(G54,IF(LOOKUP(H54,顺序!$A$2:$A$23,顺序!$C$2:$C$23),"FN","NN"),IF(LOOKUP(H54,顺序!$A$2:$A$36,顺序!$E$2:$E$36),"NF","NN")))</f>
        <v>CS_RNN</v>
      </c>
    </row>
    <row r="55" spans="1:12">
      <c r="B55" s="1">
        <v>1</v>
      </c>
      <c r="C55" s="1" t="s">
        <v>191</v>
      </c>
      <c r="D55" s="1" t="s">
        <v>438</v>
      </c>
      <c r="F55" s="1" t="str">
        <f t="shared" si="0"/>
        <v>$PlayerID_15 CS_LNN "そんなことどうでもいい。もう一息だから付き合うよ。"</v>
      </c>
      <c r="G55" s="1" t="b">
        <f t="shared" si="3"/>
        <v>1</v>
      </c>
      <c r="H55" s="1">
        <f>IF(G55=0,0,IF(G55,MATCH(C55,顺序!$B$2:$B$23,0),MATCH(C55,顺序!$D$2:$D$36,0)))</f>
        <v>15</v>
      </c>
      <c r="I55" s="1" t="str">
        <f t="shared" si="4"/>
        <v>$PlayerID_</v>
      </c>
      <c r="J55" s="1">
        <f t="shared" si="1"/>
        <v>15</v>
      </c>
      <c r="K55" s="1" t="str">
        <f t="shared" si="2"/>
        <v>$PlayerID_15</v>
      </c>
      <c r="L55" s="1" t="str">
        <f>IF(ISBLANK(B55),,IF(G55,"CS_L","CS_R"))&amp;IF(ISBLANK(B55),,IF(G55,IF(LOOKUP(H55,顺序!$A$2:$A$23,顺序!$C$2:$C$23),"FN","NN"),IF(LOOKUP(H55,顺序!$A$2:$A$36,顺序!$E$2:$E$36),"NF","NN")))</f>
        <v>CS_LNN</v>
      </c>
    </row>
    <row r="56" spans="1:12">
      <c r="F56" s="1" t="str">
        <f t="shared" ref="F56:F100" si="5">IF(G56&lt;&gt;0,K56&amp;" "&amp;L56&amp;" "&amp;""""&amp;D56&amp;"""","")</f>
        <v/>
      </c>
      <c r="G56" s="1">
        <f t="shared" ref="G56:G100" si="6">IF(ISBLANK(B56),,B56&gt;0)</f>
        <v>0</v>
      </c>
      <c r="H56" s="1">
        <f>IF(G56=0,0,IF(G56,MATCH(C56,顺序!$B$2:$B$23,0),MATCH(C56,顺序!$D$2:$D$36,0)))</f>
        <v>0</v>
      </c>
      <c r="I56" s="1">
        <f t="shared" ref="I56:I100" si="7">IF(G56&lt;&gt;0,IF(G56,"$PlayerID_","$EnemyID_"),0)</f>
        <v>0</v>
      </c>
      <c r="J56" s="1">
        <f t="shared" ref="J56:J100" si="8">IF(G56&lt;&gt;0,IF(H56&lt;10,"0"&amp;H56,H56),0)</f>
        <v>0</v>
      </c>
      <c r="K56" s="1">
        <f t="shared" ref="K56:K100" si="9">IF(G56&lt;&gt;0,I56&amp;J56,0)</f>
        <v>0</v>
      </c>
      <c r="L56" s="1" t="str">
        <f>IF(ISBLANK(B56),,IF(G56,"CS_L","CS_R"))&amp;IF(ISBLANK(B56),,IF(G56,IF(LOOKUP(H56,顺序!$A$2:$A$23,顺序!$C$2:$C$23),"FN","NN"),IF(LOOKUP(H56,顺序!$A$2:$A$36,顺序!$E$2:$E$36),"NF","NN")))</f>
        <v/>
      </c>
    </row>
    <row r="57" spans="1:12">
      <c r="A57" s="1" t="s">
        <v>439</v>
      </c>
      <c r="F57" s="1" t="str">
        <f t="shared" si="5"/>
        <v/>
      </c>
      <c r="G57" s="1">
        <f t="shared" si="6"/>
        <v>0</v>
      </c>
      <c r="H57" s="1">
        <f>IF(G57=0,0,IF(G57,MATCH(C57,顺序!$B$2:$B$23,0),MATCH(C57,顺序!$D$2:$D$36,0)))</f>
        <v>0</v>
      </c>
      <c r="I57" s="1">
        <f t="shared" si="7"/>
        <v>0</v>
      </c>
      <c r="J57" s="1">
        <f t="shared" si="8"/>
        <v>0</v>
      </c>
      <c r="K57" s="1">
        <f t="shared" si="9"/>
        <v>0</v>
      </c>
      <c r="L57" s="1" t="str">
        <f>IF(ISBLANK(B57),,IF(G57,"CS_L","CS_R"))&amp;IF(ISBLANK(B57),,IF(G57,IF(LOOKUP(H57,顺序!$A$2:$A$23,顺序!$C$2:$C$23),"FN","NN"),IF(LOOKUP(H57,顺序!$A$2:$A$36,顺序!$E$2:$E$36),"NF","NN")))</f>
        <v/>
      </c>
    </row>
    <row r="58" spans="1:12">
      <c r="A58" s="1" t="s">
        <v>147</v>
      </c>
      <c r="B58" s="1">
        <v>1</v>
      </c>
      <c r="C58" s="1" t="s">
        <v>25</v>
      </c>
      <c r="D58" s="1" t="s">
        <v>440</v>
      </c>
      <c r="F58" s="1" t="str">
        <f t="shared" si="5"/>
        <v>$PlayerID_14 CS_LNN "まだいたのか。"</v>
      </c>
      <c r="G58" s="1" t="b">
        <f t="shared" si="6"/>
        <v>1</v>
      </c>
      <c r="H58" s="1">
        <f>IF(G58=0,0,IF(G58,MATCH(C58,顺序!$B$2:$B$23,0),MATCH(C58,顺序!$D$2:$D$36,0)))</f>
        <v>14</v>
      </c>
      <c r="I58" s="1" t="str">
        <f t="shared" si="7"/>
        <v>$PlayerID_</v>
      </c>
      <c r="J58" s="1">
        <f t="shared" si="8"/>
        <v>14</v>
      </c>
      <c r="K58" s="1" t="str">
        <f t="shared" si="9"/>
        <v>$PlayerID_14</v>
      </c>
      <c r="L58" s="1" t="str">
        <f>IF(ISBLANK(B58),,IF(G58,"CS_L","CS_R"))&amp;IF(ISBLANK(B58),,IF(G58,IF(LOOKUP(H58,顺序!$A$2:$A$23,顺序!$C$2:$C$23),"FN","NN"),IF(LOOKUP(H58,顺序!$A$2:$A$36,顺序!$E$2:$E$36),"NF","NN")))</f>
        <v>CS_LNN</v>
      </c>
    </row>
    <row r="59" spans="1:12">
      <c r="A59" s="1" t="s">
        <v>25</v>
      </c>
      <c r="B59" s="1">
        <v>0</v>
      </c>
      <c r="C59" s="1" t="s">
        <v>147</v>
      </c>
      <c r="D59" s="1" t="s">
        <v>441</v>
      </c>
      <c r="F59" s="1" t="str">
        <f t="shared" si="5"/>
        <v>$EnemyID_13 CS_RNN "こっちのセリフよ！"</v>
      </c>
      <c r="G59" s="1" t="b">
        <f t="shared" si="6"/>
        <v>0</v>
      </c>
      <c r="H59" s="1">
        <f>IF(G59=0,0,IF(G59,MATCH(C59,顺序!$B$2:$B$23,0),MATCH(C59,顺序!$D$2:$D$36,0)))</f>
        <v>13</v>
      </c>
      <c r="I59" s="1" t="str">
        <f t="shared" si="7"/>
        <v>$EnemyID_</v>
      </c>
      <c r="J59" s="1">
        <f t="shared" si="8"/>
        <v>13</v>
      </c>
      <c r="K59" s="1" t="str">
        <f t="shared" si="9"/>
        <v>$EnemyID_13</v>
      </c>
      <c r="L59" s="1" t="str">
        <f>IF(ISBLANK(B59),,IF(G59,"CS_L","CS_R"))&amp;IF(ISBLANK(B59),,IF(G59,IF(LOOKUP(H59,顺序!$A$2:$A$23,顺序!$C$2:$C$23),"FN","NN"),IF(LOOKUP(H59,顺序!$A$2:$A$36,顺序!$E$2:$E$36),"NF","NN")))</f>
        <v>CS_RNN</v>
      </c>
    </row>
    <row r="60" spans="1:12">
      <c r="B60" s="1">
        <v>1</v>
      </c>
      <c r="C60" s="1" t="s">
        <v>25</v>
      </c>
      <c r="D60" s="1" t="s">
        <v>442</v>
      </c>
      <c r="F60" s="1" t="str">
        <f t="shared" si="5"/>
        <v>$PlayerID_14 CS_LNN "もう一度勝負しようか。毒なんて外道なものを使わないでくれる？"</v>
      </c>
      <c r="G60" s="1" t="b">
        <f t="shared" si="6"/>
        <v>1</v>
      </c>
      <c r="H60" s="1">
        <f>IF(G60=0,0,IF(G60,MATCH(C60,顺序!$B$2:$B$23,0),MATCH(C60,顺序!$D$2:$D$36,0)))</f>
        <v>14</v>
      </c>
      <c r="I60" s="1" t="str">
        <f t="shared" si="7"/>
        <v>$PlayerID_</v>
      </c>
      <c r="J60" s="1">
        <f t="shared" si="8"/>
        <v>14</v>
      </c>
      <c r="K60" s="1" t="str">
        <f t="shared" si="9"/>
        <v>$PlayerID_14</v>
      </c>
      <c r="L60" s="1" t="str">
        <f>IF(ISBLANK(B60),,IF(G60,"CS_L","CS_R"))&amp;IF(ISBLANK(B60),,IF(G60,IF(LOOKUP(H60,顺序!$A$2:$A$23,顺序!$C$2:$C$23),"FN","NN"),IF(LOOKUP(H60,顺序!$A$2:$A$36,顺序!$E$2:$E$36),"NF","NN")))</f>
        <v>CS_LNN</v>
      </c>
    </row>
    <row r="61" spans="1:12">
      <c r="B61" s="1">
        <v>0</v>
      </c>
      <c r="C61" s="1" t="s">
        <v>147</v>
      </c>
      <c r="D61" s="1" t="s">
        <v>443</v>
      </c>
      <c r="F61" s="1" t="str">
        <f t="shared" si="5"/>
        <v>$EnemyID_13 CS_RNN "いいじゃない。ならそっちも花など殺風景なおもちゃを武道会場に持ち込まないでくれるよね。"</v>
      </c>
      <c r="G61" s="1" t="b">
        <f t="shared" si="6"/>
        <v>0</v>
      </c>
      <c r="H61" s="1">
        <f>IF(G61=0,0,IF(G61,MATCH(C61,顺序!$B$2:$B$23,0),MATCH(C61,顺序!$D$2:$D$36,0)))</f>
        <v>13</v>
      </c>
      <c r="I61" s="1" t="str">
        <f t="shared" si="7"/>
        <v>$EnemyID_</v>
      </c>
      <c r="J61" s="1">
        <f t="shared" si="8"/>
        <v>13</v>
      </c>
      <c r="K61" s="1" t="str">
        <f t="shared" si="9"/>
        <v>$EnemyID_13</v>
      </c>
      <c r="L61" s="1" t="str">
        <f>IF(ISBLANK(B61),,IF(G61,"CS_L","CS_R"))&amp;IF(ISBLANK(B61),,IF(G61,IF(LOOKUP(H61,顺序!$A$2:$A$23,顺序!$C$2:$C$23),"FN","NN"),IF(LOOKUP(H61,顺序!$A$2:$A$36,顺序!$E$2:$E$36),"NF","NN")))</f>
        <v>CS_RNN</v>
      </c>
    </row>
    <row r="62" spans="1:12">
      <c r="B62" s="1">
        <v>1</v>
      </c>
      <c r="C62" s="1" t="s">
        <v>25</v>
      </c>
      <c r="D62" s="1" t="s">
        <v>444</v>
      </c>
      <c r="F62" s="1" t="str">
        <f t="shared" si="5"/>
        <v>$PlayerID_14 CS_LNN "あったまきた！"</v>
      </c>
      <c r="G62" s="1" t="b">
        <f t="shared" si="6"/>
        <v>1</v>
      </c>
      <c r="H62" s="1">
        <f>IF(G62=0,0,IF(G62,MATCH(C62,顺序!$B$2:$B$23,0),MATCH(C62,顺序!$D$2:$D$36,0)))</f>
        <v>14</v>
      </c>
      <c r="I62" s="1" t="str">
        <f t="shared" si="7"/>
        <v>$PlayerID_</v>
      </c>
      <c r="J62" s="1">
        <f t="shared" si="8"/>
        <v>14</v>
      </c>
      <c r="K62" s="1" t="str">
        <f t="shared" si="9"/>
        <v>$PlayerID_14</v>
      </c>
      <c r="L62" s="1" t="str">
        <f>IF(ISBLANK(B62),,IF(G62,"CS_L","CS_R"))&amp;IF(ISBLANK(B62),,IF(G62,IF(LOOKUP(H62,顺序!$A$2:$A$23,顺序!$C$2:$C$23),"FN","NN"),IF(LOOKUP(H62,顺序!$A$2:$A$36,顺序!$E$2:$E$36),"NF","NN")))</f>
        <v>CS_LNN</v>
      </c>
    </row>
    <row r="63" spans="1:12">
      <c r="B63" s="1">
        <v>0</v>
      </c>
      <c r="C63" s="1" t="s">
        <v>147</v>
      </c>
      <c r="D63" s="1" t="s">
        <v>445</v>
      </c>
      <c r="F63" s="1" t="str">
        <f t="shared" si="5"/>
        <v>$EnemyID_13 CS_RNN "あたまないくせに！"</v>
      </c>
      <c r="G63" s="1" t="b">
        <f t="shared" si="6"/>
        <v>0</v>
      </c>
      <c r="H63" s="1">
        <f>IF(G63=0,0,IF(G63,MATCH(C63,顺序!$B$2:$B$23,0),MATCH(C63,顺序!$D$2:$D$36,0)))</f>
        <v>13</v>
      </c>
      <c r="I63" s="1" t="str">
        <f t="shared" si="7"/>
        <v>$EnemyID_</v>
      </c>
      <c r="J63" s="1">
        <f t="shared" si="8"/>
        <v>13</v>
      </c>
      <c r="K63" s="1" t="str">
        <f t="shared" si="9"/>
        <v>$EnemyID_13</v>
      </c>
      <c r="L63" s="1" t="str">
        <f>IF(ISBLANK(B63),,IF(G63,"CS_L","CS_R"))&amp;IF(ISBLANK(B63),,IF(G63,IF(LOOKUP(H63,顺序!$A$2:$A$23,顺序!$C$2:$C$23),"FN","NN"),IF(LOOKUP(H63,顺序!$A$2:$A$36,顺序!$E$2:$E$36),"NF","NN")))</f>
        <v>CS_RNN</v>
      </c>
    </row>
    <row r="64" spans="1:12">
      <c r="F64" s="1" t="str">
        <f t="shared" si="5"/>
        <v/>
      </c>
      <c r="G64" s="1">
        <f t="shared" si="6"/>
        <v>0</v>
      </c>
      <c r="H64" s="1">
        <f>IF(G64=0,0,IF(G64,MATCH(C64,顺序!$B$2:$B$23,0),MATCH(C64,顺序!$D$2:$D$36,0)))</f>
        <v>0</v>
      </c>
      <c r="I64" s="1">
        <f t="shared" si="7"/>
        <v>0</v>
      </c>
      <c r="J64" s="1">
        <f t="shared" si="8"/>
        <v>0</v>
      </c>
      <c r="K64" s="1">
        <f t="shared" si="9"/>
        <v>0</v>
      </c>
      <c r="L64" s="1" t="str">
        <f>IF(ISBLANK(B64),,IF(G64,"CS_L","CS_R"))&amp;IF(ISBLANK(B64),,IF(G64,IF(LOOKUP(H64,顺序!$A$2:$A$23,顺序!$C$2:$C$23),"FN","NN"),IF(LOOKUP(H64,顺序!$A$2:$A$36,顺序!$E$2:$E$36),"NF","NN")))</f>
        <v/>
      </c>
    </row>
    <row r="65" spans="1:12">
      <c r="A65" s="1" t="s">
        <v>446</v>
      </c>
      <c r="F65" s="1" t="str">
        <f t="shared" si="5"/>
        <v/>
      </c>
      <c r="G65" s="1">
        <f t="shared" si="6"/>
        <v>0</v>
      </c>
      <c r="H65" s="1">
        <f>IF(G65=0,0,IF(G65,MATCH(C65,顺序!$B$2:$B$23,0),MATCH(C65,顺序!$D$2:$D$36,0)))</f>
        <v>0</v>
      </c>
      <c r="I65" s="1">
        <f t="shared" si="7"/>
        <v>0</v>
      </c>
      <c r="J65" s="1">
        <f t="shared" si="8"/>
        <v>0</v>
      </c>
      <c r="K65" s="1">
        <f t="shared" si="9"/>
        <v>0</v>
      </c>
      <c r="L65" s="1" t="str">
        <f>IF(ISBLANK(B65),,IF(G65,"CS_L","CS_R"))&amp;IF(ISBLANK(B65),,IF(G65,IF(LOOKUP(H65,顺序!$A$2:$A$23,顺序!$C$2:$C$23),"FN","NN"),IF(LOOKUP(H65,顺序!$A$2:$A$36,顺序!$E$2:$E$36),"NF","NN")))</f>
        <v/>
      </c>
    </row>
    <row r="66" spans="1:12">
      <c r="A66" s="1" t="s">
        <v>42</v>
      </c>
      <c r="B66" s="1">
        <v>0</v>
      </c>
      <c r="C66" s="1" t="s">
        <v>42</v>
      </c>
      <c r="D66" s="1" t="s">
        <v>447</v>
      </c>
      <c r="F66" s="1" t="str">
        <f t="shared" si="5"/>
        <v>$EnemyID_18 CS_RNN "霊夢ではないか。どうしたの？うわさで結構大変な目にあったようですが。"</v>
      </c>
      <c r="G66" s="1" t="b">
        <f t="shared" si="6"/>
        <v>0</v>
      </c>
      <c r="H66" s="1">
        <f>IF(G66=0,0,IF(G66,MATCH(C66,顺序!$B$2:$B$23,0),MATCH(C66,顺序!$D$2:$D$36,0)))</f>
        <v>18</v>
      </c>
      <c r="I66" s="1" t="str">
        <f t="shared" si="7"/>
        <v>$EnemyID_</v>
      </c>
      <c r="J66" s="1">
        <f t="shared" si="8"/>
        <v>18</v>
      </c>
      <c r="K66" s="1" t="str">
        <f t="shared" si="9"/>
        <v>$EnemyID_18</v>
      </c>
      <c r="L66" s="1" t="str">
        <f>IF(ISBLANK(B66),,IF(G66,"CS_L","CS_R"))&amp;IF(ISBLANK(B66),,IF(G66,IF(LOOKUP(H66,顺序!$A$2:$A$23,顺序!$C$2:$C$23),"FN","NN"),IF(LOOKUP(H66,顺序!$A$2:$A$36,顺序!$E$2:$E$36),"NF","NN")))</f>
        <v>CS_RNN</v>
      </c>
    </row>
    <row r="67" spans="1:12">
      <c r="A67" s="1" t="s">
        <v>163</v>
      </c>
      <c r="B67" s="1">
        <v>1</v>
      </c>
      <c r="C67" s="1" t="s">
        <v>336</v>
      </c>
      <c r="D67" s="1" t="s">
        <v>448</v>
      </c>
      <c r="F67" s="1" t="str">
        <f t="shared" si="5"/>
        <v>$PlayerID_20 CS_LNN "霊夢じゃなくレイムだ。"</v>
      </c>
      <c r="G67" s="1" t="b">
        <f t="shared" si="6"/>
        <v>1</v>
      </c>
      <c r="H67" s="1">
        <f>IF(G67=0,0,IF(G67,MATCH(C67,顺序!$B$2:$B$23,0),MATCH(C67,顺序!$D$2:$D$36,0)))</f>
        <v>20</v>
      </c>
      <c r="I67" s="1" t="str">
        <f t="shared" si="7"/>
        <v>$PlayerID_</v>
      </c>
      <c r="J67" s="1">
        <f t="shared" si="8"/>
        <v>20</v>
      </c>
      <c r="K67" s="1" t="str">
        <f t="shared" si="9"/>
        <v>$PlayerID_20</v>
      </c>
      <c r="L67" s="1" t="str">
        <f>IF(ISBLANK(B67),,IF(G67,"CS_L","CS_R"))&amp;IF(ISBLANK(B67),,IF(G67,IF(LOOKUP(H67,顺序!$A$2:$A$23,顺序!$C$2:$C$23),"FN","NN"),IF(LOOKUP(H67,顺序!$A$2:$A$36,顺序!$E$2:$E$36),"NF","NN")))</f>
        <v>CS_LNN</v>
      </c>
    </row>
    <row r="68" spans="1:12">
      <c r="A68" s="1" t="s">
        <v>336</v>
      </c>
      <c r="B68" s="1">
        <v>1</v>
      </c>
      <c r="C68" s="1" t="s">
        <v>163</v>
      </c>
      <c r="D68" s="1" t="s">
        <v>449</v>
      </c>
      <c r="F68" s="1" t="str">
        <f t="shared" si="5"/>
        <v>$PlayerID_17 CS_LNN "うむ、よく区別しろ。ほら微妙に違うんじゃないか、立ち絵とか。"</v>
      </c>
      <c r="G68" s="1" t="b">
        <f t="shared" si="6"/>
        <v>1</v>
      </c>
      <c r="H68" s="1">
        <f>IF(G68=0,0,IF(G68,MATCH(C68,顺序!$B$2:$B$23,0),MATCH(C68,顺序!$D$2:$D$36,0)))</f>
        <v>17</v>
      </c>
      <c r="I68" s="1" t="str">
        <f t="shared" si="7"/>
        <v>$PlayerID_</v>
      </c>
      <c r="J68" s="1">
        <f t="shared" si="8"/>
        <v>17</v>
      </c>
      <c r="K68" s="1" t="str">
        <f t="shared" si="9"/>
        <v>$PlayerID_17</v>
      </c>
      <c r="L68" s="1" t="str">
        <f>IF(ISBLANK(B68),,IF(G68,"CS_L","CS_R"))&amp;IF(ISBLANK(B68),,IF(G68,IF(LOOKUP(H68,顺序!$A$2:$A$23,顺序!$C$2:$C$23),"FN","NN"),IF(LOOKUP(H68,顺序!$A$2:$A$36,顺序!$E$2:$E$36),"NF","NN")))</f>
        <v>CS_LNN</v>
      </c>
    </row>
    <row r="69" spans="1:12">
      <c r="B69" s="1">
        <v>0</v>
      </c>
      <c r="C69" s="1" t="s">
        <v>42</v>
      </c>
      <c r="D69" s="1" t="s">
        <v>450</v>
      </c>
      <c r="F69" s="1" t="str">
        <f t="shared" si="5"/>
        <v>$EnemyID_18 CS_RNN "さすが閻魔様。主観視点の次元は違いますね。"</v>
      </c>
      <c r="G69" s="1" t="b">
        <f t="shared" si="6"/>
        <v>0</v>
      </c>
      <c r="H69" s="1">
        <f>IF(G69=0,0,IF(G69,MATCH(C69,顺序!$B$2:$B$23,0),MATCH(C69,顺序!$D$2:$D$36,0)))</f>
        <v>18</v>
      </c>
      <c r="I69" s="1" t="str">
        <f t="shared" si="7"/>
        <v>$EnemyID_</v>
      </c>
      <c r="J69" s="1">
        <f t="shared" si="8"/>
        <v>18</v>
      </c>
      <c r="K69" s="1" t="str">
        <f t="shared" si="9"/>
        <v>$EnemyID_18</v>
      </c>
      <c r="L69" s="1" t="str">
        <f>IF(ISBLANK(B69),,IF(G69,"CS_L","CS_R"))&amp;IF(ISBLANK(B69),,IF(G69,IF(LOOKUP(H69,顺序!$A$2:$A$23,顺序!$C$2:$C$23),"FN","NN"),IF(LOOKUP(H69,顺序!$A$2:$A$36,顺序!$E$2:$E$36),"NF","NN")))</f>
        <v>CS_RNN</v>
      </c>
    </row>
    <row r="70" spans="1:12">
      <c r="B70" s="1">
        <v>1</v>
      </c>
      <c r="C70" s="1" t="s">
        <v>163</v>
      </c>
      <c r="D70" s="1" t="s">
        <v>451</v>
      </c>
      <c r="F70" s="1" t="str">
        <f t="shared" si="5"/>
        <v>$PlayerID_17 CS_LNN "大したことはない。"</v>
      </c>
      <c r="G70" s="1" t="b">
        <f t="shared" si="6"/>
        <v>1</v>
      </c>
      <c r="H70" s="1">
        <f>IF(G70=0,0,IF(G70,MATCH(C70,顺序!$B$2:$B$23,0),MATCH(C70,顺序!$D$2:$D$36,0)))</f>
        <v>17</v>
      </c>
      <c r="I70" s="1" t="str">
        <f t="shared" si="7"/>
        <v>$PlayerID_</v>
      </c>
      <c r="J70" s="1">
        <f t="shared" si="8"/>
        <v>17</v>
      </c>
      <c r="K70" s="1" t="str">
        <f t="shared" si="9"/>
        <v>$PlayerID_17</v>
      </c>
      <c r="L70" s="1" t="str">
        <f>IF(ISBLANK(B70),,IF(G70,"CS_L","CS_R"))&amp;IF(ISBLANK(B70),,IF(G70,IF(LOOKUP(H70,顺序!$A$2:$A$23,顺序!$C$2:$C$23),"FN","NN"),IF(LOOKUP(H70,顺序!$A$2:$A$36,顺序!$E$2:$E$36),"NF","NN")))</f>
        <v>CS_LNN</v>
      </c>
    </row>
    <row r="71" spans="1:12">
      <c r="B71" s="1">
        <v>0</v>
      </c>
      <c r="C71" s="1" t="s">
        <v>42</v>
      </c>
      <c r="D71" s="1" t="s">
        <v>452</v>
      </c>
      <c r="F71" s="1" t="str">
        <f t="shared" si="5"/>
        <v>$EnemyID_18 CS_RNN "別に褒めてないから！それよりレイム、いったいあの娘とどんな関係？"</v>
      </c>
      <c r="G71" s="1" t="b">
        <f t="shared" si="6"/>
        <v>0</v>
      </c>
      <c r="H71" s="1">
        <f>IF(G71=0,0,IF(G71,MATCH(C71,顺序!$B$2:$B$23,0),MATCH(C71,顺序!$D$2:$D$36,0)))</f>
        <v>18</v>
      </c>
      <c r="I71" s="1" t="str">
        <f t="shared" si="7"/>
        <v>$EnemyID_</v>
      </c>
      <c r="J71" s="1">
        <f t="shared" si="8"/>
        <v>18</v>
      </c>
      <c r="K71" s="1" t="str">
        <f t="shared" si="9"/>
        <v>$EnemyID_18</v>
      </c>
      <c r="L71" s="1" t="str">
        <f>IF(ISBLANK(B71),,IF(G71,"CS_L","CS_R"))&amp;IF(ISBLANK(B71),,IF(G71,IF(LOOKUP(H71,顺序!$A$2:$A$23,顺序!$C$2:$C$23),"FN","NN"),IF(LOOKUP(H71,顺序!$A$2:$A$36,顺序!$E$2:$E$36),"NF","NN")))</f>
        <v>CS_RNN</v>
      </c>
    </row>
    <row r="72" spans="1:12">
      <c r="B72" s="1">
        <v>1</v>
      </c>
      <c r="C72" s="1" t="s">
        <v>336</v>
      </c>
      <c r="D72" s="1" t="s">
        <v>453</v>
      </c>
      <c r="F72" s="1" t="str">
        <f t="shared" si="5"/>
        <v>$PlayerID_20 CS_LNN "霊夢か、魔理沙か？あの娘って意味わからん。"</v>
      </c>
      <c r="G72" s="1" t="b">
        <f t="shared" si="6"/>
        <v>1</v>
      </c>
      <c r="H72" s="1">
        <f>IF(G72=0,0,IF(G72,MATCH(C72,顺序!$B$2:$B$23,0),MATCH(C72,顺序!$D$2:$D$36,0)))</f>
        <v>20</v>
      </c>
      <c r="I72" s="1" t="str">
        <f t="shared" si="7"/>
        <v>$PlayerID_</v>
      </c>
      <c r="J72" s="1">
        <f t="shared" si="8"/>
        <v>20</v>
      </c>
      <c r="K72" s="1" t="str">
        <f t="shared" si="9"/>
        <v>$PlayerID_20</v>
      </c>
      <c r="L72" s="1" t="str">
        <f>IF(ISBLANK(B72),,IF(G72,"CS_L","CS_R"))&amp;IF(ISBLANK(B72),,IF(G72,IF(LOOKUP(H72,顺序!$A$2:$A$23,顺序!$C$2:$C$23),"FN","NN"),IF(LOOKUP(H72,顺序!$A$2:$A$36,顺序!$E$2:$E$36),"NF","NN")))</f>
        <v>CS_LNN</v>
      </c>
    </row>
    <row r="73" spans="1:12">
      <c r="B73" s="1">
        <v>0</v>
      </c>
      <c r="C73" s="1" t="s">
        <v>42</v>
      </c>
      <c r="D73" s="1" t="s">
        <v>454</v>
      </c>
      <c r="F73" s="1" t="str">
        <f t="shared" si="5"/>
        <v>$EnemyID_18 CS_RNN "ななななんでま、魔理沙が出てくるのよ！"</v>
      </c>
      <c r="G73" s="1" t="b">
        <f t="shared" si="6"/>
        <v>0</v>
      </c>
      <c r="H73" s="1">
        <f>IF(G73=0,0,IF(G73,MATCH(C73,顺序!$B$2:$B$23,0),MATCH(C73,顺序!$D$2:$D$36,0)))</f>
        <v>18</v>
      </c>
      <c r="I73" s="1" t="str">
        <f t="shared" si="7"/>
        <v>$EnemyID_</v>
      </c>
      <c r="J73" s="1">
        <f t="shared" si="8"/>
        <v>18</v>
      </c>
      <c r="K73" s="1" t="str">
        <f t="shared" si="9"/>
        <v>$EnemyID_18</v>
      </c>
      <c r="L73" s="1" t="str">
        <f>IF(ISBLANK(B73),,IF(G73,"CS_L","CS_R"))&amp;IF(ISBLANK(B73),,IF(G73,IF(LOOKUP(H73,顺序!$A$2:$A$23,顺序!$C$2:$C$23),"FN","NN"),IF(LOOKUP(H73,顺序!$A$2:$A$36,顺序!$E$2:$E$36),"NF","NN")))</f>
        <v>CS_RNN</v>
      </c>
    </row>
    <row r="74" spans="1:12">
      <c r="F74" s="1" t="str">
        <f t="shared" si="5"/>
        <v/>
      </c>
      <c r="G74" s="1">
        <f t="shared" si="6"/>
        <v>0</v>
      </c>
      <c r="H74" s="1">
        <f>IF(G74=0,0,IF(G74,MATCH(C74,顺序!$B$2:$B$23,0),MATCH(C74,顺序!$D$2:$D$36,0)))</f>
        <v>0</v>
      </c>
      <c r="I74" s="1">
        <f t="shared" si="7"/>
        <v>0</v>
      </c>
      <c r="J74" s="1">
        <f t="shared" si="8"/>
        <v>0</v>
      </c>
      <c r="K74" s="1">
        <f t="shared" si="9"/>
        <v>0</v>
      </c>
      <c r="L74" s="1" t="str">
        <f>IF(ISBLANK(B74),,IF(G74,"CS_L","CS_R"))&amp;IF(ISBLANK(B74),,IF(G74,IF(LOOKUP(H74,顺序!$A$2:$A$23,顺序!$C$2:$C$23),"FN","NN"),IF(LOOKUP(H74,顺序!$A$2:$A$36,顺序!$E$2:$E$36),"NF","NN")))</f>
        <v/>
      </c>
    </row>
    <row r="75" spans="1:12">
      <c r="A75" s="1" t="s">
        <v>455</v>
      </c>
      <c r="F75" s="1" t="str">
        <f t="shared" si="5"/>
        <v/>
      </c>
      <c r="G75" s="1">
        <f t="shared" si="6"/>
        <v>0</v>
      </c>
      <c r="H75" s="1">
        <f>IF(G75=0,0,IF(G75,MATCH(C75,顺序!$B$2:$B$23,0),MATCH(C75,顺序!$D$2:$D$36,0)))</f>
        <v>0</v>
      </c>
      <c r="I75" s="1">
        <f t="shared" si="7"/>
        <v>0</v>
      </c>
      <c r="J75" s="1">
        <f t="shared" si="8"/>
        <v>0</v>
      </c>
      <c r="K75" s="1">
        <f t="shared" si="9"/>
        <v>0</v>
      </c>
      <c r="L75" s="1" t="str">
        <f>IF(ISBLANK(B75),,IF(G75,"CS_L","CS_R"))&amp;IF(ISBLANK(B75),,IF(G75,IF(LOOKUP(H75,顺序!$A$2:$A$23,顺序!$C$2:$C$23),"FN","NN"),IF(LOOKUP(H75,顺序!$A$2:$A$36,顺序!$E$2:$E$36),"NF","NN")))</f>
        <v/>
      </c>
    </row>
    <row r="76" spans="1:12">
      <c r="A76" s="1" t="s">
        <v>42</v>
      </c>
      <c r="B76" s="1">
        <v>0</v>
      </c>
      <c r="C76" s="1" t="s">
        <v>42</v>
      </c>
      <c r="D76" s="1" t="s">
        <v>456</v>
      </c>
      <c r="F76" s="1" t="str">
        <f t="shared" si="5"/>
        <v>$EnemyID_18 CS_RNN "あんたたちくっつけて珍しいな。"</v>
      </c>
      <c r="G76" s="1" t="b">
        <f t="shared" si="6"/>
        <v>0</v>
      </c>
      <c r="H76" s="1">
        <f>IF(G76=0,0,IF(G76,MATCH(C76,顺序!$B$2:$B$23,0),MATCH(C76,顺序!$D$2:$D$36,0)))</f>
        <v>18</v>
      </c>
      <c r="I76" s="1" t="str">
        <f t="shared" si="7"/>
        <v>$EnemyID_</v>
      </c>
      <c r="J76" s="1">
        <f t="shared" si="8"/>
        <v>18</v>
      </c>
      <c r="K76" s="1" t="str">
        <f t="shared" si="9"/>
        <v>$EnemyID_18</v>
      </c>
      <c r="L76" s="1" t="str">
        <f>IF(ISBLANK(B76),,IF(G76,"CS_L","CS_R"))&amp;IF(ISBLANK(B76),,IF(G76,IF(LOOKUP(H76,顺序!$A$2:$A$23,顺序!$C$2:$C$23),"FN","NN"),IF(LOOKUP(H76,顺序!$A$2:$A$36,顺序!$E$2:$E$36),"NF","NN")))</f>
        <v>CS_RNN</v>
      </c>
    </row>
    <row r="77" spans="1:12">
      <c r="A77" s="1" t="s">
        <v>9</v>
      </c>
      <c r="B77" s="1">
        <v>1</v>
      </c>
      <c r="C77" s="1" t="s">
        <v>9</v>
      </c>
      <c r="D77" s="1" t="s">
        <v>460</v>
      </c>
      <c r="F77" s="1" t="str">
        <f t="shared" si="5"/>
        <v>$PlayerID_06 CS_LNN "非常用食材なら、常に見回りに用意しています。"</v>
      </c>
      <c r="G77" s="1" t="b">
        <f t="shared" si="6"/>
        <v>1</v>
      </c>
      <c r="H77" s="1">
        <f>IF(G77=0,0,IF(G77,MATCH(C77,顺序!$B$2:$B$23,0),MATCH(C77,顺序!$D$2:$D$36,0)))</f>
        <v>6</v>
      </c>
      <c r="I77" s="1" t="str">
        <f t="shared" si="7"/>
        <v>$PlayerID_</v>
      </c>
      <c r="J77" s="1" t="str">
        <f t="shared" si="8"/>
        <v>06</v>
      </c>
      <c r="K77" s="1" t="str">
        <f t="shared" si="9"/>
        <v>$PlayerID_06</v>
      </c>
      <c r="L77" s="1" t="str">
        <f>IF(ISBLANK(B77),,IF(G77,"CS_L","CS_R"))&amp;IF(ISBLANK(B77),,IF(G77,IF(LOOKUP(H77,顺序!$A$2:$A$23,顺序!$C$2:$C$23),"FN","NN"),IF(LOOKUP(H77,顺序!$A$2:$A$36,顺序!$E$2:$E$36),"NF","NN")))</f>
        <v>CS_LNN</v>
      </c>
    </row>
    <row r="78" spans="1:12">
      <c r="A78" s="1" t="s">
        <v>87</v>
      </c>
      <c r="B78" s="1">
        <v>1</v>
      </c>
      <c r="C78" s="1" t="s">
        <v>87</v>
      </c>
      <c r="D78" s="1" t="s">
        <v>457</v>
      </c>
      <c r="F78" s="1" t="str">
        <f t="shared" si="5"/>
        <v>$PlayerID_13 CS_LFN "悲惨だ。私は幸せを配ってきたのに！アリスアリス～私を助けて～。"</v>
      </c>
      <c r="G78" s="1" t="b">
        <f t="shared" si="6"/>
        <v>1</v>
      </c>
      <c r="H78" s="1">
        <f>IF(G78=0,0,IF(G78,MATCH(C78,顺序!$B$2:$B$23,0),MATCH(C78,顺序!$D$2:$D$36,0)))</f>
        <v>13</v>
      </c>
      <c r="I78" s="1" t="str">
        <f t="shared" si="7"/>
        <v>$PlayerID_</v>
      </c>
      <c r="J78" s="1">
        <f t="shared" si="8"/>
        <v>13</v>
      </c>
      <c r="K78" s="1" t="str">
        <f t="shared" si="9"/>
        <v>$PlayerID_13</v>
      </c>
      <c r="L78" s="1" t="str">
        <f>IF(ISBLANK(B78),,IF(G78,"CS_L","CS_R"))&amp;IF(ISBLANK(B78),,IF(G78,IF(LOOKUP(H78,顺序!$A$2:$A$23,顺序!$C$2:$C$23),"FN","NN"),IF(LOOKUP(H78,顺序!$A$2:$A$36,顺序!$E$2:$E$36),"NF","NN")))</f>
        <v>CS_LFN</v>
      </c>
    </row>
    <row r="79" spans="1:12">
      <c r="B79" s="1">
        <v>0</v>
      </c>
      <c r="C79" s="1" t="s">
        <v>42</v>
      </c>
      <c r="D79" s="1" t="s">
        <v>458</v>
      </c>
      <c r="F79" s="1" t="str">
        <f t="shared" si="5"/>
        <v>$EnemyID_18 CS_RNN "そ、そんな潤んだ目で見ないでください！ドキドキしちゃいそうではありませんか。"</v>
      </c>
      <c r="G79" s="1" t="b">
        <f t="shared" si="6"/>
        <v>0</v>
      </c>
      <c r="H79" s="1">
        <f>IF(G79=0,0,IF(G79,MATCH(C79,顺序!$B$2:$B$23,0),MATCH(C79,顺序!$D$2:$D$36,0)))</f>
        <v>18</v>
      </c>
      <c r="I79" s="1" t="str">
        <f t="shared" si="7"/>
        <v>$EnemyID_</v>
      </c>
      <c r="J79" s="1">
        <f t="shared" si="8"/>
        <v>18</v>
      </c>
      <c r="K79" s="1" t="str">
        <f t="shared" si="9"/>
        <v>$EnemyID_18</v>
      </c>
      <c r="L79" s="1" t="str">
        <f>IF(ISBLANK(B79),,IF(G79,"CS_L","CS_R"))&amp;IF(ISBLANK(B79),,IF(G79,IF(LOOKUP(H79,顺序!$A$2:$A$23,顺序!$C$2:$C$23),"FN","NN"),IF(LOOKUP(H79,顺序!$A$2:$A$36,顺序!$E$2:$E$36),"NF","NN")))</f>
        <v>CS_RNN</v>
      </c>
    </row>
    <row r="80" spans="1:12">
      <c r="B80" s="1">
        <v>1</v>
      </c>
      <c r="C80" s="1" t="s">
        <v>87</v>
      </c>
      <c r="D80" s="1" t="s">
        <v>459</v>
      </c>
      <c r="F80" s="1" t="str">
        <f t="shared" si="5"/>
        <v>$PlayerID_13 CS_LFN "そっちも危険そうだな。なんで私はこんな目に…。"</v>
      </c>
      <c r="G80" s="1" t="b">
        <f t="shared" si="6"/>
        <v>1</v>
      </c>
      <c r="H80" s="1">
        <f>IF(G80=0,0,IF(G80,MATCH(C80,顺序!$B$2:$B$23,0),MATCH(C80,顺序!$D$2:$D$36,0)))</f>
        <v>13</v>
      </c>
      <c r="I80" s="1" t="str">
        <f t="shared" si="7"/>
        <v>$PlayerID_</v>
      </c>
      <c r="J80" s="1">
        <f t="shared" si="8"/>
        <v>13</v>
      </c>
      <c r="K80" s="1" t="str">
        <f t="shared" si="9"/>
        <v>$PlayerID_13</v>
      </c>
      <c r="L80" s="1" t="str">
        <f>IF(ISBLANK(B80),,IF(G80,"CS_L","CS_R"))&amp;IF(ISBLANK(B80),,IF(G80,IF(LOOKUP(H80,顺序!$A$2:$A$23,顺序!$C$2:$C$23),"FN","NN"),IF(LOOKUP(H80,顺序!$A$2:$A$36,顺序!$E$2:$E$36),"NF","NN")))</f>
        <v>CS_LFN</v>
      </c>
    </row>
    <row r="81" spans="1:12">
      <c r="B81" s="1">
        <v>1</v>
      </c>
      <c r="C81" s="1" t="s">
        <v>9</v>
      </c>
      <c r="D81" s="1" t="s">
        <v>461</v>
      </c>
      <c r="F81" s="1" t="str">
        <f t="shared" si="5"/>
        <v>$PlayerID_06 CS_LNN "非常用食材を手を出さないでくれます？"</v>
      </c>
      <c r="G81" s="1" t="b">
        <f t="shared" si="6"/>
        <v>1</v>
      </c>
      <c r="H81" s="1">
        <f>IF(G81=0,0,IF(G81,MATCH(C81,顺序!$B$2:$B$23,0),MATCH(C81,顺序!$D$2:$D$36,0)))</f>
        <v>6</v>
      </c>
      <c r="I81" s="1" t="str">
        <f t="shared" si="7"/>
        <v>$PlayerID_</v>
      </c>
      <c r="J81" s="1" t="str">
        <f t="shared" si="8"/>
        <v>06</v>
      </c>
      <c r="K81" s="1" t="str">
        <f t="shared" si="9"/>
        <v>$PlayerID_06</v>
      </c>
      <c r="L81" s="1" t="str">
        <f>IF(ISBLANK(B81),,IF(G81,"CS_L","CS_R"))&amp;IF(ISBLANK(B81),,IF(G81,IF(LOOKUP(H81,顺序!$A$2:$A$23,顺序!$C$2:$C$23),"FN","NN"),IF(LOOKUP(H81,顺序!$A$2:$A$36,顺序!$E$2:$E$36),"NF","NN")))</f>
        <v>CS_LNN</v>
      </c>
    </row>
    <row r="82" spans="1:12">
      <c r="F82" s="1" t="str">
        <f t="shared" si="5"/>
        <v/>
      </c>
      <c r="G82" s="1">
        <f t="shared" si="6"/>
        <v>0</v>
      </c>
      <c r="H82" s="1">
        <f>IF(G82=0,0,IF(G82,MATCH(C82,顺序!$B$2:$B$23,0),MATCH(C82,顺序!$D$2:$D$36,0)))</f>
        <v>0</v>
      </c>
      <c r="I82" s="1">
        <f t="shared" si="7"/>
        <v>0</v>
      </c>
      <c r="J82" s="1">
        <f t="shared" si="8"/>
        <v>0</v>
      </c>
      <c r="K82" s="1">
        <f t="shared" si="9"/>
        <v>0</v>
      </c>
      <c r="L82" s="1" t="str">
        <f>IF(ISBLANK(B82),,IF(G82,"CS_L","CS_R"))&amp;IF(ISBLANK(B82),,IF(G82,IF(LOOKUP(H82,顺序!$A$2:$A$23,顺序!$C$2:$C$23),"FN","NN"),IF(LOOKUP(H82,顺序!$A$2:$A$36,顺序!$E$2:$E$36),"NF","NN")))</f>
        <v/>
      </c>
    </row>
    <row r="83" spans="1:12">
      <c r="A83" s="1" t="s">
        <v>462</v>
      </c>
      <c r="F83" s="1" t="str">
        <f t="shared" si="5"/>
        <v/>
      </c>
      <c r="G83" s="1">
        <f t="shared" si="6"/>
        <v>0</v>
      </c>
      <c r="H83" s="1">
        <f>IF(G83=0,0,IF(G83,MATCH(C83,顺序!$B$2:$B$23,0),MATCH(C83,顺序!$D$2:$D$36,0)))</f>
        <v>0</v>
      </c>
      <c r="I83" s="1">
        <f t="shared" si="7"/>
        <v>0</v>
      </c>
      <c r="J83" s="1">
        <f t="shared" si="8"/>
        <v>0</v>
      </c>
      <c r="K83" s="1">
        <f t="shared" si="9"/>
        <v>0</v>
      </c>
      <c r="L83" s="1" t="str">
        <f>IF(ISBLANK(B83),,IF(G83,"CS_L","CS_R"))&amp;IF(ISBLANK(B83),,IF(G83,IF(LOOKUP(H83,顺序!$A$2:$A$23,顺序!$C$2:$C$23),"FN","NN"),IF(LOOKUP(H83,顺序!$A$2:$A$36,顺序!$E$2:$E$36),"NF","NN")))</f>
        <v/>
      </c>
    </row>
    <row r="84" spans="1:12">
      <c r="A84" s="1" t="s">
        <v>42</v>
      </c>
      <c r="B84" s="1">
        <v>1</v>
      </c>
      <c r="C84" s="1" t="s">
        <v>59</v>
      </c>
      <c r="D84" s="1" t="s">
        <v>463</v>
      </c>
      <c r="F84" s="1" t="str">
        <f t="shared" si="5"/>
        <v>$PlayerID_11 CS_LNN "ねぇさん。アリスに聞いてみようか。"</v>
      </c>
      <c r="G84" s="1" t="b">
        <f t="shared" si="6"/>
        <v>1</v>
      </c>
      <c r="H84" s="1">
        <f>IF(G84=0,0,IF(G84,MATCH(C84,顺序!$B$2:$B$23,0),MATCH(C84,顺序!$D$2:$D$36,0)))</f>
        <v>11</v>
      </c>
      <c r="I84" s="1" t="str">
        <f t="shared" si="7"/>
        <v>$PlayerID_</v>
      </c>
      <c r="J84" s="1">
        <f t="shared" si="8"/>
        <v>11</v>
      </c>
      <c r="K84" s="1" t="str">
        <f t="shared" si="9"/>
        <v>$PlayerID_11</v>
      </c>
      <c r="L84" s="1" t="str">
        <f>IF(ISBLANK(B84),,IF(G84,"CS_L","CS_R"))&amp;IF(ISBLANK(B84),,IF(G84,IF(LOOKUP(H84,顺序!$A$2:$A$23,顺序!$C$2:$C$23),"FN","NN"),IF(LOOKUP(H84,顺序!$A$2:$A$36,顺序!$E$2:$E$36),"NF","NN")))</f>
        <v>CS_LNN</v>
      </c>
    </row>
    <row r="85" spans="1:12">
      <c r="A85" s="1" t="s">
        <v>59</v>
      </c>
      <c r="B85" s="1">
        <v>1</v>
      </c>
      <c r="C85" s="1" t="s">
        <v>78</v>
      </c>
      <c r="D85" s="1" t="s">
        <v>464</v>
      </c>
      <c r="F85" s="1" t="str">
        <f t="shared" si="5"/>
        <v>$PlayerID_12 CS_LNN "なにも出てくれないと思いますけど、一応。"</v>
      </c>
      <c r="G85" s="1" t="b">
        <f t="shared" si="6"/>
        <v>1</v>
      </c>
      <c r="H85" s="1">
        <f>IF(G85=0,0,IF(G85,MATCH(C85,顺序!$B$2:$B$23,0),MATCH(C85,顺序!$D$2:$D$36,0)))</f>
        <v>12</v>
      </c>
      <c r="I85" s="1" t="str">
        <f t="shared" si="7"/>
        <v>$PlayerID_</v>
      </c>
      <c r="J85" s="1">
        <f t="shared" si="8"/>
        <v>12</v>
      </c>
      <c r="K85" s="1" t="str">
        <f t="shared" si="9"/>
        <v>$PlayerID_12</v>
      </c>
      <c r="L85" s="1" t="str">
        <f>IF(ISBLANK(B85),,IF(G85,"CS_L","CS_R"))&amp;IF(ISBLANK(B85),,IF(G85,IF(LOOKUP(H85,顺序!$A$2:$A$23,顺序!$C$2:$C$23),"FN","NN"),IF(LOOKUP(H85,顺序!$A$2:$A$36,顺序!$E$2:$E$36),"NF","NN")))</f>
        <v>CS_LNN</v>
      </c>
    </row>
    <row r="86" spans="1:12">
      <c r="A86" s="1" t="s">
        <v>78</v>
      </c>
      <c r="B86" s="1">
        <v>0</v>
      </c>
      <c r="C86" s="1" t="s">
        <v>42</v>
      </c>
      <c r="D86" s="1" t="s">
        <v>465</v>
      </c>
      <c r="F86" s="1" t="str">
        <f t="shared" si="5"/>
        <v>$EnemyID_18 CS_RNN "なによ人を見てこそこそっと。私は別に誰かを思って…。"</v>
      </c>
      <c r="G86" s="1" t="b">
        <f t="shared" si="6"/>
        <v>0</v>
      </c>
      <c r="H86" s="1">
        <f>IF(G86=0,0,IF(G86,MATCH(C86,顺序!$B$2:$B$23,0),MATCH(C86,顺序!$D$2:$D$36,0)))</f>
        <v>18</v>
      </c>
      <c r="I86" s="1" t="str">
        <f t="shared" si="7"/>
        <v>$EnemyID_</v>
      </c>
      <c r="J86" s="1">
        <f t="shared" si="8"/>
        <v>18</v>
      </c>
      <c r="K86" s="1" t="str">
        <f t="shared" si="9"/>
        <v>$EnemyID_18</v>
      </c>
      <c r="L86" s="1" t="str">
        <f>IF(ISBLANK(B86),,IF(G86,"CS_L","CS_R"))&amp;IF(ISBLANK(B86),,IF(G86,IF(LOOKUP(H86,顺序!$A$2:$A$23,顺序!$C$2:$C$23),"FN","NN"),IF(LOOKUP(H86,顺序!$A$2:$A$36,顺序!$E$2:$E$36),"NF","NN")))</f>
        <v>CS_RNN</v>
      </c>
    </row>
    <row r="87" spans="1:12">
      <c r="B87" s="1">
        <v>1</v>
      </c>
      <c r="C87" s="1" t="s">
        <v>59</v>
      </c>
      <c r="D87" s="1" t="s">
        <v>466</v>
      </c>
      <c r="F87" s="1" t="str">
        <f t="shared" si="5"/>
        <v>$PlayerID_11 CS_LNN "諦めましたよねぇさん。恋バカに近づかないでいこうか。"</v>
      </c>
      <c r="G87" s="1" t="b">
        <f t="shared" si="6"/>
        <v>1</v>
      </c>
      <c r="H87" s="1">
        <f>IF(G87=0,0,IF(G87,MATCH(C87,顺序!$B$2:$B$23,0),MATCH(C87,顺序!$D$2:$D$36,0)))</f>
        <v>11</v>
      </c>
      <c r="I87" s="1" t="str">
        <f t="shared" si="7"/>
        <v>$PlayerID_</v>
      </c>
      <c r="J87" s="1">
        <f t="shared" si="8"/>
        <v>11</v>
      </c>
      <c r="K87" s="1" t="str">
        <f t="shared" si="9"/>
        <v>$PlayerID_11</v>
      </c>
      <c r="L87" s="1" t="str">
        <f>IF(ISBLANK(B87),,IF(G87,"CS_L","CS_R"))&amp;IF(ISBLANK(B87),,IF(G87,IF(LOOKUP(H87,顺序!$A$2:$A$23,顺序!$C$2:$C$23),"FN","NN"),IF(LOOKUP(H87,顺序!$A$2:$A$36,顺序!$E$2:$E$36),"NF","NN")))</f>
        <v>CS_LNN</v>
      </c>
    </row>
    <row r="88" spans="1:12">
      <c r="B88" s="1">
        <v>1</v>
      </c>
      <c r="C88" s="1" t="s">
        <v>78</v>
      </c>
      <c r="D88" s="1" t="s">
        <v>467</v>
      </c>
      <c r="F88" s="1" t="str">
        <f t="shared" si="5"/>
        <v>$PlayerID_12 CS_LNN "同意です。霊夢さんからの救援霊書によってこの山を越えればすぐ目の前です。さ、急ぎましょう。"</v>
      </c>
      <c r="G88" s="1" t="b">
        <f t="shared" si="6"/>
        <v>1</v>
      </c>
      <c r="H88" s="1">
        <f>IF(G88=0,0,IF(G88,MATCH(C88,顺序!$B$2:$B$23,0),MATCH(C88,顺序!$D$2:$D$36,0)))</f>
        <v>12</v>
      </c>
      <c r="I88" s="1" t="str">
        <f t="shared" si="7"/>
        <v>$PlayerID_</v>
      </c>
      <c r="J88" s="1">
        <f t="shared" si="8"/>
        <v>12</v>
      </c>
      <c r="K88" s="1" t="str">
        <f t="shared" si="9"/>
        <v>$PlayerID_12</v>
      </c>
      <c r="L88" s="1" t="str">
        <f>IF(ISBLANK(B88),,IF(G88,"CS_L","CS_R"))&amp;IF(ISBLANK(B88),,IF(G88,IF(LOOKUP(H88,顺序!$A$2:$A$23,顺序!$C$2:$C$23),"FN","NN"),IF(LOOKUP(H88,顺序!$A$2:$A$36,顺序!$E$2:$E$36),"NF","NN")))</f>
        <v>CS_LNN</v>
      </c>
    </row>
    <row r="89" spans="1:12">
      <c r="B89" s="1">
        <v>0</v>
      </c>
      <c r="C89" s="1" t="s">
        <v>42</v>
      </c>
      <c r="D89" s="1" t="s">
        <v>468</v>
      </c>
      <c r="F89" s="1" t="str">
        <f t="shared" si="5"/>
        <v>$EnemyID_18 CS_RNN "ま、待って。霊夢どうされましたか？うわさで結構大変しそうだったので…。"</v>
      </c>
      <c r="G89" s="1" t="b">
        <f t="shared" si="6"/>
        <v>0</v>
      </c>
      <c r="H89" s="1">
        <f>IF(G89=0,0,IF(G89,MATCH(C89,顺序!$B$2:$B$23,0),MATCH(C89,顺序!$D$2:$D$36,0)))</f>
        <v>18</v>
      </c>
      <c r="I89" s="1" t="str">
        <f t="shared" si="7"/>
        <v>$EnemyID_</v>
      </c>
      <c r="J89" s="1">
        <f t="shared" si="8"/>
        <v>18</v>
      </c>
      <c r="K89" s="1" t="str">
        <f t="shared" si="9"/>
        <v>$EnemyID_18</v>
      </c>
      <c r="L89" s="1" t="str">
        <f>IF(ISBLANK(B89),,IF(G89,"CS_L","CS_R"))&amp;IF(ISBLANK(B89),,IF(G89,IF(LOOKUP(H89,顺序!$A$2:$A$23,顺序!$C$2:$C$23),"FN","NN"),IF(LOOKUP(H89,顺序!$A$2:$A$36,顺序!$E$2:$E$36),"NF","NN")))</f>
        <v>CS_RNN</v>
      </c>
    </row>
    <row r="90" spans="1:12">
      <c r="B90" s="1">
        <v>1</v>
      </c>
      <c r="C90" s="1" t="s">
        <v>59</v>
      </c>
      <c r="D90" s="1" t="s">
        <v>469</v>
      </c>
      <c r="F90" s="1" t="str">
        <f t="shared" si="5"/>
        <v>$PlayerID_11 CS_LNN "魔理沙は平気よ。心配ご無用～。"</v>
      </c>
      <c r="G90" s="1" t="b">
        <f t="shared" si="6"/>
        <v>1</v>
      </c>
      <c r="H90" s="1">
        <f>IF(G90=0,0,IF(G90,MATCH(C90,顺序!$B$2:$B$23,0),MATCH(C90,顺序!$D$2:$D$36,0)))</f>
        <v>11</v>
      </c>
      <c r="I90" s="1" t="str">
        <f t="shared" si="7"/>
        <v>$PlayerID_</v>
      </c>
      <c r="J90" s="1">
        <f t="shared" si="8"/>
        <v>11</v>
      </c>
      <c r="K90" s="1" t="str">
        <f t="shared" si="9"/>
        <v>$PlayerID_11</v>
      </c>
      <c r="L90" s="1" t="str">
        <f>IF(ISBLANK(B90),,IF(G90,"CS_L","CS_R"))&amp;IF(ISBLANK(B90),,IF(G90,IF(LOOKUP(H90,顺序!$A$2:$A$23,顺序!$C$2:$C$23),"FN","NN"),IF(LOOKUP(H90,顺序!$A$2:$A$36,顺序!$E$2:$E$36),"NF","NN")))</f>
        <v>CS_LNN</v>
      </c>
    </row>
    <row r="91" spans="1:12">
      <c r="B91" s="1">
        <v>0</v>
      </c>
      <c r="C91" s="1" t="s">
        <v>42</v>
      </c>
      <c r="D91" s="1" t="s">
        <v>454</v>
      </c>
      <c r="F91" s="1" t="str">
        <f t="shared" si="5"/>
        <v>$EnemyID_18 CS_RNN "ななななんでま、魔理沙が出てくるのよ！"</v>
      </c>
      <c r="G91" s="1" t="b">
        <f t="shared" si="6"/>
        <v>0</v>
      </c>
      <c r="H91" s="1">
        <f>IF(G91=0,0,IF(G91,MATCH(C91,顺序!$B$2:$B$23,0),MATCH(C91,顺序!$D$2:$D$36,0)))</f>
        <v>18</v>
      </c>
      <c r="I91" s="1" t="str">
        <f t="shared" si="7"/>
        <v>$EnemyID_</v>
      </c>
      <c r="J91" s="1">
        <f t="shared" si="8"/>
        <v>18</v>
      </c>
      <c r="K91" s="1" t="str">
        <f t="shared" si="9"/>
        <v>$EnemyID_18</v>
      </c>
      <c r="L91" s="1" t="str">
        <f>IF(ISBLANK(B91),,IF(G91,"CS_L","CS_R"))&amp;IF(ISBLANK(B91),,IF(G91,IF(LOOKUP(H91,顺序!$A$2:$A$23,顺序!$C$2:$C$23),"FN","NN"),IF(LOOKUP(H91,顺序!$A$2:$A$36,顺序!$E$2:$E$36),"NF","NN")))</f>
        <v>CS_RNN</v>
      </c>
    </row>
    <row r="92" spans="1:12">
      <c r="F92" s="1" t="str">
        <f t="shared" si="5"/>
        <v/>
      </c>
      <c r="G92" s="1">
        <f t="shared" si="6"/>
        <v>0</v>
      </c>
      <c r="H92" s="1">
        <f>IF(G92=0,0,IF(G92,MATCH(C92,顺序!$B$2:$B$23,0),MATCH(C92,顺序!$D$2:$D$36,0)))</f>
        <v>0</v>
      </c>
      <c r="I92" s="1">
        <f t="shared" si="7"/>
        <v>0</v>
      </c>
      <c r="J92" s="1">
        <f t="shared" si="8"/>
        <v>0</v>
      </c>
      <c r="K92" s="1">
        <f t="shared" si="9"/>
        <v>0</v>
      </c>
      <c r="L92" s="1" t="str">
        <f>IF(ISBLANK(B92),,IF(G92,"CS_L","CS_R"))&amp;IF(ISBLANK(B92),,IF(G92,IF(LOOKUP(H92,顺序!$A$2:$A$23,顺序!$C$2:$C$23),"FN","NN"),IF(LOOKUP(H92,顺序!$A$2:$A$36,顺序!$E$2:$E$36),"NF","NN")))</f>
        <v/>
      </c>
    </row>
    <row r="93" spans="1:12">
      <c r="A93" s="1" t="s">
        <v>470</v>
      </c>
      <c r="F93" s="1" t="str">
        <f t="shared" si="5"/>
        <v/>
      </c>
      <c r="G93" s="1">
        <f t="shared" si="6"/>
        <v>0</v>
      </c>
      <c r="H93" s="1">
        <f>IF(G93=0,0,IF(G93,MATCH(C93,顺序!$B$2:$B$23,0),MATCH(C93,顺序!$D$2:$D$36,0)))</f>
        <v>0</v>
      </c>
      <c r="I93" s="1">
        <f t="shared" si="7"/>
        <v>0</v>
      </c>
      <c r="J93" s="1">
        <f t="shared" si="8"/>
        <v>0</v>
      </c>
      <c r="K93" s="1">
        <f t="shared" si="9"/>
        <v>0</v>
      </c>
      <c r="L93" s="1" t="str">
        <f>IF(ISBLANK(B93),,IF(G93,"CS_L","CS_R"))&amp;IF(ISBLANK(B93),,IF(G93,IF(LOOKUP(H93,顺序!$A$2:$A$23,顺序!$C$2:$C$23),"FN","NN"),IF(LOOKUP(H93,顺序!$A$2:$A$36,顺序!$E$2:$E$36),"NF","NN")))</f>
        <v/>
      </c>
    </row>
    <row r="94" spans="1:12">
      <c r="A94" s="1" t="s">
        <v>42</v>
      </c>
      <c r="B94" s="1">
        <v>1</v>
      </c>
      <c r="C94" s="1" t="s">
        <v>335</v>
      </c>
      <c r="D94" s="1" t="s">
        <v>471</v>
      </c>
      <c r="F94" s="1" t="str">
        <f t="shared" si="5"/>
        <v>$PlayerID_21 CS_LNN "だからしつこいなあんたは。"</v>
      </c>
      <c r="G94" s="1" t="b">
        <f t="shared" si="6"/>
        <v>1</v>
      </c>
      <c r="H94" s="1">
        <f>IF(G94=0,0,IF(G94,MATCH(C94,顺序!$B$2:$B$23,0),MATCH(C94,顺序!$D$2:$D$36,0)))</f>
        <v>21</v>
      </c>
      <c r="I94" s="1" t="str">
        <f t="shared" si="7"/>
        <v>$PlayerID_</v>
      </c>
      <c r="J94" s="1">
        <f t="shared" si="8"/>
        <v>21</v>
      </c>
      <c r="K94" s="1" t="str">
        <f t="shared" si="9"/>
        <v>$PlayerID_21</v>
      </c>
      <c r="L94" s="1" t="str">
        <f>IF(ISBLANK(B94),,IF(G94,"CS_L","CS_R"))&amp;IF(ISBLANK(B94),,IF(G94,IF(LOOKUP(H94,顺序!$A$2:$A$23,顺序!$C$2:$C$23),"FN","NN"),IF(LOOKUP(H94,顺序!$A$2:$A$36,顺序!$E$2:$E$36),"NF","NN")))</f>
        <v>CS_LNN</v>
      </c>
    </row>
    <row r="95" spans="1:12">
      <c r="A95" s="1" t="s">
        <v>335</v>
      </c>
      <c r="B95" s="1">
        <v>0</v>
      </c>
      <c r="C95" s="1" t="s">
        <v>42</v>
      </c>
      <c r="D95" s="1" t="s">
        <v>472</v>
      </c>
      <c r="F95" s="1" t="str">
        <f t="shared" si="5"/>
        <v>$EnemyID_18 CS_RNN "なな、なにいうんです？ごくふつうな質問ではありませんか。"</v>
      </c>
      <c r="G95" s="1" t="b">
        <f t="shared" si="6"/>
        <v>0</v>
      </c>
      <c r="H95" s="1">
        <f>IF(G95=0,0,IF(G95,MATCH(C95,顺序!$B$2:$B$23,0),MATCH(C95,顺序!$D$2:$D$36,0)))</f>
        <v>18</v>
      </c>
      <c r="I95" s="1" t="str">
        <f t="shared" si="7"/>
        <v>$EnemyID_</v>
      </c>
      <c r="J95" s="1">
        <f t="shared" si="8"/>
        <v>18</v>
      </c>
      <c r="K95" s="1" t="str">
        <f t="shared" si="9"/>
        <v>$EnemyID_18</v>
      </c>
      <c r="L95" s="1" t="str">
        <f>IF(ISBLANK(B95),,IF(G95,"CS_L","CS_R"))&amp;IF(ISBLANK(B95),,IF(G95,IF(LOOKUP(H95,顺序!$A$2:$A$23,顺序!$C$2:$C$23),"FN","NN"),IF(LOOKUP(H95,顺序!$A$2:$A$36,顺序!$E$2:$E$36),"NF","NN")))</f>
        <v>CS_RNN</v>
      </c>
    </row>
    <row r="96" spans="1:12">
      <c r="B96" s="1">
        <v>1</v>
      </c>
      <c r="C96" s="1" t="s">
        <v>335</v>
      </c>
      <c r="D96" s="1" t="s">
        <v>473</v>
      </c>
      <c r="F96" s="1" t="str">
        <f t="shared" si="5"/>
        <v>$PlayerID_21 CS_LNN "用事あるんだからいちいち付き合わないゼ。"</v>
      </c>
      <c r="G96" s="1" t="b">
        <f t="shared" si="6"/>
        <v>1</v>
      </c>
      <c r="H96" s="1">
        <f>IF(G96=0,0,IF(G96,MATCH(C96,顺序!$B$2:$B$23,0),MATCH(C96,顺序!$D$2:$D$36,0)))</f>
        <v>21</v>
      </c>
      <c r="I96" s="1" t="str">
        <f t="shared" si="7"/>
        <v>$PlayerID_</v>
      </c>
      <c r="J96" s="1">
        <f t="shared" si="8"/>
        <v>21</v>
      </c>
      <c r="K96" s="1" t="str">
        <f t="shared" si="9"/>
        <v>$PlayerID_21</v>
      </c>
      <c r="L96" s="1" t="str">
        <f>IF(ISBLANK(B96),,IF(G96,"CS_L","CS_R"))&amp;IF(ISBLANK(B96),,IF(G96,IF(LOOKUP(H96,顺序!$A$2:$A$23,顺序!$C$2:$C$23),"FN","NN"),IF(LOOKUP(H96,顺序!$A$2:$A$36,顺序!$E$2:$E$36),"NF","NN")))</f>
        <v>CS_LNN</v>
      </c>
    </row>
    <row r="97" spans="2:12">
      <c r="B97" s="1">
        <v>0</v>
      </c>
      <c r="C97" s="1" t="s">
        <v>42</v>
      </c>
      <c r="D97" s="1" t="s">
        <v>474</v>
      </c>
      <c r="F97" s="1" t="str">
        <f t="shared" si="5"/>
        <v>$EnemyID_18 CS_RNN "その用事も言えないでしょうか。私って信用できませんから？"</v>
      </c>
      <c r="G97" s="1" t="b">
        <f t="shared" si="6"/>
        <v>0</v>
      </c>
      <c r="H97" s="1">
        <f>IF(G97=0,0,IF(G97,MATCH(C97,顺序!$B$2:$B$23,0),MATCH(C97,顺序!$D$2:$D$36,0)))</f>
        <v>18</v>
      </c>
      <c r="I97" s="1" t="str">
        <f t="shared" si="7"/>
        <v>$EnemyID_</v>
      </c>
      <c r="J97" s="1">
        <f t="shared" si="8"/>
        <v>18</v>
      </c>
      <c r="K97" s="1" t="str">
        <f t="shared" si="9"/>
        <v>$EnemyID_18</v>
      </c>
      <c r="L97" s="1" t="str">
        <f>IF(ISBLANK(B97),,IF(G97,"CS_L","CS_R"))&amp;IF(ISBLANK(B97),,IF(G97,IF(LOOKUP(H97,顺序!$A$2:$A$23,顺序!$C$2:$C$23),"FN","NN"),IF(LOOKUP(H97,顺序!$A$2:$A$36,顺序!$E$2:$E$36),"NF","NN")))</f>
        <v>CS_RNN</v>
      </c>
    </row>
    <row r="98" spans="2:12">
      <c r="B98" s="1">
        <v>1</v>
      </c>
      <c r="C98" s="1" t="s">
        <v>335</v>
      </c>
      <c r="D98" s="1" t="s">
        <v>475</v>
      </c>
      <c r="F98" s="1" t="str">
        <f t="shared" si="5"/>
        <v>$PlayerID_21 CS_LNN "信用するゼ、愛してるから今のうち勘弁してくれ。"</v>
      </c>
      <c r="G98" s="1" t="b">
        <f t="shared" si="6"/>
        <v>1</v>
      </c>
      <c r="H98" s="1">
        <f>IF(G98=0,0,IF(G98,MATCH(C98,顺序!$B$2:$B$23,0),MATCH(C98,顺序!$D$2:$D$36,0)))</f>
        <v>21</v>
      </c>
      <c r="I98" s="1" t="str">
        <f t="shared" si="7"/>
        <v>$PlayerID_</v>
      </c>
      <c r="J98" s="1">
        <f t="shared" si="8"/>
        <v>21</v>
      </c>
      <c r="K98" s="1" t="str">
        <f t="shared" si="9"/>
        <v>$PlayerID_21</v>
      </c>
      <c r="L98" s="1" t="str">
        <f>IF(ISBLANK(B98),,IF(G98,"CS_L","CS_R"))&amp;IF(ISBLANK(B98),,IF(G98,IF(LOOKUP(H98,顺序!$A$2:$A$23,顺序!$C$2:$C$23),"FN","NN"),IF(LOOKUP(H98,顺序!$A$2:$A$36,顺序!$E$2:$E$36),"NF","NN")))</f>
        <v>CS_LNN</v>
      </c>
    </row>
    <row r="99" spans="2:12">
      <c r="B99" s="1">
        <v>0</v>
      </c>
      <c r="C99" s="1" t="s">
        <v>42</v>
      </c>
      <c r="D99" s="1" t="s">
        <v>476</v>
      </c>
      <c r="F99" s="1" t="str">
        <f t="shared" si="5"/>
        <v>$EnemyID_18 CS_RNN "…は、鼻血が…。"</v>
      </c>
      <c r="G99" s="1" t="b">
        <f t="shared" si="6"/>
        <v>0</v>
      </c>
      <c r="H99" s="1">
        <f>IF(G99=0,0,IF(G99,MATCH(C99,顺序!$B$2:$B$23,0),MATCH(C99,顺序!$D$2:$D$36,0)))</f>
        <v>18</v>
      </c>
      <c r="I99" s="1" t="str">
        <f t="shared" si="7"/>
        <v>$EnemyID_</v>
      </c>
      <c r="J99" s="1">
        <f t="shared" si="8"/>
        <v>18</v>
      </c>
      <c r="K99" s="1" t="str">
        <f t="shared" si="9"/>
        <v>$EnemyID_18</v>
      </c>
      <c r="L99" s="1" t="str">
        <f>IF(ISBLANK(B99),,IF(G99,"CS_L","CS_R"))&amp;IF(ISBLANK(B99),,IF(G99,IF(LOOKUP(H99,顺序!$A$2:$A$23,顺序!$C$2:$C$23),"FN","NN"),IF(LOOKUP(H99,顺序!$A$2:$A$36,顺序!$E$2:$E$36),"NF","NN")))</f>
        <v>CS_RNN</v>
      </c>
    </row>
    <row r="100" spans="2:12">
      <c r="B100" s="1">
        <v>1</v>
      </c>
      <c r="C100" s="1" t="s">
        <v>335</v>
      </c>
      <c r="D100" s="1" t="s">
        <v>477</v>
      </c>
      <c r="F100" s="1" t="str">
        <f t="shared" si="5"/>
        <v>$PlayerID_21 CS_LNN "もううるさい！どけ！"</v>
      </c>
      <c r="G100" s="1" t="b">
        <f t="shared" si="6"/>
        <v>1</v>
      </c>
      <c r="H100" s="1">
        <f>IF(G100=0,0,IF(G100,MATCH(C100,顺序!$B$2:$B$23,0),MATCH(C100,顺序!$D$2:$D$36,0)))</f>
        <v>21</v>
      </c>
      <c r="I100" s="1" t="str">
        <f t="shared" si="7"/>
        <v>$PlayerID_</v>
      </c>
      <c r="J100" s="1">
        <f t="shared" si="8"/>
        <v>21</v>
      </c>
      <c r="K100" s="1" t="str">
        <f t="shared" si="9"/>
        <v>$PlayerID_21</v>
      </c>
      <c r="L100" s="1" t="str">
        <f>IF(ISBLANK(B100),,IF(G100,"CS_L","CS_R"))&amp;IF(ISBLANK(B100),,IF(G100,IF(LOOKUP(H100,顺序!$A$2:$A$23,顺序!$C$2:$C$23),"FN","NN"),IF(LOOKUP(H100,顺序!$A$2:$A$36,顺序!$E$2:$E$36),"NF","NN")))</f>
        <v>CS_LNN</v>
      </c>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L168"/>
  <sheetViews>
    <sheetView workbookViewId="0">
      <pane xSplit="1" topLeftCell="E1" activePane="topRight" state="frozen"/>
      <selection pane="topRight" sqref="A1:XFD1048576"/>
    </sheetView>
  </sheetViews>
  <sheetFormatPr defaultRowHeight="13.5"/>
  <cols>
    <col min="1" max="3" width="9" style="1"/>
    <col min="4" max="4" width="101.5" style="1" bestFit="1" customWidth="1"/>
    <col min="5" max="5" width="9" style="1"/>
    <col min="6" max="6" width="13.375" style="1" customWidth="1"/>
    <col min="7" max="16384" width="9" style="1"/>
  </cols>
  <sheetData>
    <row r="1" spans="1:12">
      <c r="A1" s="1" t="s">
        <v>478</v>
      </c>
      <c r="F1" s="1" t="str">
        <f t="shared" ref="F1:F64" si="0">IF(G1&lt;&gt;0,K1&amp;" "&amp;L1&amp;" "&amp;""""&amp;D1&amp;"""","")</f>
        <v/>
      </c>
      <c r="G1" s="1">
        <f>IF(ISBLANK(B1),,B1&gt;0)</f>
        <v>0</v>
      </c>
      <c r="H1" s="1">
        <f>IF(G1=0,0,IF(G1,MATCH(C1,顺序!$B$2:$B$23,0),MATCH(C1,顺序!$D$2:$D$36,0)))</f>
        <v>0</v>
      </c>
      <c r="I1" s="1">
        <f>IF(G1&lt;&gt;0,IF(G1,"$PlayerID_","$EnemyID_"),0)</f>
        <v>0</v>
      </c>
      <c r="J1" s="1">
        <f>IF(G1&lt;&gt;0,IF(H1&lt;10,"0"&amp;H1,H1),0)</f>
        <v>0</v>
      </c>
      <c r="K1" s="1">
        <f>IF(G1&lt;&gt;0,I1&amp;J1,0)</f>
        <v>0</v>
      </c>
      <c r="L1" s="1" t="str">
        <f>IF(ISBLANK(B1),,IF(G1,"CS_L","CS_R"))&amp;IF(ISBLANK(B1),,IF(G1,IF(LOOKUP(H1,顺序!$A$2:$A$23,顺序!$C$2:$C$23),"FN","NN"),IF(LOOKUP(H1,顺序!$A$2:$A$36,顺序!$E$2:$E$36),"NF","NN")))</f>
        <v/>
      </c>
    </row>
    <row r="2" spans="1:12">
      <c r="A2" s="1" t="s">
        <v>337</v>
      </c>
      <c r="B2" s="1">
        <v>0</v>
      </c>
      <c r="C2" s="1" t="s">
        <v>337</v>
      </c>
      <c r="D2" s="1" t="s">
        <v>479</v>
      </c>
      <c r="F2" s="1" t="str">
        <f t="shared" si="0"/>
        <v>$EnemyID_16 CS_RNN "満月の夜に来て命知らずどもね。"</v>
      </c>
      <c r="G2" s="1" t="b">
        <f>IF(ISBLANK(B2),,B2&gt;0)</f>
        <v>0</v>
      </c>
      <c r="H2" s="1">
        <f>IF(G2=0,0,IF(G2,MATCH(C2,顺序!$B$2:$B$23,0),MATCH(C2,顺序!$D$2:$D$36,0)))</f>
        <v>16</v>
      </c>
      <c r="I2" s="1" t="str">
        <f>IF(G2&lt;&gt;0,IF(G2,"$PlayerID_","$EnemyID_"),0)</f>
        <v>$EnemyID_</v>
      </c>
      <c r="J2" s="1">
        <f t="shared" ref="J2:J65" si="1">IF(G2&lt;&gt;0,IF(H2&lt;10,"0"&amp;H2,H2),0)</f>
        <v>16</v>
      </c>
      <c r="K2" s="1" t="str">
        <f t="shared" ref="K2:K65" si="2">IF(G2&lt;&gt;0,I2&amp;J2,0)</f>
        <v>$EnemyID_16</v>
      </c>
      <c r="L2" s="1" t="str">
        <f>IF(ISBLANK(B2),,IF(G2,"CS_L","CS_R"))&amp;IF(ISBLANK(B2),,IF(G2,IF(LOOKUP(H2,顺序!$A$2:$A$23,顺序!$C$2:$C$23),"FN","NN"),IF(LOOKUP(H2,顺序!$A$2:$A$36,顺序!$E$2:$E$36),"NF","NN")))</f>
        <v>CS_RNN</v>
      </c>
    </row>
    <row r="3" spans="1:12">
      <c r="B3" s="1">
        <v>0</v>
      </c>
      <c r="C3" s="1" t="s">
        <v>337</v>
      </c>
      <c r="D3" s="1" t="s">
        <v>480</v>
      </c>
      <c r="F3" s="1" t="str">
        <f t="shared" si="0"/>
        <v>$EnemyID_16 CS_RNN "どうせ霊書をもらってきたもの。今のうち帰れ。身のためよ。"</v>
      </c>
      <c r="G3" s="1" t="b">
        <f t="shared" ref="G3:G66" si="3">IF(ISBLANK(B3),,B3&gt;0)</f>
        <v>0</v>
      </c>
      <c r="H3" s="1">
        <f>IF(G3=0,0,IF(G3,MATCH(C3,顺序!$B$2:$B$23,0),MATCH(C3,顺序!$D$2:$D$36,0)))</f>
        <v>16</v>
      </c>
      <c r="I3" s="1" t="str">
        <f t="shared" ref="I3:I66" si="4">IF(G3&lt;&gt;0,IF(G3,"$PlayerID_","$EnemyID_"),0)</f>
        <v>$EnemyID_</v>
      </c>
      <c r="J3" s="1">
        <f t="shared" si="1"/>
        <v>16</v>
      </c>
      <c r="K3" s="1" t="str">
        <f t="shared" si="2"/>
        <v>$EnemyID_16</v>
      </c>
      <c r="L3" s="1" t="str">
        <f>IF(ISBLANK(B3),,IF(G3,"CS_L","CS_R"))&amp;IF(ISBLANK(B3),,IF(G3,IF(LOOKUP(H3,顺序!$A$2:$A$23,顺序!$C$2:$C$23),"FN","NN"),IF(LOOKUP(H3,顺序!$A$2:$A$36,顺序!$E$2:$E$36),"NF","NN")))</f>
        <v>CS_RNN</v>
      </c>
    </row>
    <row r="4" spans="1:12">
      <c r="B4" s="1">
        <v>0</v>
      </c>
      <c r="C4" s="1" t="s">
        <v>337</v>
      </c>
      <c r="D4" s="1" t="s">
        <v>481</v>
      </c>
      <c r="F4" s="1" t="str">
        <f t="shared" si="0"/>
        <v>$EnemyID_16 CS_RNN "ったくどいつもこいつも。ことを大きくならないように頑張ってきたのに。"</v>
      </c>
      <c r="G4" s="1" t="b">
        <f t="shared" si="3"/>
        <v>0</v>
      </c>
      <c r="H4" s="1">
        <f>IF(G4=0,0,IF(G4,MATCH(C4,顺序!$B$2:$B$23,0),MATCH(C4,顺序!$D$2:$D$36,0)))</f>
        <v>16</v>
      </c>
      <c r="I4" s="1" t="str">
        <f t="shared" si="4"/>
        <v>$EnemyID_</v>
      </c>
      <c r="J4" s="1">
        <f t="shared" si="1"/>
        <v>16</v>
      </c>
      <c r="K4" s="1" t="str">
        <f t="shared" si="2"/>
        <v>$EnemyID_16</v>
      </c>
      <c r="L4" s="1" t="str">
        <f>IF(ISBLANK(B4),,IF(G4,"CS_L","CS_R"))&amp;IF(ISBLANK(B4),,IF(G4,IF(LOOKUP(H4,顺序!$A$2:$A$23,顺序!$C$2:$C$23),"FN","NN"),IF(LOOKUP(H4,顺序!$A$2:$A$36,顺序!$E$2:$E$36),"NF","NN")))</f>
        <v>CS_RNN</v>
      </c>
    </row>
    <row r="5" spans="1:12">
      <c r="B5" s="1">
        <v>0</v>
      </c>
      <c r="C5" s="1" t="s">
        <v>337</v>
      </c>
      <c r="D5" s="1" t="s">
        <v>482</v>
      </c>
      <c r="F5" s="1" t="str">
        <f t="shared" si="0"/>
        <v>$EnemyID_16 CS_RNN "人気ていうか、神を超える信仰集めてるんじゃないか、巫女のくせに！"</v>
      </c>
      <c r="G5" s="1" t="b">
        <f t="shared" si="3"/>
        <v>0</v>
      </c>
      <c r="H5" s="1">
        <f>IF(G5=0,0,IF(G5,MATCH(C5,顺序!$B$2:$B$23,0),MATCH(C5,顺序!$D$2:$D$36,0)))</f>
        <v>16</v>
      </c>
      <c r="I5" s="1" t="str">
        <f t="shared" si="4"/>
        <v>$EnemyID_</v>
      </c>
      <c r="J5" s="1">
        <f t="shared" si="1"/>
        <v>16</v>
      </c>
      <c r="K5" s="1" t="str">
        <f t="shared" si="2"/>
        <v>$EnemyID_16</v>
      </c>
      <c r="L5" s="1" t="str">
        <f>IF(ISBLANK(B5),,IF(G5,"CS_L","CS_R"))&amp;IF(ISBLANK(B5),,IF(G5,IF(LOOKUP(H5,顺序!$A$2:$A$23,顺序!$C$2:$C$23),"FN","NN"),IF(LOOKUP(H5,顺序!$A$2:$A$36,顺序!$E$2:$E$36),"NF","NN")))</f>
        <v>CS_RNN</v>
      </c>
    </row>
    <row r="6" spans="1:12">
      <c r="B6" s="1">
        <v>0</v>
      </c>
      <c r="C6" s="1" t="s">
        <v>337</v>
      </c>
      <c r="D6" s="1" t="s">
        <v>483</v>
      </c>
      <c r="F6" s="1" t="str">
        <f t="shared" si="0"/>
        <v>$EnemyID_16 CS_RNN "あんなもの引き寄せるのも当然なこと！"</v>
      </c>
      <c r="G6" s="1" t="b">
        <f t="shared" si="3"/>
        <v>0</v>
      </c>
      <c r="H6" s="1">
        <f>IF(G6=0,0,IF(G6,MATCH(C6,顺序!$B$2:$B$23,0),MATCH(C6,顺序!$D$2:$D$36,0)))</f>
        <v>16</v>
      </c>
      <c r="I6" s="1" t="str">
        <f t="shared" si="4"/>
        <v>$EnemyID_</v>
      </c>
      <c r="J6" s="1">
        <f t="shared" si="1"/>
        <v>16</v>
      </c>
      <c r="K6" s="1" t="str">
        <f t="shared" si="2"/>
        <v>$EnemyID_16</v>
      </c>
      <c r="L6" s="1" t="str">
        <f>IF(ISBLANK(B6),,IF(G6,"CS_L","CS_R"))&amp;IF(ISBLANK(B6),,IF(G6,IF(LOOKUP(H6,顺序!$A$2:$A$23,顺序!$C$2:$C$23),"FN","NN"),IF(LOOKUP(H6,顺序!$A$2:$A$36,顺序!$E$2:$E$36),"NF","NN")))</f>
        <v>CS_RNN</v>
      </c>
    </row>
    <row r="7" spans="1:12">
      <c r="F7" s="1" t="str">
        <f t="shared" si="0"/>
        <v/>
      </c>
      <c r="G7" s="1">
        <f t="shared" si="3"/>
        <v>0</v>
      </c>
      <c r="H7" s="1">
        <f>IF(G7=0,0,IF(G7,MATCH(C7,顺序!$B$2:$B$23,0),MATCH(C7,顺序!$D$2:$D$36,0)))</f>
        <v>0</v>
      </c>
      <c r="I7" s="1">
        <f t="shared" si="4"/>
        <v>0</v>
      </c>
      <c r="J7" s="1">
        <f t="shared" si="1"/>
        <v>0</v>
      </c>
      <c r="K7" s="1">
        <f t="shared" si="2"/>
        <v>0</v>
      </c>
      <c r="L7" s="1" t="str">
        <f>IF(ISBLANK(B7),,IF(G7,"CS_L","CS_R"))&amp;IF(ISBLANK(B7),,IF(G7,IF(LOOKUP(H7,顺序!$A$2:$A$23,顺序!$C$2:$C$23),"FN","NN"),IF(LOOKUP(H7,顺序!$A$2:$A$36,顺序!$E$2:$E$36),"NF","NN")))</f>
        <v/>
      </c>
    </row>
    <row r="8" spans="1:12">
      <c r="A8" s="1" t="s">
        <v>484</v>
      </c>
      <c r="F8" s="1" t="str">
        <f t="shared" si="0"/>
        <v/>
      </c>
      <c r="G8" s="1">
        <f t="shared" si="3"/>
        <v>0</v>
      </c>
      <c r="H8" s="1">
        <f>IF(G8=0,0,IF(G8,MATCH(C8,顺序!$B$2:$B$23,0),MATCH(C8,顺序!$D$2:$D$36,0)))</f>
        <v>0</v>
      </c>
      <c r="I8" s="1">
        <f t="shared" si="4"/>
        <v>0</v>
      </c>
      <c r="J8" s="1">
        <f t="shared" si="1"/>
        <v>0</v>
      </c>
      <c r="K8" s="1">
        <f t="shared" si="2"/>
        <v>0</v>
      </c>
      <c r="L8" s="1" t="str">
        <f>IF(ISBLANK(B8),,IF(G8,"CS_L","CS_R"))&amp;IF(ISBLANK(B8),,IF(G8,IF(LOOKUP(H8,顺序!$A$2:$A$23,顺序!$C$2:$C$23),"FN","NN"),IF(LOOKUP(H8,顺序!$A$2:$A$36,顺序!$E$2:$E$36),"NF","NN")))</f>
        <v/>
      </c>
    </row>
    <row r="9" spans="1:12">
      <c r="A9" s="1" t="s">
        <v>337</v>
      </c>
      <c r="B9" s="1">
        <v>0</v>
      </c>
      <c r="C9" s="1" t="s">
        <v>337</v>
      </c>
      <c r="D9" s="1" t="s">
        <v>485</v>
      </c>
      <c r="F9" s="1" t="str">
        <f t="shared" si="0"/>
        <v>$EnemyID_16 CS_RNN "へぇ、結構偉い奴も来てくれたね。"</v>
      </c>
      <c r="G9" s="1" t="b">
        <f t="shared" si="3"/>
        <v>0</v>
      </c>
      <c r="H9" s="1">
        <f>IF(G9=0,0,IF(G9,MATCH(C9,顺序!$B$2:$B$23,0),MATCH(C9,顺序!$D$2:$D$36,0)))</f>
        <v>16</v>
      </c>
      <c r="I9" s="1" t="str">
        <f t="shared" si="4"/>
        <v>$EnemyID_</v>
      </c>
      <c r="J9" s="1">
        <f t="shared" si="1"/>
        <v>16</v>
      </c>
      <c r="K9" s="1" t="str">
        <f t="shared" si="2"/>
        <v>$EnemyID_16</v>
      </c>
      <c r="L9" s="1" t="str">
        <f>IF(ISBLANK(B9),,IF(G9,"CS_L","CS_R"))&amp;IF(ISBLANK(B9),,IF(G9,IF(LOOKUP(H9,顺序!$A$2:$A$23,顺序!$C$2:$C$23),"FN","NN"),IF(LOOKUP(H9,顺序!$A$2:$A$36,顺序!$E$2:$E$36),"NF","NN")))</f>
        <v>CS_RNN</v>
      </c>
    </row>
    <row r="10" spans="1:12">
      <c r="A10" s="1" t="s">
        <v>163</v>
      </c>
      <c r="B10" s="1">
        <v>1</v>
      </c>
      <c r="C10" s="1" t="s">
        <v>163</v>
      </c>
      <c r="D10" s="1" t="s">
        <v>486</v>
      </c>
      <c r="F10" s="1" t="str">
        <f t="shared" si="0"/>
        <v>$PlayerID_17 CS_LNN "霊書もらってきたけど、道どいてくれない？"</v>
      </c>
      <c r="G10" s="1" t="b">
        <f t="shared" si="3"/>
        <v>1</v>
      </c>
      <c r="H10" s="1">
        <f>IF(G10=0,0,IF(G10,MATCH(C10,顺序!$B$2:$B$23,0),MATCH(C10,顺序!$D$2:$D$36,0)))</f>
        <v>17</v>
      </c>
      <c r="I10" s="1" t="str">
        <f t="shared" si="4"/>
        <v>$PlayerID_</v>
      </c>
      <c r="J10" s="1">
        <f t="shared" si="1"/>
        <v>17</v>
      </c>
      <c r="K10" s="1" t="str">
        <f t="shared" si="2"/>
        <v>$PlayerID_17</v>
      </c>
      <c r="L10" s="1" t="str">
        <f>IF(ISBLANK(B10),,IF(G10,"CS_L","CS_R"))&amp;IF(ISBLANK(B10),,IF(G10,IF(LOOKUP(H10,顺序!$A$2:$A$23,顺序!$C$2:$C$23),"FN","NN"),IF(LOOKUP(H10,顺序!$A$2:$A$36,顺序!$E$2:$E$36),"NF","NN")))</f>
        <v>CS_LNN</v>
      </c>
    </row>
    <row r="11" spans="1:12">
      <c r="A11" s="1" t="s">
        <v>117</v>
      </c>
      <c r="B11" s="1">
        <v>0</v>
      </c>
      <c r="C11" s="1" t="s">
        <v>337</v>
      </c>
      <c r="D11" s="1" t="s">
        <v>487</v>
      </c>
      <c r="F11" s="1" t="str">
        <f t="shared" si="0"/>
        <v>$EnemyID_16 CS_RNN "なら今すぐ引き返せ。問題はあんたたちほどが解決できるレベルじゃない。"</v>
      </c>
      <c r="G11" s="1" t="b">
        <f t="shared" si="3"/>
        <v>0</v>
      </c>
      <c r="H11" s="1">
        <f>IF(G11=0,0,IF(G11,MATCH(C11,顺序!$B$2:$B$23,0),MATCH(C11,顺序!$D$2:$D$36,0)))</f>
        <v>16</v>
      </c>
      <c r="I11" s="1" t="str">
        <f t="shared" si="4"/>
        <v>$EnemyID_</v>
      </c>
      <c r="J11" s="1">
        <f t="shared" si="1"/>
        <v>16</v>
      </c>
      <c r="K11" s="1" t="str">
        <f t="shared" si="2"/>
        <v>$EnemyID_16</v>
      </c>
      <c r="L11" s="1" t="str">
        <f>IF(ISBLANK(B11),,IF(G11,"CS_L","CS_R"))&amp;IF(ISBLANK(B11),,IF(G11,IF(LOOKUP(H11,顺序!$A$2:$A$23,顺序!$C$2:$C$23),"FN","NN"),IF(LOOKUP(H11,顺序!$A$2:$A$36,顺序!$E$2:$E$36),"NF","NN")))</f>
        <v>CS_RNN</v>
      </c>
    </row>
    <row r="12" spans="1:12">
      <c r="B12" s="1">
        <v>1</v>
      </c>
      <c r="C12" s="1" t="s">
        <v>117</v>
      </c>
      <c r="D12" s="1" t="s">
        <v>488</v>
      </c>
      <c r="F12" s="1" t="str">
        <f t="shared" si="0"/>
        <v>$PlayerID_19 CS_LNN "それは挑発か。なら受け止める。"</v>
      </c>
      <c r="G12" s="1" t="b">
        <f t="shared" si="3"/>
        <v>1</v>
      </c>
      <c r="H12" s="1">
        <f>IF(G12=0,0,IF(G12,MATCH(C12,顺序!$B$2:$B$23,0),MATCH(C12,顺序!$D$2:$D$36,0)))</f>
        <v>19</v>
      </c>
      <c r="I12" s="1" t="str">
        <f t="shared" si="4"/>
        <v>$PlayerID_</v>
      </c>
      <c r="J12" s="1">
        <f t="shared" si="1"/>
        <v>19</v>
      </c>
      <c r="K12" s="1" t="str">
        <f t="shared" si="2"/>
        <v>$PlayerID_19</v>
      </c>
      <c r="L12" s="1" t="str">
        <f>IF(ISBLANK(B12),,IF(G12,"CS_L","CS_R"))&amp;IF(ISBLANK(B12),,IF(G12,IF(LOOKUP(H12,顺序!$A$2:$A$23,顺序!$C$2:$C$23),"FN","NN"),IF(LOOKUP(H12,顺序!$A$2:$A$36,顺序!$E$2:$E$36),"NF","NN")))</f>
        <v>CS_LNN</v>
      </c>
    </row>
    <row r="13" spans="1:12">
      <c r="B13" s="1">
        <v>0</v>
      </c>
      <c r="C13" s="1" t="s">
        <v>337</v>
      </c>
      <c r="D13" s="1" t="s">
        <v>489</v>
      </c>
      <c r="F13" s="1" t="str">
        <f t="shared" si="0"/>
        <v>$EnemyID_16 CS_RNN "ややこしいこと。頼むからもう邪魔をよせ！私たち何とかするから！"</v>
      </c>
      <c r="G13" s="1" t="b">
        <f t="shared" si="3"/>
        <v>0</v>
      </c>
      <c r="H13" s="1">
        <f>IF(G13=0,0,IF(G13,MATCH(C13,顺序!$B$2:$B$23,0),MATCH(C13,顺序!$D$2:$D$36,0)))</f>
        <v>16</v>
      </c>
      <c r="I13" s="1" t="str">
        <f t="shared" si="4"/>
        <v>$EnemyID_</v>
      </c>
      <c r="J13" s="1">
        <f t="shared" si="1"/>
        <v>16</v>
      </c>
      <c r="K13" s="1" t="str">
        <f t="shared" si="2"/>
        <v>$EnemyID_16</v>
      </c>
      <c r="L13" s="1" t="str">
        <f>IF(ISBLANK(B13),,IF(G13,"CS_L","CS_R"))&amp;IF(ISBLANK(B13),,IF(G13,IF(LOOKUP(H13,顺序!$A$2:$A$23,顺序!$C$2:$C$23),"FN","NN"),IF(LOOKUP(H13,顺序!$A$2:$A$36,顺序!$E$2:$E$36),"NF","NN")))</f>
        <v>CS_RNN</v>
      </c>
    </row>
    <row r="14" spans="1:12">
      <c r="B14" s="1">
        <v>1</v>
      </c>
      <c r="C14" s="1" t="s">
        <v>163</v>
      </c>
      <c r="D14" s="1" t="s">
        <v>490</v>
      </c>
      <c r="F14" s="1" t="str">
        <f t="shared" si="0"/>
        <v>$PlayerID_17 CS_LNN "霊夢直々の救援請求を断るわけがない。それにあなたは敵か味方か今のうちわかるまい。"</v>
      </c>
      <c r="G14" s="1" t="b">
        <f t="shared" si="3"/>
        <v>1</v>
      </c>
      <c r="H14" s="1">
        <f>IF(G14=0,0,IF(G14,MATCH(C14,顺序!$B$2:$B$23,0),MATCH(C14,顺序!$D$2:$D$36,0)))</f>
        <v>17</v>
      </c>
      <c r="I14" s="1" t="str">
        <f t="shared" si="4"/>
        <v>$PlayerID_</v>
      </c>
      <c r="J14" s="1">
        <f t="shared" si="1"/>
        <v>17</v>
      </c>
      <c r="K14" s="1" t="str">
        <f t="shared" si="2"/>
        <v>$PlayerID_17</v>
      </c>
      <c r="L14" s="1" t="str">
        <f>IF(ISBLANK(B14),,IF(G14,"CS_L","CS_R"))&amp;IF(ISBLANK(B14),,IF(G14,IF(LOOKUP(H14,顺序!$A$2:$A$23,顺序!$C$2:$C$23),"FN","NN"),IF(LOOKUP(H14,顺序!$A$2:$A$36,顺序!$E$2:$E$36),"NF","NN")))</f>
        <v>CS_LNN</v>
      </c>
    </row>
    <row r="15" spans="1:12">
      <c r="B15" s="1">
        <v>1</v>
      </c>
      <c r="C15" s="1" t="s">
        <v>117</v>
      </c>
      <c r="D15" s="1" t="s">
        <v>491</v>
      </c>
      <c r="F15" s="1" t="str">
        <f t="shared" si="0"/>
        <v>$PlayerID_19 CS_LNN "化け物姿ゆえに、なんか陰謀ありそうだし。"</v>
      </c>
      <c r="G15" s="1" t="b">
        <f t="shared" si="3"/>
        <v>1</v>
      </c>
      <c r="H15" s="1">
        <f>IF(G15=0,0,IF(G15,MATCH(C15,顺序!$B$2:$B$23,0),MATCH(C15,顺序!$D$2:$D$36,0)))</f>
        <v>19</v>
      </c>
      <c r="I15" s="1" t="str">
        <f t="shared" si="4"/>
        <v>$PlayerID_</v>
      </c>
      <c r="J15" s="1">
        <f t="shared" si="1"/>
        <v>19</v>
      </c>
      <c r="K15" s="1" t="str">
        <f t="shared" si="2"/>
        <v>$PlayerID_19</v>
      </c>
      <c r="L15" s="1" t="str">
        <f>IF(ISBLANK(B15),,IF(G15,"CS_L","CS_R"))&amp;IF(ISBLANK(B15),,IF(G15,IF(LOOKUP(H15,顺序!$A$2:$A$23,顺序!$C$2:$C$23),"FN","NN"),IF(LOOKUP(H15,顺序!$A$2:$A$36,顺序!$E$2:$E$36),"NF","NN")))</f>
        <v>CS_LNN</v>
      </c>
    </row>
    <row r="16" spans="1:12">
      <c r="B16" s="1">
        <v>0</v>
      </c>
      <c r="C16" s="1" t="s">
        <v>337</v>
      </c>
      <c r="D16" s="1" t="s">
        <v>492</v>
      </c>
      <c r="F16" s="1" t="str">
        <f t="shared" si="0"/>
        <v>$EnemyID_16 CS_RNN "あぁもう！あたまきた！"</v>
      </c>
      <c r="G16" s="1" t="b">
        <f t="shared" si="3"/>
        <v>0</v>
      </c>
      <c r="H16" s="1">
        <f>IF(G16=0,0,IF(G16,MATCH(C16,顺序!$B$2:$B$23,0),MATCH(C16,顺序!$D$2:$D$36,0)))</f>
        <v>16</v>
      </c>
      <c r="I16" s="1" t="str">
        <f t="shared" si="4"/>
        <v>$EnemyID_</v>
      </c>
      <c r="J16" s="1">
        <f t="shared" si="1"/>
        <v>16</v>
      </c>
      <c r="K16" s="1" t="str">
        <f t="shared" si="2"/>
        <v>$EnemyID_16</v>
      </c>
      <c r="L16" s="1" t="str">
        <f>IF(ISBLANK(B16),,IF(G16,"CS_L","CS_R"))&amp;IF(ISBLANK(B16),,IF(G16,IF(LOOKUP(H16,顺序!$A$2:$A$23,顺序!$C$2:$C$23),"FN","NN"),IF(LOOKUP(H16,顺序!$A$2:$A$36,顺序!$E$2:$E$36),"NF","NN")))</f>
        <v>CS_RNN</v>
      </c>
    </row>
    <row r="17" spans="1:12">
      <c r="F17" s="1" t="str">
        <f t="shared" si="0"/>
        <v/>
      </c>
      <c r="G17" s="1">
        <f t="shared" si="3"/>
        <v>0</v>
      </c>
      <c r="H17" s="1">
        <f>IF(G17=0,0,IF(G17,MATCH(C17,顺序!$B$2:$B$23,0),MATCH(C17,顺序!$D$2:$D$36,0)))</f>
        <v>0</v>
      </c>
      <c r="I17" s="1">
        <f t="shared" si="4"/>
        <v>0</v>
      </c>
      <c r="J17" s="1">
        <f t="shared" si="1"/>
        <v>0</v>
      </c>
      <c r="K17" s="1">
        <f t="shared" si="2"/>
        <v>0</v>
      </c>
      <c r="L17" s="1" t="str">
        <f>IF(ISBLANK(B17),,IF(G17,"CS_L","CS_R"))&amp;IF(ISBLANK(B17),,IF(G17,IF(LOOKUP(H17,顺序!$A$2:$A$23,顺序!$C$2:$C$23),"FN","NN"),IF(LOOKUP(H17,顺序!$A$2:$A$36,顺序!$E$2:$E$36),"NF","NN")))</f>
        <v/>
      </c>
    </row>
    <row r="18" spans="1:12">
      <c r="A18" s="1" t="s">
        <v>502</v>
      </c>
      <c r="F18" s="1" t="str">
        <f t="shared" si="0"/>
        <v/>
      </c>
      <c r="G18" s="1">
        <f t="shared" si="3"/>
        <v>0</v>
      </c>
      <c r="H18" s="1">
        <f>IF(G18=0,0,IF(G18,MATCH(C18,顺序!$B$2:$B$23,0),MATCH(C18,顺序!$D$2:$D$36,0)))</f>
        <v>0</v>
      </c>
      <c r="I18" s="1">
        <f t="shared" si="4"/>
        <v>0</v>
      </c>
      <c r="J18" s="1">
        <f t="shared" si="1"/>
        <v>0</v>
      </c>
      <c r="K18" s="1">
        <f t="shared" si="2"/>
        <v>0</v>
      </c>
      <c r="L18" s="1" t="str">
        <f>IF(ISBLANK(B18),,IF(G18,"CS_L","CS_R"))&amp;IF(ISBLANK(B18),,IF(G18,IF(LOOKUP(H18,顺序!$A$2:$A$23,顺序!$C$2:$C$23),"FN","NN"),IF(LOOKUP(H18,顺序!$A$2:$A$36,顺序!$E$2:$E$36),"NF","NN")))</f>
        <v/>
      </c>
    </row>
    <row r="19" spans="1:12">
      <c r="A19" s="1" t="s">
        <v>337</v>
      </c>
      <c r="B19" s="1">
        <v>1</v>
      </c>
      <c r="C19" s="1" t="s">
        <v>25</v>
      </c>
      <c r="D19" s="1" t="s">
        <v>495</v>
      </c>
      <c r="F19" s="1" t="str">
        <f t="shared" si="0"/>
        <v>$PlayerID_14 CS_LNN "おや、きもけーねだ。"</v>
      </c>
      <c r="G19" s="1" t="b">
        <f t="shared" si="3"/>
        <v>1</v>
      </c>
      <c r="H19" s="1">
        <f>IF(G19=0,0,IF(G19,MATCH(C19,顺序!$B$2:$B$23,0),MATCH(C19,顺序!$D$2:$D$36,0)))</f>
        <v>14</v>
      </c>
      <c r="I19" s="1" t="str">
        <f t="shared" si="4"/>
        <v>$PlayerID_</v>
      </c>
      <c r="J19" s="1">
        <f t="shared" si="1"/>
        <v>14</v>
      </c>
      <c r="K19" s="1" t="str">
        <f t="shared" si="2"/>
        <v>$PlayerID_14</v>
      </c>
      <c r="L19" s="1" t="str">
        <f>IF(ISBLANK(B19),,IF(G19,"CS_L","CS_R"))&amp;IF(ISBLANK(B19),,IF(G19,IF(LOOKUP(H19,顺序!$A$2:$A$23,顺序!$C$2:$C$23),"FN","NN"),IF(LOOKUP(H19,顺序!$A$2:$A$36,顺序!$E$2:$E$36),"NF","NN")))</f>
        <v>CS_LNN</v>
      </c>
    </row>
    <row r="20" spans="1:12">
      <c r="A20" s="1" t="s">
        <v>25</v>
      </c>
      <c r="B20" s="1">
        <v>0</v>
      </c>
      <c r="C20" s="1" t="s">
        <v>337</v>
      </c>
      <c r="D20" s="1" t="s">
        <v>494</v>
      </c>
      <c r="F20" s="1" t="str">
        <f t="shared" si="0"/>
        <v>$EnemyID_16 CS_RNN "なんだと！"</v>
      </c>
      <c r="G20" s="1" t="b">
        <f t="shared" si="3"/>
        <v>0</v>
      </c>
      <c r="H20" s="1">
        <f>IF(G20=0,0,IF(G20,MATCH(C20,顺序!$B$2:$B$23,0),MATCH(C20,顺序!$D$2:$D$36,0)))</f>
        <v>16</v>
      </c>
      <c r="I20" s="1" t="str">
        <f t="shared" si="4"/>
        <v>$EnemyID_</v>
      </c>
      <c r="J20" s="1">
        <f t="shared" si="1"/>
        <v>16</v>
      </c>
      <c r="K20" s="1" t="str">
        <f t="shared" si="2"/>
        <v>$EnemyID_16</v>
      </c>
      <c r="L20" s="1" t="str">
        <f>IF(ISBLANK(B20),,IF(G20,"CS_L","CS_R"))&amp;IF(ISBLANK(B20),,IF(G20,IF(LOOKUP(H20,顺序!$A$2:$A$23,顺序!$C$2:$C$23),"FN","NN"),IF(LOOKUP(H20,顺序!$A$2:$A$36,顺序!$E$2:$E$36),"NF","NN")))</f>
        <v>CS_RNN</v>
      </c>
    </row>
    <row r="21" spans="1:12">
      <c r="B21" s="1">
        <v>1</v>
      </c>
      <c r="C21" s="1" t="s">
        <v>25</v>
      </c>
      <c r="D21" s="1" t="s">
        <v>496</v>
      </c>
      <c r="F21" s="1" t="str">
        <f t="shared" si="0"/>
        <v>$PlayerID_14 CS_LNN "あら、失礼。よくみれば上白沢さんではありませんか。"</v>
      </c>
      <c r="G21" s="1" t="b">
        <f t="shared" si="3"/>
        <v>1</v>
      </c>
      <c r="H21" s="1">
        <f>IF(G21=0,0,IF(G21,MATCH(C21,顺序!$B$2:$B$23,0),MATCH(C21,顺序!$D$2:$D$36,0)))</f>
        <v>14</v>
      </c>
      <c r="I21" s="1" t="str">
        <f t="shared" si="4"/>
        <v>$PlayerID_</v>
      </c>
      <c r="J21" s="1">
        <f t="shared" si="1"/>
        <v>14</v>
      </c>
      <c r="K21" s="1" t="str">
        <f t="shared" si="2"/>
        <v>$PlayerID_14</v>
      </c>
      <c r="L21" s="1" t="str">
        <f>IF(ISBLANK(B21),,IF(G21,"CS_L","CS_R"))&amp;IF(ISBLANK(B21),,IF(G21,IF(LOOKUP(H21,顺序!$A$2:$A$23,顺序!$C$2:$C$23),"FN","NN"),IF(LOOKUP(H21,顺序!$A$2:$A$36,顺序!$E$2:$E$36),"NF","NN")))</f>
        <v>CS_LNN</v>
      </c>
    </row>
    <row r="22" spans="1:12">
      <c r="B22" s="1">
        <v>0</v>
      </c>
      <c r="C22" s="1" t="s">
        <v>337</v>
      </c>
      <c r="D22" s="1" t="s">
        <v>497</v>
      </c>
      <c r="F22" s="1" t="str">
        <f t="shared" si="0"/>
        <v>$EnemyID_16 CS_RNN "よく見なくても私だ！そんなことより引き返れ、あんたに用がない。"</v>
      </c>
      <c r="G22" s="1" t="b">
        <f t="shared" si="3"/>
        <v>0</v>
      </c>
      <c r="H22" s="1">
        <f>IF(G22=0,0,IF(G22,MATCH(C22,顺序!$B$2:$B$23,0),MATCH(C22,顺序!$D$2:$D$36,0)))</f>
        <v>16</v>
      </c>
      <c r="I22" s="1" t="str">
        <f t="shared" si="4"/>
        <v>$EnemyID_</v>
      </c>
      <c r="J22" s="1">
        <f t="shared" si="1"/>
        <v>16</v>
      </c>
      <c r="K22" s="1" t="str">
        <f t="shared" si="2"/>
        <v>$EnemyID_16</v>
      </c>
      <c r="L22" s="1" t="str">
        <f>IF(ISBLANK(B22),,IF(G22,"CS_L","CS_R"))&amp;IF(ISBLANK(B22),,IF(G22,IF(LOOKUP(H22,顺序!$A$2:$A$23,顺序!$C$2:$C$23),"FN","NN"),IF(LOOKUP(H22,顺序!$A$2:$A$36,顺序!$E$2:$E$36),"NF","NN")))</f>
        <v>CS_RNN</v>
      </c>
    </row>
    <row r="23" spans="1:12">
      <c r="B23" s="1">
        <v>1</v>
      </c>
      <c r="C23" s="1" t="s">
        <v>25</v>
      </c>
      <c r="D23" s="1" t="s">
        <v>498</v>
      </c>
      <c r="F23" s="1" t="str">
        <f t="shared" si="0"/>
        <v>$PlayerID_14 CS_LNN "それはいけません。せっかく貧乏霊夢が霊書を送ってきたのに、行かなきゃ礼儀に合いません。"</v>
      </c>
      <c r="G23" s="1" t="b">
        <f t="shared" si="3"/>
        <v>1</v>
      </c>
      <c r="H23" s="1">
        <f>IF(G23=0,0,IF(G23,MATCH(C23,顺序!$B$2:$B$23,0),MATCH(C23,顺序!$D$2:$D$36,0)))</f>
        <v>14</v>
      </c>
      <c r="I23" s="1" t="str">
        <f t="shared" si="4"/>
        <v>$PlayerID_</v>
      </c>
      <c r="J23" s="1">
        <f t="shared" si="1"/>
        <v>14</v>
      </c>
      <c r="K23" s="1" t="str">
        <f t="shared" si="2"/>
        <v>$PlayerID_14</v>
      </c>
      <c r="L23" s="1" t="str">
        <f>IF(ISBLANK(B23),,IF(G23,"CS_L","CS_R"))&amp;IF(ISBLANK(B23),,IF(G23,IF(LOOKUP(H23,顺序!$A$2:$A$23,顺序!$C$2:$C$23),"FN","NN"),IF(LOOKUP(H23,顺序!$A$2:$A$36,顺序!$E$2:$E$36),"NF","NN")))</f>
        <v>CS_LNN</v>
      </c>
    </row>
    <row r="24" spans="1:12">
      <c r="B24" s="1">
        <v>0</v>
      </c>
      <c r="C24" s="1" t="s">
        <v>337</v>
      </c>
      <c r="D24" s="1" t="s">
        <v>499</v>
      </c>
      <c r="F24" s="1" t="str">
        <f t="shared" si="0"/>
        <v>$EnemyID_16 CS_RNN "問題は解決済み…だそうです。"</v>
      </c>
      <c r="G24" s="1" t="b">
        <f t="shared" si="3"/>
        <v>0</v>
      </c>
      <c r="H24" s="1">
        <f>IF(G24=0,0,IF(G24,MATCH(C24,顺序!$B$2:$B$23,0),MATCH(C24,顺序!$D$2:$D$36,0)))</f>
        <v>16</v>
      </c>
      <c r="I24" s="1" t="str">
        <f t="shared" si="4"/>
        <v>$EnemyID_</v>
      </c>
      <c r="J24" s="1">
        <f t="shared" si="1"/>
        <v>16</v>
      </c>
      <c r="K24" s="1" t="str">
        <f t="shared" si="2"/>
        <v>$EnemyID_16</v>
      </c>
      <c r="L24" s="1" t="str">
        <f>IF(ISBLANK(B24),,IF(G24,"CS_L","CS_R"))&amp;IF(ISBLANK(B24),,IF(G24,IF(LOOKUP(H24,顺序!$A$2:$A$23,顺序!$C$2:$C$23),"FN","NN"),IF(LOOKUP(H24,顺序!$A$2:$A$36,顺序!$E$2:$E$36),"NF","NN")))</f>
        <v>CS_RNN</v>
      </c>
    </row>
    <row r="25" spans="1:12">
      <c r="B25" s="1">
        <v>1</v>
      </c>
      <c r="C25" s="1" t="s">
        <v>25</v>
      </c>
      <c r="D25" s="1" t="s">
        <v>500</v>
      </c>
      <c r="F25" s="1" t="str">
        <f t="shared" si="0"/>
        <v>$PlayerID_14 CS_LNN "なんだ今の間は。"</v>
      </c>
      <c r="G25" s="1" t="b">
        <f t="shared" si="3"/>
        <v>1</v>
      </c>
      <c r="H25" s="1">
        <f>IF(G25=0,0,IF(G25,MATCH(C25,顺序!$B$2:$B$23,0),MATCH(C25,顺序!$D$2:$D$36,0)))</f>
        <v>14</v>
      </c>
      <c r="I25" s="1" t="str">
        <f t="shared" si="4"/>
        <v>$PlayerID_</v>
      </c>
      <c r="J25" s="1">
        <f t="shared" si="1"/>
        <v>14</v>
      </c>
      <c r="K25" s="1" t="str">
        <f t="shared" si="2"/>
        <v>$PlayerID_14</v>
      </c>
      <c r="L25" s="1" t="str">
        <f>IF(ISBLANK(B25),,IF(G25,"CS_L","CS_R"))&amp;IF(ISBLANK(B25),,IF(G25,IF(LOOKUP(H25,顺序!$A$2:$A$23,顺序!$C$2:$C$23),"FN","NN"),IF(LOOKUP(H25,顺序!$A$2:$A$36,顺序!$E$2:$E$36),"NF","NN")))</f>
        <v>CS_LNN</v>
      </c>
    </row>
    <row r="26" spans="1:12">
      <c r="F26" s="1" t="str">
        <f t="shared" si="0"/>
        <v/>
      </c>
      <c r="G26" s="1">
        <f t="shared" si="3"/>
        <v>0</v>
      </c>
      <c r="H26" s="1">
        <f>IF(G26=0,0,IF(G26,MATCH(C26,顺序!$B$2:$B$23,0),MATCH(C26,顺序!$D$2:$D$36,0)))</f>
        <v>0</v>
      </c>
      <c r="I26" s="1">
        <f t="shared" si="4"/>
        <v>0</v>
      </c>
      <c r="J26" s="1">
        <f t="shared" si="1"/>
        <v>0</v>
      </c>
      <c r="K26" s="1">
        <f t="shared" si="2"/>
        <v>0</v>
      </c>
      <c r="L26" s="1" t="str">
        <f>IF(ISBLANK(B26),,IF(G26,"CS_L","CS_R"))&amp;IF(ISBLANK(B26),,IF(G26,IF(LOOKUP(H26,顺序!$A$2:$A$23,顺序!$C$2:$C$23),"FN","NN"),IF(LOOKUP(H26,顺序!$A$2:$A$36,顺序!$E$2:$E$36),"NF","NN")))</f>
        <v/>
      </c>
    </row>
    <row r="27" spans="1:12">
      <c r="A27" s="1" t="s">
        <v>501</v>
      </c>
      <c r="F27" s="1" t="str">
        <f t="shared" si="0"/>
        <v/>
      </c>
      <c r="G27" s="1">
        <f t="shared" si="3"/>
        <v>0</v>
      </c>
      <c r="H27" s="1">
        <f>IF(G27=0,0,IF(G27,MATCH(C27,顺序!$B$2:$B$23,0),MATCH(C27,顺序!$D$2:$D$36,0)))</f>
        <v>0</v>
      </c>
      <c r="I27" s="1">
        <f t="shared" si="4"/>
        <v>0</v>
      </c>
      <c r="J27" s="1">
        <f t="shared" si="1"/>
        <v>0</v>
      </c>
      <c r="K27" s="1">
        <f t="shared" si="2"/>
        <v>0</v>
      </c>
      <c r="L27" s="1" t="str">
        <f>IF(ISBLANK(B27),,IF(G27,"CS_L","CS_R"))&amp;IF(ISBLANK(B27),,IF(G27,IF(LOOKUP(H27,顺序!$A$2:$A$23,顺序!$C$2:$C$23),"FN","NN"),IF(LOOKUP(H27,顺序!$A$2:$A$36,顺序!$E$2:$E$36),"NF","NN")))</f>
        <v/>
      </c>
    </row>
    <row r="28" spans="1:12">
      <c r="A28" s="1" t="s">
        <v>239</v>
      </c>
      <c r="B28" s="1">
        <v>0</v>
      </c>
      <c r="C28" s="1" t="s">
        <v>239</v>
      </c>
      <c r="D28" s="1" t="s">
        <v>503</v>
      </c>
      <c r="F28" s="1" t="str">
        <f t="shared" si="0"/>
        <v>$EnemyID_23 CS_RNN "けーねやられちゃったか。まぁよい。"</v>
      </c>
      <c r="G28" s="1" t="b">
        <f t="shared" si="3"/>
        <v>0</v>
      </c>
      <c r="H28" s="1">
        <f>IF(G28=0,0,IF(G28,MATCH(C28,顺序!$B$2:$B$23,0),MATCH(C28,顺序!$D$2:$D$36,0)))</f>
        <v>23</v>
      </c>
      <c r="I28" s="1" t="str">
        <f t="shared" si="4"/>
        <v>$EnemyID_</v>
      </c>
      <c r="J28" s="1">
        <f t="shared" si="1"/>
        <v>23</v>
      </c>
      <c r="K28" s="1" t="str">
        <f t="shared" si="2"/>
        <v>$EnemyID_23</v>
      </c>
      <c r="L28" s="1" t="str">
        <f>IF(ISBLANK(B28),,IF(G28,"CS_L","CS_R"))&amp;IF(ISBLANK(B28),,IF(G28,IF(LOOKUP(H28,顺序!$A$2:$A$23,顺序!$C$2:$C$23),"FN","NN"),IF(LOOKUP(H28,顺序!$A$2:$A$36,顺序!$E$2:$E$36),"NF","NN")))</f>
        <v>CS_RNN</v>
      </c>
    </row>
    <row r="29" spans="1:12">
      <c r="A29" s="1" t="s">
        <v>41</v>
      </c>
      <c r="B29" s="1">
        <v>1</v>
      </c>
      <c r="C29" s="1" t="s">
        <v>41</v>
      </c>
      <c r="D29" s="1" t="s">
        <v>504</v>
      </c>
      <c r="F29" s="1" t="str">
        <f t="shared" si="0"/>
        <v>$PlayerID_03 CS_LNN "お前ら敵じゃなかったっけ？やっぱり最近の幻想郷は変だ。"</v>
      </c>
      <c r="G29" s="1" t="b">
        <f t="shared" si="3"/>
        <v>1</v>
      </c>
      <c r="H29" s="1">
        <f>IF(G29=0,0,IF(G29,MATCH(C29,顺序!$B$2:$B$23,0),MATCH(C29,顺序!$D$2:$D$36,0)))</f>
        <v>3</v>
      </c>
      <c r="I29" s="1" t="str">
        <f t="shared" si="4"/>
        <v>$PlayerID_</v>
      </c>
      <c r="J29" s="1" t="str">
        <f t="shared" si="1"/>
        <v>03</v>
      </c>
      <c r="K29" s="1" t="str">
        <f t="shared" si="2"/>
        <v>$PlayerID_03</v>
      </c>
      <c r="L29" s="1" t="str">
        <f>IF(ISBLANK(B29),,IF(G29,"CS_L","CS_R"))&amp;IF(ISBLANK(B29),,IF(G29,IF(LOOKUP(H29,顺序!$A$2:$A$23,顺序!$C$2:$C$23),"FN","NN"),IF(LOOKUP(H29,顺序!$A$2:$A$36,顺序!$E$2:$E$36),"NF","NN")))</f>
        <v>CS_LNN</v>
      </c>
    </row>
    <row r="30" spans="1:12">
      <c r="A30" s="1" t="s">
        <v>126</v>
      </c>
      <c r="B30" s="1">
        <v>1</v>
      </c>
      <c r="C30" s="1" t="s">
        <v>126</v>
      </c>
      <c r="D30" s="1" t="s">
        <v>505</v>
      </c>
      <c r="F30" s="1" t="str">
        <f t="shared" si="0"/>
        <v>$PlayerID_18 CS_LNN "やけに死人出るのも一連の仕業か。"</v>
      </c>
      <c r="G30" s="1" t="b">
        <f t="shared" si="3"/>
        <v>1</v>
      </c>
      <c r="H30" s="1">
        <f>IF(G30=0,0,IF(G30,MATCH(C30,顺序!$B$2:$B$23,0),MATCH(C30,顺序!$D$2:$D$36,0)))</f>
        <v>18</v>
      </c>
      <c r="I30" s="1" t="str">
        <f t="shared" si="4"/>
        <v>$PlayerID_</v>
      </c>
      <c r="J30" s="1">
        <f t="shared" si="1"/>
        <v>18</v>
      </c>
      <c r="K30" s="1" t="str">
        <f t="shared" si="2"/>
        <v>$PlayerID_18</v>
      </c>
      <c r="L30" s="1" t="str">
        <f>IF(ISBLANK(B30),,IF(G30,"CS_L","CS_R"))&amp;IF(ISBLANK(B30),,IF(G30,IF(LOOKUP(H30,顺序!$A$2:$A$23,顺序!$C$2:$C$23),"FN","NN"),IF(LOOKUP(H30,顺序!$A$2:$A$36,顺序!$E$2:$E$36),"NF","NN")))</f>
        <v>CS_LNN</v>
      </c>
    </row>
    <row r="31" spans="1:12">
      <c r="B31" s="1">
        <v>0</v>
      </c>
      <c r="C31" s="1" t="s">
        <v>239</v>
      </c>
      <c r="D31" s="1" t="s">
        <v>506</v>
      </c>
      <c r="F31" s="1" t="str">
        <f t="shared" si="0"/>
        <v>$EnemyID_23 CS_RNN "世の中知らない方がいいことはたまにある。"</v>
      </c>
      <c r="G31" s="1" t="b">
        <f t="shared" si="3"/>
        <v>0</v>
      </c>
      <c r="H31" s="1">
        <f>IF(G31=0,0,IF(G31,MATCH(C31,顺序!$B$2:$B$23,0),MATCH(C31,顺序!$D$2:$D$36,0)))</f>
        <v>23</v>
      </c>
      <c r="I31" s="1" t="str">
        <f t="shared" si="4"/>
        <v>$EnemyID_</v>
      </c>
      <c r="J31" s="1">
        <f t="shared" si="1"/>
        <v>23</v>
      </c>
      <c r="K31" s="1" t="str">
        <f t="shared" si="2"/>
        <v>$EnemyID_23</v>
      </c>
      <c r="L31" s="1" t="str">
        <f>IF(ISBLANK(B31),,IF(G31,"CS_L","CS_R"))&amp;IF(ISBLANK(B31),,IF(G31,IF(LOOKUP(H31,顺序!$A$2:$A$23,顺序!$C$2:$C$23),"FN","NN"),IF(LOOKUP(H31,顺序!$A$2:$A$36,顺序!$E$2:$E$36),"NF","NN")))</f>
        <v>CS_RNN</v>
      </c>
    </row>
    <row r="32" spans="1:12">
      <c r="B32" s="1">
        <v>1</v>
      </c>
      <c r="C32" s="1" t="s">
        <v>41</v>
      </c>
      <c r="D32" s="1" t="s">
        <v>507</v>
      </c>
      <c r="F32" s="1" t="str">
        <f t="shared" si="0"/>
        <v>$PlayerID_03 CS_LNN "霊書をもらった以上、引き返るわけにもない。もしかしてあんたたちが首謀者？"</v>
      </c>
      <c r="G32" s="1" t="b">
        <f t="shared" si="3"/>
        <v>1</v>
      </c>
      <c r="H32" s="1">
        <f>IF(G32=0,0,IF(G32,MATCH(C32,顺序!$B$2:$B$23,0),MATCH(C32,顺序!$D$2:$D$36,0)))</f>
        <v>3</v>
      </c>
      <c r="I32" s="1" t="str">
        <f t="shared" si="4"/>
        <v>$PlayerID_</v>
      </c>
      <c r="J32" s="1" t="str">
        <f t="shared" si="1"/>
        <v>03</v>
      </c>
      <c r="K32" s="1" t="str">
        <f t="shared" si="2"/>
        <v>$PlayerID_03</v>
      </c>
      <c r="L32" s="1" t="str">
        <f>IF(ISBLANK(B32),,IF(G32,"CS_L","CS_R"))&amp;IF(ISBLANK(B32),,IF(G32,IF(LOOKUP(H32,顺序!$A$2:$A$23,顺序!$C$2:$C$23),"FN","NN"),IF(LOOKUP(H32,顺序!$A$2:$A$36,顺序!$E$2:$E$36),"NF","NN")))</f>
        <v>CS_LNN</v>
      </c>
    </row>
    <row r="33" spans="1:12">
      <c r="B33" s="1">
        <v>0</v>
      </c>
      <c r="C33" s="1" t="s">
        <v>239</v>
      </c>
      <c r="D33" s="1" t="s">
        <v>508</v>
      </c>
      <c r="F33" s="1" t="str">
        <f t="shared" si="0"/>
        <v>$EnemyID_23 CS_RNN "どう見ても問題を解決しようとしている方だ！だがあんまり人が近づくと危険ですから…。"</v>
      </c>
      <c r="G33" s="1" t="b">
        <f t="shared" si="3"/>
        <v>0</v>
      </c>
      <c r="H33" s="1">
        <f>IF(G33=0,0,IF(G33,MATCH(C33,顺序!$B$2:$B$23,0),MATCH(C33,顺序!$D$2:$D$36,0)))</f>
        <v>23</v>
      </c>
      <c r="I33" s="1" t="str">
        <f t="shared" si="4"/>
        <v>$EnemyID_</v>
      </c>
      <c r="J33" s="1">
        <f t="shared" si="1"/>
        <v>23</v>
      </c>
      <c r="K33" s="1" t="str">
        <f t="shared" si="2"/>
        <v>$EnemyID_23</v>
      </c>
      <c r="L33" s="1" t="str">
        <f>IF(ISBLANK(B33),,IF(G33,"CS_L","CS_R"))&amp;IF(ISBLANK(B33),,IF(G33,IF(LOOKUP(H33,顺序!$A$2:$A$23,顺序!$C$2:$C$23),"FN","NN"),IF(LOOKUP(H33,顺序!$A$2:$A$36,顺序!$E$2:$E$36),"NF","NN")))</f>
        <v>CS_RNN</v>
      </c>
    </row>
    <row r="34" spans="1:12">
      <c r="B34" s="1">
        <v>1</v>
      </c>
      <c r="C34" s="1" t="s">
        <v>126</v>
      </c>
      <c r="D34" s="1" t="s">
        <v>509</v>
      </c>
      <c r="F34" s="1" t="str">
        <f t="shared" si="0"/>
        <v>$PlayerID_18 CS_LNN "やっぱりなんかたくらんでる。放っていくわけがない。おとなしく白状しろ。"</v>
      </c>
      <c r="G34" s="1" t="b">
        <f t="shared" si="3"/>
        <v>1</v>
      </c>
      <c r="H34" s="1">
        <f>IF(G34=0,0,IF(G34,MATCH(C34,顺序!$B$2:$B$23,0),MATCH(C34,顺序!$D$2:$D$36,0)))</f>
        <v>18</v>
      </c>
      <c r="I34" s="1" t="str">
        <f t="shared" si="4"/>
        <v>$PlayerID_</v>
      </c>
      <c r="J34" s="1">
        <f t="shared" si="1"/>
        <v>18</v>
      </c>
      <c r="K34" s="1" t="str">
        <f t="shared" si="2"/>
        <v>$PlayerID_18</v>
      </c>
      <c r="L34" s="1" t="str">
        <f>IF(ISBLANK(B34),,IF(G34,"CS_L","CS_R"))&amp;IF(ISBLANK(B34),,IF(G34,IF(LOOKUP(H34,顺序!$A$2:$A$23,顺序!$C$2:$C$23),"FN","NN"),IF(LOOKUP(H34,顺序!$A$2:$A$36,顺序!$E$2:$E$36),"NF","NN")))</f>
        <v>CS_LNN</v>
      </c>
    </row>
    <row r="35" spans="1:12">
      <c r="B35" s="1">
        <v>0</v>
      </c>
      <c r="C35" s="1" t="s">
        <v>239</v>
      </c>
      <c r="D35" s="1" t="s">
        <v>510</v>
      </c>
      <c r="F35" s="1" t="str">
        <f t="shared" si="0"/>
        <v>$EnemyID_23 CS_RNN "…身のために思ってやったのに、どうやら情を通さなかったな。"</v>
      </c>
      <c r="G35" s="1" t="b">
        <f t="shared" si="3"/>
        <v>0</v>
      </c>
      <c r="H35" s="1">
        <f>IF(G35=0,0,IF(G35,MATCH(C35,顺序!$B$2:$B$23,0),MATCH(C35,顺序!$D$2:$D$36,0)))</f>
        <v>23</v>
      </c>
      <c r="I35" s="1" t="str">
        <f t="shared" si="4"/>
        <v>$EnemyID_</v>
      </c>
      <c r="J35" s="1">
        <f t="shared" si="1"/>
        <v>23</v>
      </c>
      <c r="K35" s="1" t="str">
        <f t="shared" si="2"/>
        <v>$EnemyID_23</v>
      </c>
      <c r="L35" s="1" t="str">
        <f>IF(ISBLANK(B35),,IF(G35,"CS_L","CS_R"))&amp;IF(ISBLANK(B35),,IF(G35,IF(LOOKUP(H35,顺序!$A$2:$A$23,顺序!$C$2:$C$23),"FN","NN"),IF(LOOKUP(H35,顺序!$A$2:$A$36,顺序!$E$2:$E$36),"NF","NN")))</f>
        <v>CS_RNN</v>
      </c>
    </row>
    <row r="36" spans="1:12">
      <c r="F36" s="1" t="str">
        <f t="shared" si="0"/>
        <v/>
      </c>
      <c r="G36" s="1">
        <f t="shared" si="3"/>
        <v>0</v>
      </c>
      <c r="H36" s="1">
        <f>IF(G36=0,0,IF(G36,MATCH(C36,顺序!$B$2:$B$23,0),MATCH(C36,顺序!$D$2:$D$36,0)))</f>
        <v>0</v>
      </c>
      <c r="I36" s="1">
        <f t="shared" si="4"/>
        <v>0</v>
      </c>
      <c r="J36" s="1">
        <f t="shared" si="1"/>
        <v>0</v>
      </c>
      <c r="K36" s="1">
        <f t="shared" si="2"/>
        <v>0</v>
      </c>
      <c r="L36" s="1" t="str">
        <f>IF(ISBLANK(B36),,IF(G36,"CS_L","CS_R"))&amp;IF(ISBLANK(B36),,IF(G36,IF(LOOKUP(H36,顺序!$A$2:$A$23,顺序!$C$2:$C$23),"FN","NN"),IF(LOOKUP(H36,顺序!$A$2:$A$36,顺序!$E$2:$E$36),"NF","NN")))</f>
        <v/>
      </c>
    </row>
    <row r="37" spans="1:12">
      <c r="A37" s="1" t="s">
        <v>511</v>
      </c>
      <c r="F37" s="1" t="str">
        <f t="shared" si="0"/>
        <v/>
      </c>
      <c r="G37" s="1">
        <f t="shared" si="3"/>
        <v>0</v>
      </c>
      <c r="H37" s="1">
        <f>IF(G37=0,0,IF(G37,MATCH(C37,顺序!$B$2:$B$23,0),MATCH(C37,顺序!$D$2:$D$36,0)))</f>
        <v>0</v>
      </c>
      <c r="I37" s="1">
        <f t="shared" si="4"/>
        <v>0</v>
      </c>
      <c r="J37" s="1">
        <f t="shared" si="1"/>
        <v>0</v>
      </c>
      <c r="K37" s="1">
        <f t="shared" si="2"/>
        <v>0</v>
      </c>
      <c r="L37" s="1" t="str">
        <f>IF(ISBLANK(B37),,IF(G37,"CS_L","CS_R"))&amp;IF(ISBLANK(B37),,IF(G37,IF(LOOKUP(H37,顺序!$A$2:$A$23,顺序!$C$2:$C$23),"FN","NN"),IF(LOOKUP(H37,顺序!$A$2:$A$36,顺序!$E$2:$E$36),"NF","NN")))</f>
        <v/>
      </c>
    </row>
    <row r="38" spans="1:12">
      <c r="A38" s="1" t="s">
        <v>239</v>
      </c>
      <c r="B38" s="1">
        <v>0</v>
      </c>
      <c r="C38" s="1" t="s">
        <v>239</v>
      </c>
      <c r="D38" s="1" t="s">
        <v>512</v>
      </c>
      <c r="F38" s="1" t="str">
        <f t="shared" si="0"/>
        <v>$EnemyID_23 CS_RNN "歓迎しないぞ。"</v>
      </c>
      <c r="G38" s="1" t="b">
        <f t="shared" si="3"/>
        <v>0</v>
      </c>
      <c r="H38" s="1">
        <f>IF(G38=0,0,IF(G38,MATCH(C38,顺序!$B$2:$B$23,0),MATCH(C38,顺序!$D$2:$D$36,0)))</f>
        <v>23</v>
      </c>
      <c r="I38" s="1" t="str">
        <f t="shared" si="4"/>
        <v>$EnemyID_</v>
      </c>
      <c r="J38" s="1">
        <f t="shared" si="1"/>
        <v>23</v>
      </c>
      <c r="K38" s="1" t="str">
        <f t="shared" si="2"/>
        <v>$EnemyID_23</v>
      </c>
      <c r="L38" s="1" t="str">
        <f>IF(ISBLANK(B38),,IF(G38,"CS_L","CS_R"))&amp;IF(ISBLANK(B38),,IF(G38,IF(LOOKUP(H38,顺序!$A$2:$A$23,顺序!$C$2:$C$23),"FN","NN"),IF(LOOKUP(H38,顺序!$A$2:$A$36,顺序!$E$2:$E$36),"NF","NN")))</f>
        <v>CS_RNN</v>
      </c>
    </row>
    <row r="39" spans="1:12">
      <c r="A39" s="1" t="s">
        <v>8</v>
      </c>
      <c r="B39" s="1">
        <v>1</v>
      </c>
      <c r="C39" s="1" t="s">
        <v>8</v>
      </c>
      <c r="D39" s="1" t="s">
        <v>513</v>
      </c>
      <c r="F39" s="1" t="str">
        <f t="shared" si="0"/>
        <v>$PlayerID_04 CS_LNN "歓迎しても喜ばない。で、博麗神社ってこの前か。"</v>
      </c>
      <c r="G39" s="1" t="b">
        <f t="shared" si="3"/>
        <v>1</v>
      </c>
      <c r="H39" s="1">
        <f>IF(G39=0,0,IF(G39,MATCH(C39,顺序!$B$2:$B$23,0),MATCH(C39,顺序!$D$2:$D$36,0)))</f>
        <v>4</v>
      </c>
      <c r="I39" s="1" t="str">
        <f t="shared" si="4"/>
        <v>$PlayerID_</v>
      </c>
      <c r="J39" s="1" t="str">
        <f t="shared" si="1"/>
        <v>04</v>
      </c>
      <c r="K39" s="1" t="str">
        <f t="shared" si="2"/>
        <v>$PlayerID_04</v>
      </c>
      <c r="L39" s="1" t="str">
        <f>IF(ISBLANK(B39),,IF(G39,"CS_L","CS_R"))&amp;IF(ISBLANK(B39),,IF(G39,IF(LOOKUP(H39,顺序!$A$2:$A$23,顺序!$C$2:$C$23),"FN","NN"),IF(LOOKUP(H39,顺序!$A$2:$A$36,顺序!$E$2:$E$36),"NF","NN")))</f>
        <v>CS_LNN</v>
      </c>
    </row>
    <row r="40" spans="1:12">
      <c r="A40" s="1" t="s">
        <v>3</v>
      </c>
      <c r="B40" s="1">
        <v>1</v>
      </c>
      <c r="C40" s="1" t="s">
        <v>3</v>
      </c>
      <c r="D40" s="1" t="s">
        <v>514</v>
      </c>
      <c r="F40" s="1" t="str">
        <f t="shared" si="0"/>
        <v>$PlayerID_08 CS_LNN "道迷わなくてよかった。"</v>
      </c>
      <c r="G40" s="1" t="b">
        <f t="shared" si="3"/>
        <v>1</v>
      </c>
      <c r="H40" s="1">
        <f>IF(G40=0,0,IF(G40,MATCH(C40,顺序!$B$2:$B$23,0),MATCH(C40,顺序!$D$2:$D$36,0)))</f>
        <v>8</v>
      </c>
      <c r="I40" s="1" t="str">
        <f t="shared" si="4"/>
        <v>$PlayerID_</v>
      </c>
      <c r="J40" s="1" t="str">
        <f t="shared" si="1"/>
        <v>08</v>
      </c>
      <c r="K40" s="1" t="str">
        <f t="shared" si="2"/>
        <v>$PlayerID_08</v>
      </c>
      <c r="L40" s="1" t="str">
        <f>IF(ISBLANK(B40),,IF(G40,"CS_L","CS_R"))&amp;IF(ISBLANK(B40),,IF(G40,IF(LOOKUP(H40,顺序!$A$2:$A$23,顺序!$C$2:$C$23),"FN","NN"),IF(LOOKUP(H40,顺序!$A$2:$A$36,顺序!$E$2:$E$36),"NF","NN")))</f>
        <v>CS_LNN</v>
      </c>
    </row>
    <row r="41" spans="1:12">
      <c r="B41" s="1">
        <v>0</v>
      </c>
      <c r="C41" s="1" t="s">
        <v>239</v>
      </c>
      <c r="D41" s="1" t="s">
        <v>515</v>
      </c>
      <c r="F41" s="1" t="str">
        <f t="shared" si="0"/>
        <v>$EnemyID_23 CS_RNN "霊夢ってやっぱり人気あるな。半人半霊はともかく、⑨は帰れ。"</v>
      </c>
      <c r="G41" s="1" t="b">
        <f t="shared" si="3"/>
        <v>0</v>
      </c>
      <c r="H41" s="1">
        <f>IF(G41=0,0,IF(G41,MATCH(C41,顺序!$B$2:$B$23,0),MATCH(C41,顺序!$D$2:$D$36,0)))</f>
        <v>23</v>
      </c>
      <c r="I41" s="1" t="str">
        <f t="shared" si="4"/>
        <v>$EnemyID_</v>
      </c>
      <c r="J41" s="1">
        <f t="shared" si="1"/>
        <v>23</v>
      </c>
      <c r="K41" s="1" t="str">
        <f t="shared" si="2"/>
        <v>$EnemyID_23</v>
      </c>
      <c r="L41" s="1" t="str">
        <f>IF(ISBLANK(B41),,IF(G41,"CS_L","CS_R"))&amp;IF(ISBLANK(B41),,IF(G41,IF(LOOKUP(H41,顺序!$A$2:$A$23,顺序!$C$2:$C$23),"FN","NN"),IF(LOOKUP(H41,顺序!$A$2:$A$36,顺序!$E$2:$E$36),"NF","NN")))</f>
        <v>CS_RNN</v>
      </c>
    </row>
    <row r="42" spans="1:12">
      <c r="B42" s="1">
        <v>1</v>
      </c>
      <c r="C42" s="1" t="s">
        <v>3</v>
      </c>
      <c r="D42" s="1" t="s">
        <v>516</v>
      </c>
      <c r="F42" s="1" t="str">
        <f t="shared" si="0"/>
        <v>$PlayerID_08 CS_LNN "失礼だな！あたいも霊夢を気使ってきたから！"</v>
      </c>
      <c r="G42" s="1" t="b">
        <f t="shared" si="3"/>
        <v>1</v>
      </c>
      <c r="H42" s="1">
        <f>IF(G42=0,0,IF(G42,MATCH(C42,顺序!$B$2:$B$23,0),MATCH(C42,顺序!$D$2:$D$36,0)))</f>
        <v>8</v>
      </c>
      <c r="I42" s="1" t="str">
        <f t="shared" si="4"/>
        <v>$PlayerID_</v>
      </c>
      <c r="J42" s="1" t="str">
        <f t="shared" si="1"/>
        <v>08</v>
      </c>
      <c r="K42" s="1" t="str">
        <f t="shared" si="2"/>
        <v>$PlayerID_08</v>
      </c>
      <c r="L42" s="1" t="str">
        <f>IF(ISBLANK(B42),,IF(G42,"CS_L","CS_R"))&amp;IF(ISBLANK(B42),,IF(G42,IF(LOOKUP(H42,顺序!$A$2:$A$23,顺序!$C$2:$C$23),"FN","NN"),IF(LOOKUP(H42,顺序!$A$2:$A$36,顺序!$E$2:$E$36),"NF","NN")))</f>
        <v>CS_LNN</v>
      </c>
    </row>
    <row r="43" spans="1:12">
      <c r="B43" s="1">
        <v>0</v>
      </c>
      <c r="C43" s="1" t="s">
        <v>239</v>
      </c>
      <c r="D43" s="1" t="s">
        <v>517</v>
      </c>
      <c r="F43" s="1" t="str">
        <f t="shared" si="0"/>
        <v>$EnemyID_23 CS_RNN "お、それは感動した。"</v>
      </c>
      <c r="G43" s="1" t="b">
        <f t="shared" si="3"/>
        <v>0</v>
      </c>
      <c r="H43" s="1">
        <f>IF(G43=0,0,IF(G43,MATCH(C43,顺序!$B$2:$B$23,0),MATCH(C43,顺序!$D$2:$D$36,0)))</f>
        <v>23</v>
      </c>
      <c r="I43" s="1" t="str">
        <f t="shared" si="4"/>
        <v>$EnemyID_</v>
      </c>
      <c r="J43" s="1">
        <f t="shared" si="1"/>
        <v>23</v>
      </c>
      <c r="K43" s="1" t="str">
        <f t="shared" si="2"/>
        <v>$EnemyID_23</v>
      </c>
      <c r="L43" s="1" t="str">
        <f>IF(ISBLANK(B43),,IF(G43,"CS_L","CS_R"))&amp;IF(ISBLANK(B43),,IF(G43,IF(LOOKUP(H43,顺序!$A$2:$A$23,顺序!$C$2:$C$23),"FN","NN"),IF(LOOKUP(H43,顺序!$A$2:$A$36,顺序!$E$2:$E$36),"NF","NN")))</f>
        <v>CS_RNN</v>
      </c>
    </row>
    <row r="44" spans="1:12">
      <c r="B44" s="1">
        <v>1</v>
      </c>
      <c r="C44" s="1" t="s">
        <v>8</v>
      </c>
      <c r="D44" s="1" t="s">
        <v>518</v>
      </c>
      <c r="F44" s="1" t="str">
        <f t="shared" si="0"/>
        <v>$PlayerID_04 CS_LNN "どうやら邪魔する気満々だな。"</v>
      </c>
      <c r="G44" s="1" t="b">
        <f t="shared" si="3"/>
        <v>1</v>
      </c>
      <c r="H44" s="1">
        <f>IF(G44=0,0,IF(G44,MATCH(C44,顺序!$B$2:$B$23,0),MATCH(C44,顺序!$D$2:$D$36,0)))</f>
        <v>4</v>
      </c>
      <c r="I44" s="1" t="str">
        <f t="shared" si="4"/>
        <v>$PlayerID_</v>
      </c>
      <c r="J44" s="1" t="str">
        <f t="shared" si="1"/>
        <v>04</v>
      </c>
      <c r="K44" s="1" t="str">
        <f t="shared" si="2"/>
        <v>$PlayerID_04</v>
      </c>
      <c r="L44" s="1" t="str">
        <f>IF(ISBLANK(B44),,IF(G44,"CS_L","CS_R"))&amp;IF(ISBLANK(B44),,IF(G44,IF(LOOKUP(H44,顺序!$A$2:$A$23,顺序!$C$2:$C$23),"FN","NN"),IF(LOOKUP(H44,顺序!$A$2:$A$36,顺序!$E$2:$E$36),"NF","NN")))</f>
        <v>CS_LNN</v>
      </c>
    </row>
    <row r="45" spans="1:12">
      <c r="B45" s="1">
        <v>0</v>
      </c>
      <c r="C45" s="1" t="s">
        <v>239</v>
      </c>
      <c r="D45" s="1" t="s">
        <v>519</v>
      </c>
      <c r="F45" s="1" t="str">
        <f t="shared" si="0"/>
        <v>$EnemyID_23 CS_RNN "邪魔する方があんたたちよ！"</v>
      </c>
      <c r="G45" s="1" t="b">
        <f t="shared" si="3"/>
        <v>0</v>
      </c>
      <c r="H45" s="1">
        <f>IF(G45=0,0,IF(G45,MATCH(C45,顺序!$B$2:$B$23,0),MATCH(C45,顺序!$D$2:$D$36,0)))</f>
        <v>23</v>
      </c>
      <c r="I45" s="1" t="str">
        <f t="shared" si="4"/>
        <v>$EnemyID_</v>
      </c>
      <c r="J45" s="1">
        <f t="shared" si="1"/>
        <v>23</v>
      </c>
      <c r="K45" s="1" t="str">
        <f t="shared" si="2"/>
        <v>$EnemyID_23</v>
      </c>
      <c r="L45" s="1" t="str">
        <f>IF(ISBLANK(B45),,IF(G45,"CS_L","CS_R"))&amp;IF(ISBLANK(B45),,IF(G45,IF(LOOKUP(H45,顺序!$A$2:$A$23,顺序!$C$2:$C$23),"FN","NN"),IF(LOOKUP(H45,顺序!$A$2:$A$36,顺序!$E$2:$E$36),"NF","NN")))</f>
        <v>CS_RNN</v>
      </c>
    </row>
    <row r="46" spans="1:12">
      <c r="F46" s="1" t="str">
        <f t="shared" si="0"/>
        <v/>
      </c>
      <c r="G46" s="1">
        <f t="shared" si="3"/>
        <v>0</v>
      </c>
      <c r="H46" s="1">
        <f>IF(G46=0,0,IF(G46,MATCH(C46,顺序!$B$2:$B$23,0),MATCH(C46,顺序!$D$2:$D$36,0)))</f>
        <v>0</v>
      </c>
      <c r="I46" s="1">
        <f t="shared" si="4"/>
        <v>0</v>
      </c>
      <c r="J46" s="1">
        <f t="shared" si="1"/>
        <v>0</v>
      </c>
      <c r="K46" s="1">
        <f t="shared" si="2"/>
        <v>0</v>
      </c>
      <c r="L46" s="1" t="str">
        <f>IF(ISBLANK(B46),,IF(G46,"CS_L","CS_R"))&amp;IF(ISBLANK(B46),,IF(G46,IF(LOOKUP(H46,顺序!$A$2:$A$23,顺序!$C$2:$C$23),"FN","NN"),IF(LOOKUP(H46,顺序!$A$2:$A$36,顺序!$E$2:$E$36),"NF","NN")))</f>
        <v/>
      </c>
    </row>
    <row r="47" spans="1:12">
      <c r="A47" s="1" t="s">
        <v>520</v>
      </c>
      <c r="F47" s="1" t="str">
        <f t="shared" si="0"/>
        <v/>
      </c>
      <c r="G47" s="1">
        <f t="shared" si="3"/>
        <v>0</v>
      </c>
      <c r="H47" s="1">
        <f>IF(G47=0,0,IF(G47,MATCH(C47,顺序!$B$2:$B$23,0),MATCH(C47,顺序!$D$2:$D$36,0)))</f>
        <v>0</v>
      </c>
      <c r="I47" s="1">
        <f t="shared" si="4"/>
        <v>0</v>
      </c>
      <c r="J47" s="1">
        <f t="shared" si="1"/>
        <v>0</v>
      </c>
      <c r="K47" s="1">
        <f t="shared" si="2"/>
        <v>0</v>
      </c>
      <c r="L47" s="1" t="str">
        <f>IF(ISBLANK(B47),,IF(G47,"CS_L","CS_R"))&amp;IF(ISBLANK(B47),,IF(G47,IF(LOOKUP(H47,顺序!$A$2:$A$23,顺序!$C$2:$C$23),"FN","NN"),IF(LOOKUP(H47,顺序!$A$2:$A$36,顺序!$E$2:$E$36),"NF","NN")))</f>
        <v/>
      </c>
    </row>
    <row r="48" spans="1:12">
      <c r="A48" s="1" t="s">
        <v>239</v>
      </c>
      <c r="B48" s="1">
        <v>1</v>
      </c>
      <c r="C48" s="1" t="s">
        <v>163</v>
      </c>
      <c r="D48" s="1" t="s">
        <v>521</v>
      </c>
      <c r="F48" s="1" t="str">
        <f t="shared" si="0"/>
        <v>$PlayerID_17 CS_LNN "永琳よ、いったい何が守ろうとしている。"</v>
      </c>
      <c r="G48" s="1" t="b">
        <f t="shared" si="3"/>
        <v>1</v>
      </c>
      <c r="H48" s="1">
        <f>IF(G48=0,0,IF(G48,MATCH(C48,顺序!$B$2:$B$23,0),MATCH(C48,顺序!$D$2:$D$36,0)))</f>
        <v>17</v>
      </c>
      <c r="I48" s="1" t="str">
        <f t="shared" si="4"/>
        <v>$PlayerID_</v>
      </c>
      <c r="J48" s="1">
        <f t="shared" si="1"/>
        <v>17</v>
      </c>
      <c r="K48" s="1" t="str">
        <f t="shared" si="2"/>
        <v>$PlayerID_17</v>
      </c>
      <c r="L48" s="1" t="str">
        <f>IF(ISBLANK(B48),,IF(G48,"CS_L","CS_R"))&amp;IF(ISBLANK(B48),,IF(G48,IF(LOOKUP(H48,顺序!$A$2:$A$23,顺序!$C$2:$C$23),"FN","NN"),IF(LOOKUP(H48,顺序!$A$2:$A$36,顺序!$E$2:$E$36),"NF","NN")))</f>
        <v>CS_LNN</v>
      </c>
    </row>
    <row r="49" spans="1:12">
      <c r="A49" s="1" t="s">
        <v>163</v>
      </c>
      <c r="B49" s="1">
        <v>0</v>
      </c>
      <c r="C49" s="1" t="s">
        <v>239</v>
      </c>
      <c r="D49" s="1" t="s">
        <v>522</v>
      </c>
      <c r="F49" s="1" t="str">
        <f t="shared" si="0"/>
        <v>$EnemyID_23 CS_RNN "霊夢のために言えません。どうか私を信じてください。今のうちに引き返ってください。"</v>
      </c>
      <c r="G49" s="1" t="b">
        <f t="shared" si="3"/>
        <v>0</v>
      </c>
      <c r="H49" s="1">
        <f>IF(G49=0,0,IF(G49,MATCH(C49,顺序!$B$2:$B$23,0),MATCH(C49,顺序!$D$2:$D$36,0)))</f>
        <v>23</v>
      </c>
      <c r="I49" s="1" t="str">
        <f t="shared" si="4"/>
        <v>$EnemyID_</v>
      </c>
      <c r="J49" s="1">
        <f t="shared" si="1"/>
        <v>23</v>
      </c>
      <c r="K49" s="1" t="str">
        <f t="shared" si="2"/>
        <v>$EnemyID_23</v>
      </c>
      <c r="L49" s="1" t="str">
        <f>IF(ISBLANK(B49),,IF(G49,"CS_L","CS_R"))&amp;IF(ISBLANK(B49),,IF(G49,IF(LOOKUP(H49,顺序!$A$2:$A$23,顺序!$C$2:$C$23),"FN","NN"),IF(LOOKUP(H49,顺序!$A$2:$A$36,顺序!$E$2:$E$36),"NF","NN")))</f>
        <v>CS_RNN</v>
      </c>
    </row>
    <row r="50" spans="1:12">
      <c r="A50" s="1" t="s">
        <v>336</v>
      </c>
      <c r="B50" s="1">
        <v>1</v>
      </c>
      <c r="C50" s="1" t="s">
        <v>336</v>
      </c>
      <c r="D50" s="1" t="s">
        <v>523</v>
      </c>
      <c r="F50" s="1" t="str">
        <f t="shared" si="0"/>
        <v>$PlayerID_20 CS_LNN "私ならここにいるんだけど？"</v>
      </c>
      <c r="G50" s="1" t="b">
        <f t="shared" si="3"/>
        <v>1</v>
      </c>
      <c r="H50" s="1">
        <f>IF(G50=0,0,IF(G50,MATCH(C50,顺序!$B$2:$B$23,0),MATCH(C50,顺序!$D$2:$D$36,0)))</f>
        <v>20</v>
      </c>
      <c r="I50" s="1" t="str">
        <f t="shared" si="4"/>
        <v>$PlayerID_</v>
      </c>
      <c r="J50" s="1">
        <f t="shared" si="1"/>
        <v>20</v>
      </c>
      <c r="K50" s="1" t="str">
        <f t="shared" si="2"/>
        <v>$PlayerID_20</v>
      </c>
      <c r="L50" s="1" t="str">
        <f>IF(ISBLANK(B50),,IF(G50,"CS_L","CS_R"))&amp;IF(ISBLANK(B50),,IF(G50,IF(LOOKUP(H50,顺序!$A$2:$A$23,顺序!$C$2:$C$23),"FN","NN"),IF(LOOKUP(H50,顺序!$A$2:$A$36,顺序!$E$2:$E$36),"NF","NN")))</f>
        <v>CS_LNN</v>
      </c>
    </row>
    <row r="51" spans="1:12">
      <c r="B51" s="1">
        <v>0</v>
      </c>
      <c r="C51" s="1" t="s">
        <v>239</v>
      </c>
      <c r="D51" s="1" t="s">
        <v>524</v>
      </c>
      <c r="F51" s="1" t="str">
        <f t="shared" si="0"/>
        <v>$EnemyID_23 CS_RNN "あ、あんたが犯人だね！よくも幻想郷にこんなひどいこと！"</v>
      </c>
      <c r="G51" s="1" t="b">
        <f t="shared" si="3"/>
        <v>0</v>
      </c>
      <c r="H51" s="1">
        <f>IF(G51=0,0,IF(G51,MATCH(C51,顺序!$B$2:$B$23,0),MATCH(C51,顺序!$D$2:$D$36,0)))</f>
        <v>23</v>
      </c>
      <c r="I51" s="1" t="str">
        <f t="shared" si="4"/>
        <v>$EnemyID_</v>
      </c>
      <c r="J51" s="1">
        <f t="shared" si="1"/>
        <v>23</v>
      </c>
      <c r="K51" s="1" t="str">
        <f t="shared" si="2"/>
        <v>$EnemyID_23</v>
      </c>
      <c r="L51" s="1" t="str">
        <f>IF(ISBLANK(B51),,IF(G51,"CS_L","CS_R"))&amp;IF(ISBLANK(B51),,IF(G51,IF(LOOKUP(H51,顺序!$A$2:$A$23,顺序!$C$2:$C$23),"FN","NN"),IF(LOOKUP(H51,顺序!$A$2:$A$36,顺序!$E$2:$E$36),"NF","NN")))</f>
        <v>CS_RNN</v>
      </c>
    </row>
    <row r="52" spans="1:12">
      <c r="B52" s="1">
        <v>1</v>
      </c>
      <c r="C52" s="1" t="s">
        <v>336</v>
      </c>
      <c r="D52" s="1" t="s">
        <v>525</v>
      </c>
      <c r="F52" s="1" t="str">
        <f t="shared" si="0"/>
        <v>$PlayerID_20 CS_LNN "私は何でもしなかったよ。勝手に罪人扱いするな。"</v>
      </c>
      <c r="G52" s="1" t="b">
        <f t="shared" si="3"/>
        <v>1</v>
      </c>
      <c r="H52" s="1">
        <f>IF(G52=0,0,IF(G52,MATCH(C52,顺序!$B$2:$B$23,0),MATCH(C52,顺序!$D$2:$D$36,0)))</f>
        <v>20</v>
      </c>
      <c r="I52" s="1" t="str">
        <f t="shared" si="4"/>
        <v>$PlayerID_</v>
      </c>
      <c r="J52" s="1">
        <f t="shared" si="1"/>
        <v>20</v>
      </c>
      <c r="K52" s="1" t="str">
        <f t="shared" si="2"/>
        <v>$PlayerID_20</v>
      </c>
      <c r="L52" s="1" t="str">
        <f>IF(ISBLANK(B52),,IF(G52,"CS_L","CS_R"))&amp;IF(ISBLANK(B52),,IF(G52,IF(LOOKUP(H52,顺序!$A$2:$A$23,顺序!$C$2:$C$23),"FN","NN"),IF(LOOKUP(H52,顺序!$A$2:$A$36,顺序!$E$2:$E$36),"NF","NN")))</f>
        <v>CS_LNN</v>
      </c>
    </row>
    <row r="53" spans="1:12">
      <c r="B53" s="1">
        <v>1</v>
      </c>
      <c r="C53" s="1" t="s">
        <v>163</v>
      </c>
      <c r="D53" s="1" t="s">
        <v>526</v>
      </c>
      <c r="F53" s="1" t="str">
        <f t="shared" si="0"/>
        <v>$PlayerID_17 CS_LNN "そうだ。私の判断で彼女は無罪だ。"</v>
      </c>
      <c r="G53" s="1" t="b">
        <f t="shared" si="3"/>
        <v>1</v>
      </c>
      <c r="H53" s="1">
        <f>IF(G53=0,0,IF(G53,MATCH(C53,顺序!$B$2:$B$23,0),MATCH(C53,顺序!$D$2:$D$36,0)))</f>
        <v>17</v>
      </c>
      <c r="I53" s="1" t="str">
        <f t="shared" si="4"/>
        <v>$PlayerID_</v>
      </c>
      <c r="J53" s="1">
        <f t="shared" si="1"/>
        <v>17</v>
      </c>
      <c r="K53" s="1" t="str">
        <f t="shared" si="2"/>
        <v>$PlayerID_17</v>
      </c>
      <c r="L53" s="1" t="str">
        <f>IF(ISBLANK(B53),,IF(G53,"CS_L","CS_R"))&amp;IF(ISBLANK(B53),,IF(G53,IF(LOOKUP(H53,顺序!$A$2:$A$23,顺序!$C$2:$C$23),"FN","NN"),IF(LOOKUP(H53,顺序!$A$2:$A$36,顺序!$E$2:$E$36),"NF","NN")))</f>
        <v>CS_LNN</v>
      </c>
    </row>
    <row r="54" spans="1:12">
      <c r="B54" s="1">
        <v>0</v>
      </c>
      <c r="C54" s="1" t="s">
        <v>239</v>
      </c>
      <c r="D54" s="1" t="s">
        <v>527</v>
      </c>
      <c r="F54" s="1" t="str">
        <f t="shared" si="0"/>
        <v>$EnemyID_23 CS_RNN "あんたね…。もう一度天月砲されたい？"</v>
      </c>
      <c r="G54" s="1" t="b">
        <f t="shared" si="3"/>
        <v>0</v>
      </c>
      <c r="H54" s="1">
        <f>IF(G54=0,0,IF(G54,MATCH(C54,顺序!$B$2:$B$23,0),MATCH(C54,顺序!$D$2:$D$36,0)))</f>
        <v>23</v>
      </c>
      <c r="I54" s="1" t="str">
        <f t="shared" si="4"/>
        <v>$EnemyID_</v>
      </c>
      <c r="J54" s="1">
        <f t="shared" si="1"/>
        <v>23</v>
      </c>
      <c r="K54" s="1" t="str">
        <f t="shared" si="2"/>
        <v>$EnemyID_23</v>
      </c>
      <c r="L54" s="1" t="str">
        <f>IF(ISBLANK(B54),,IF(G54,"CS_L","CS_R"))&amp;IF(ISBLANK(B54),,IF(G54,IF(LOOKUP(H54,顺序!$A$2:$A$23,顺序!$C$2:$C$23),"FN","NN"),IF(LOOKUP(H54,顺序!$A$2:$A$36,顺序!$E$2:$E$36),"NF","NN")))</f>
        <v>CS_RNN</v>
      </c>
    </row>
    <row r="55" spans="1:12">
      <c r="B55" s="1">
        <v>1</v>
      </c>
      <c r="C55" s="1" t="s">
        <v>336</v>
      </c>
      <c r="D55" s="1" t="s">
        <v>528</v>
      </c>
      <c r="F55" s="1" t="str">
        <f t="shared" si="0"/>
        <v>$PlayerID_20 CS_LNN "それだけは勘弁してくれ！それより事情をきけ！"</v>
      </c>
      <c r="G55" s="1" t="b">
        <f t="shared" si="3"/>
        <v>1</v>
      </c>
      <c r="H55" s="1">
        <f>IF(G55=0,0,IF(G55,MATCH(C55,顺序!$B$2:$B$23,0),MATCH(C55,顺序!$D$2:$D$36,0)))</f>
        <v>20</v>
      </c>
      <c r="I55" s="1" t="str">
        <f t="shared" si="4"/>
        <v>$PlayerID_</v>
      </c>
      <c r="J55" s="1">
        <f t="shared" si="1"/>
        <v>20</v>
      </c>
      <c r="K55" s="1" t="str">
        <f t="shared" si="2"/>
        <v>$PlayerID_20</v>
      </c>
      <c r="L55" s="1" t="str">
        <f>IF(ISBLANK(B55),,IF(G55,"CS_L","CS_R"))&amp;IF(ISBLANK(B55),,IF(G55,IF(LOOKUP(H55,顺序!$A$2:$A$23,顺序!$C$2:$C$23),"FN","NN"),IF(LOOKUP(H55,顺序!$A$2:$A$36,顺序!$E$2:$E$36),"NF","NN")))</f>
        <v>CS_LNN</v>
      </c>
    </row>
    <row r="56" spans="1:12">
      <c r="B56" s="1">
        <v>0</v>
      </c>
      <c r="C56" s="1" t="s">
        <v>239</v>
      </c>
      <c r="D56" s="1" t="s">
        <v>529</v>
      </c>
      <c r="F56" s="1" t="str">
        <f t="shared" si="0"/>
        <v>$EnemyID_23 CS_RNN "問答無用！"</v>
      </c>
      <c r="G56" s="1" t="b">
        <f t="shared" si="3"/>
        <v>0</v>
      </c>
      <c r="H56" s="1">
        <f>IF(G56=0,0,IF(G56,MATCH(C56,顺序!$B$2:$B$23,0),MATCH(C56,顺序!$D$2:$D$36,0)))</f>
        <v>23</v>
      </c>
      <c r="I56" s="1" t="str">
        <f t="shared" si="4"/>
        <v>$EnemyID_</v>
      </c>
      <c r="J56" s="1">
        <f t="shared" si="1"/>
        <v>23</v>
      </c>
      <c r="K56" s="1" t="str">
        <f t="shared" si="2"/>
        <v>$EnemyID_23</v>
      </c>
      <c r="L56" s="1" t="str">
        <f>IF(ISBLANK(B56),,IF(G56,"CS_L","CS_R"))&amp;IF(ISBLANK(B56),,IF(G56,IF(LOOKUP(H56,顺序!$A$2:$A$23,顺序!$C$2:$C$23),"FN","NN"),IF(LOOKUP(H56,顺序!$A$2:$A$36,顺序!$E$2:$E$36),"NF","NN")))</f>
        <v>CS_RNN</v>
      </c>
    </row>
    <row r="57" spans="1:12">
      <c r="F57" s="1" t="str">
        <f t="shared" si="0"/>
        <v/>
      </c>
      <c r="G57" s="1">
        <f t="shared" si="3"/>
        <v>0</v>
      </c>
      <c r="H57" s="1">
        <f>IF(G57=0,0,IF(G57,MATCH(C57,顺序!$B$2:$B$23,0),MATCH(C57,顺序!$D$2:$D$36,0)))</f>
        <v>0</v>
      </c>
      <c r="I57" s="1">
        <f t="shared" si="4"/>
        <v>0</v>
      </c>
      <c r="J57" s="1">
        <f t="shared" si="1"/>
        <v>0</v>
      </c>
      <c r="K57" s="1">
        <f t="shared" si="2"/>
        <v>0</v>
      </c>
      <c r="L57" s="1" t="str">
        <f>IF(ISBLANK(B57),,IF(G57,"CS_L","CS_R"))&amp;IF(ISBLANK(B57),,IF(G57,IF(LOOKUP(H57,顺序!$A$2:$A$23,顺序!$C$2:$C$23),"FN","NN"),IF(LOOKUP(H57,顺序!$A$2:$A$36,顺序!$E$2:$E$36),"NF","NN")))</f>
        <v/>
      </c>
    </row>
    <row r="58" spans="1:12">
      <c r="A58" s="1" t="s">
        <v>493</v>
      </c>
      <c r="F58" s="1" t="str">
        <f t="shared" si="0"/>
        <v/>
      </c>
      <c r="G58" s="1">
        <f t="shared" si="3"/>
        <v>0</v>
      </c>
      <c r="H58" s="1">
        <f>IF(G58=0,0,IF(G58,MATCH(C58,顺序!$B$2:$B$23,0),MATCH(C58,顺序!$D$2:$D$36,0)))</f>
        <v>0</v>
      </c>
      <c r="I58" s="1">
        <f t="shared" si="4"/>
        <v>0</v>
      </c>
      <c r="J58" s="1">
        <f t="shared" si="1"/>
        <v>0</v>
      </c>
      <c r="K58" s="1">
        <f t="shared" si="2"/>
        <v>0</v>
      </c>
      <c r="L58" s="1" t="str">
        <f>IF(ISBLANK(B58),,IF(G58,"CS_L","CS_R"))&amp;IF(ISBLANK(B58),,IF(G58,IF(LOOKUP(H58,顺序!$A$2:$A$23,顺序!$C$2:$C$23),"FN","NN"),IF(LOOKUP(H58,顺序!$A$2:$A$36,顺序!$E$2:$E$36),"NF","NN")))</f>
        <v/>
      </c>
    </row>
    <row r="59" spans="1:12">
      <c r="A59" s="1" t="s">
        <v>239</v>
      </c>
      <c r="B59" s="1">
        <v>1</v>
      </c>
      <c r="C59" s="1" t="s">
        <v>117</v>
      </c>
      <c r="D59" s="1" t="s">
        <v>530</v>
      </c>
      <c r="F59" s="1" t="str">
        <f t="shared" si="0"/>
        <v>$PlayerID_19 CS_LNN "あれは天月砲だな。ご立派に。"</v>
      </c>
      <c r="G59" s="1" t="b">
        <f t="shared" si="3"/>
        <v>1</v>
      </c>
      <c r="H59" s="1">
        <f>IF(G59=0,0,IF(G59,MATCH(C59,顺序!$B$2:$B$23,0),MATCH(C59,顺序!$D$2:$D$36,0)))</f>
        <v>19</v>
      </c>
      <c r="I59" s="1" t="str">
        <f t="shared" si="4"/>
        <v>$PlayerID_</v>
      </c>
      <c r="J59" s="1">
        <f t="shared" si="1"/>
        <v>19</v>
      </c>
      <c r="K59" s="1" t="str">
        <f t="shared" si="2"/>
        <v>$PlayerID_19</v>
      </c>
      <c r="L59" s="1" t="str">
        <f>IF(ISBLANK(B59),,IF(G59,"CS_L","CS_R"))&amp;IF(ISBLANK(B59),,IF(G59,IF(LOOKUP(H59,顺序!$A$2:$A$23,顺序!$C$2:$C$23),"FN","NN"),IF(LOOKUP(H59,顺序!$A$2:$A$36,顺序!$E$2:$E$36),"NF","NN")))</f>
        <v>CS_LNN</v>
      </c>
    </row>
    <row r="60" spans="1:12">
      <c r="A60" s="1" t="s">
        <v>117</v>
      </c>
      <c r="B60" s="1">
        <v>0</v>
      </c>
      <c r="C60" s="1" t="s">
        <v>239</v>
      </c>
      <c r="D60" s="1" t="s">
        <v>531</v>
      </c>
      <c r="F60" s="1" t="str">
        <f t="shared" si="0"/>
        <v>$EnemyID_23 CS_RNN "吸血鬼のくせに目がいいわね。で、なにしにきた？もうすぐ朝だよ。"</v>
      </c>
      <c r="G60" s="1" t="b">
        <f t="shared" si="3"/>
        <v>0</v>
      </c>
      <c r="H60" s="1">
        <f>IF(G60=0,0,IF(G60,MATCH(C60,顺序!$B$2:$B$23,0),MATCH(C60,顺序!$D$2:$D$36,0)))</f>
        <v>23</v>
      </c>
      <c r="I60" s="1" t="str">
        <f t="shared" si="4"/>
        <v>$EnemyID_</v>
      </c>
      <c r="J60" s="1">
        <f t="shared" si="1"/>
        <v>23</v>
      </c>
      <c r="K60" s="1" t="str">
        <f t="shared" si="2"/>
        <v>$EnemyID_23</v>
      </c>
      <c r="L60" s="1" t="str">
        <f>IF(ISBLANK(B60),,IF(G60,"CS_L","CS_R"))&amp;IF(ISBLANK(B60),,IF(G60,IF(LOOKUP(H60,顺序!$A$2:$A$23,顺序!$C$2:$C$23),"FN","NN"),IF(LOOKUP(H60,顺序!$A$2:$A$36,顺序!$E$2:$E$36),"NF","NN")))</f>
        <v>CS_RNN</v>
      </c>
    </row>
    <row r="61" spans="1:12">
      <c r="B61" s="1">
        <v>1</v>
      </c>
      <c r="C61" s="1" t="s">
        <v>117</v>
      </c>
      <c r="D61" s="1" t="s">
        <v>533</v>
      </c>
      <c r="F61" s="1" t="str">
        <f t="shared" si="0"/>
        <v>$PlayerID_19 CS_LNN "あれを神社か。道理で騒ぎに起こす。"</v>
      </c>
      <c r="G61" s="1" t="b">
        <f t="shared" si="3"/>
        <v>1</v>
      </c>
      <c r="H61" s="1">
        <f>IF(G61=0,0,IF(G61,MATCH(C61,顺序!$B$2:$B$23,0),MATCH(C61,顺序!$D$2:$D$36,0)))</f>
        <v>19</v>
      </c>
      <c r="I61" s="1" t="str">
        <f t="shared" si="4"/>
        <v>$PlayerID_</v>
      </c>
      <c r="J61" s="1">
        <f t="shared" si="1"/>
        <v>19</v>
      </c>
      <c r="K61" s="1" t="str">
        <f t="shared" si="2"/>
        <v>$PlayerID_19</v>
      </c>
      <c r="L61" s="1" t="str">
        <f>IF(ISBLANK(B61),,IF(G61,"CS_L","CS_R"))&amp;IF(ISBLANK(B61),,IF(G61,IF(LOOKUP(H61,顺序!$A$2:$A$23,顺序!$C$2:$C$23),"FN","NN"),IF(LOOKUP(H61,顺序!$A$2:$A$36,顺序!$E$2:$E$36),"NF","NN")))</f>
        <v>CS_LNN</v>
      </c>
    </row>
    <row r="62" spans="1:12">
      <c r="B62" s="1">
        <v>0</v>
      </c>
      <c r="C62" s="1" t="s">
        <v>239</v>
      </c>
      <c r="D62" s="1" t="s">
        <v>532</v>
      </c>
      <c r="F62" s="1" t="str">
        <f t="shared" si="0"/>
        <v>$EnemyID_23 CS_RNN "仕方ないじゃない。私は好き好んであれを発動したとでも思ったか。"</v>
      </c>
      <c r="G62" s="1" t="b">
        <f t="shared" si="3"/>
        <v>0</v>
      </c>
      <c r="H62" s="1">
        <f>IF(G62=0,0,IF(G62,MATCH(C62,顺序!$B$2:$B$23,0),MATCH(C62,顺序!$D$2:$D$36,0)))</f>
        <v>23</v>
      </c>
      <c r="I62" s="1" t="str">
        <f t="shared" si="4"/>
        <v>$EnemyID_</v>
      </c>
      <c r="J62" s="1">
        <f t="shared" si="1"/>
        <v>23</v>
      </c>
      <c r="K62" s="1" t="str">
        <f t="shared" si="2"/>
        <v>$EnemyID_23</v>
      </c>
      <c r="L62" s="1" t="str">
        <f>IF(ISBLANK(B62),,IF(G62,"CS_L","CS_R"))&amp;IF(ISBLANK(B62),,IF(G62,IF(LOOKUP(H62,顺序!$A$2:$A$23,顺序!$C$2:$C$23),"FN","NN"),IF(LOOKUP(H62,顺序!$A$2:$A$36,顺序!$E$2:$E$36),"NF","NN")))</f>
        <v>CS_RNN</v>
      </c>
    </row>
    <row r="63" spans="1:12">
      <c r="B63" s="1">
        <v>1</v>
      </c>
      <c r="C63" s="1" t="s">
        <v>117</v>
      </c>
      <c r="D63" s="1" t="s">
        <v>534</v>
      </c>
      <c r="F63" s="1" t="str">
        <f t="shared" si="0"/>
        <v>$PlayerID_19 CS_LNN "事情は大体わかるようになった。結局何も解決しなかった。"</v>
      </c>
      <c r="G63" s="1" t="b">
        <f t="shared" si="3"/>
        <v>1</v>
      </c>
      <c r="H63" s="1">
        <f>IF(G63=0,0,IF(G63,MATCH(C63,顺序!$B$2:$B$23,0),MATCH(C63,顺序!$D$2:$D$36,0)))</f>
        <v>19</v>
      </c>
      <c r="I63" s="1" t="str">
        <f t="shared" si="4"/>
        <v>$PlayerID_</v>
      </c>
      <c r="J63" s="1">
        <f t="shared" si="1"/>
        <v>19</v>
      </c>
      <c r="K63" s="1" t="str">
        <f t="shared" si="2"/>
        <v>$PlayerID_19</v>
      </c>
      <c r="L63" s="1" t="str">
        <f>IF(ISBLANK(B63),,IF(G63,"CS_L","CS_R"))&amp;IF(ISBLANK(B63),,IF(G63,IF(LOOKUP(H63,顺序!$A$2:$A$23,顺序!$C$2:$C$23),"FN","NN"),IF(LOOKUP(H63,顺序!$A$2:$A$36,顺序!$E$2:$E$36),"NF","NN")))</f>
        <v>CS_LNN</v>
      </c>
    </row>
    <row r="64" spans="1:12">
      <c r="B64" s="1">
        <v>0</v>
      </c>
      <c r="C64" s="1" t="s">
        <v>239</v>
      </c>
      <c r="D64" s="1" t="s">
        <v>535</v>
      </c>
      <c r="F64" s="1" t="str">
        <f t="shared" si="0"/>
        <v>$EnemyID_23 CS_RNN "もう一発は準備しておる。だから邪魔されたくないよ。たとえあんたでも。"</v>
      </c>
      <c r="G64" s="1" t="b">
        <f t="shared" si="3"/>
        <v>0</v>
      </c>
      <c r="H64" s="1">
        <f>IF(G64=0,0,IF(G64,MATCH(C64,顺序!$B$2:$B$23,0),MATCH(C64,顺序!$D$2:$D$36,0)))</f>
        <v>23</v>
      </c>
      <c r="I64" s="1" t="str">
        <f t="shared" si="4"/>
        <v>$EnemyID_</v>
      </c>
      <c r="J64" s="1">
        <f t="shared" si="1"/>
        <v>23</v>
      </c>
      <c r="K64" s="1" t="str">
        <f t="shared" si="2"/>
        <v>$EnemyID_23</v>
      </c>
      <c r="L64" s="1" t="str">
        <f>IF(ISBLANK(B64),,IF(G64,"CS_L","CS_R"))&amp;IF(ISBLANK(B64),,IF(G64,IF(LOOKUP(H64,顺序!$A$2:$A$23,顺序!$C$2:$C$23),"FN","NN"),IF(LOOKUP(H64,顺序!$A$2:$A$36,顺序!$E$2:$E$36),"NF","NN")))</f>
        <v>CS_RNN</v>
      </c>
    </row>
    <row r="65" spans="1:12">
      <c r="B65" s="1">
        <v>1</v>
      </c>
      <c r="C65" s="1" t="s">
        <v>117</v>
      </c>
      <c r="D65" s="1" t="s">
        <v>536</v>
      </c>
      <c r="F65" s="1" t="str">
        <f t="shared" ref="F65:F100" si="5">IF(G65&lt;&gt;0,K65&amp;" "&amp;L65&amp;" "&amp;""""&amp;D65&amp;"""","")</f>
        <v>$PlayerID_19 CS_LNN "お前らがしようとしたことは間違ってる。異世界人をひたすら削除すべきではなく、まず共存を考えることが先だ。"</v>
      </c>
      <c r="G65" s="1" t="b">
        <f t="shared" si="3"/>
        <v>1</v>
      </c>
      <c r="H65" s="1">
        <f>IF(G65=0,0,IF(G65,MATCH(C65,顺序!$B$2:$B$23,0),MATCH(C65,顺序!$D$2:$D$36,0)))</f>
        <v>19</v>
      </c>
      <c r="I65" s="1" t="str">
        <f t="shared" si="4"/>
        <v>$PlayerID_</v>
      </c>
      <c r="J65" s="1">
        <f t="shared" si="1"/>
        <v>19</v>
      </c>
      <c r="K65" s="1" t="str">
        <f t="shared" si="2"/>
        <v>$PlayerID_19</v>
      </c>
      <c r="L65" s="1" t="str">
        <f>IF(ISBLANK(B65),,IF(G65,"CS_L","CS_R"))&amp;IF(ISBLANK(B65),,IF(G65,IF(LOOKUP(H65,顺序!$A$2:$A$23,顺序!$C$2:$C$23),"FN","NN"),IF(LOOKUP(H65,顺序!$A$2:$A$36,顺序!$E$2:$E$36),"NF","NN")))</f>
        <v>CS_LNN</v>
      </c>
    </row>
    <row r="66" spans="1:12">
      <c r="B66" s="1">
        <v>0</v>
      </c>
      <c r="C66" s="1" t="s">
        <v>239</v>
      </c>
      <c r="D66" s="1" t="s">
        <v>537</v>
      </c>
      <c r="F66" s="1" t="str">
        <f t="shared" si="5"/>
        <v>$EnemyID_23 CS_RNN "ふん。侵略されたこともなく紅魔館の奴に言われたくない。もう二度とあんなこと…。"</v>
      </c>
      <c r="G66" s="1" t="b">
        <f t="shared" si="3"/>
        <v>0</v>
      </c>
      <c r="H66" s="1">
        <f>IF(G66=0,0,IF(G66,MATCH(C66,顺序!$B$2:$B$23,0),MATCH(C66,顺序!$D$2:$D$36,0)))</f>
        <v>23</v>
      </c>
      <c r="I66" s="1" t="str">
        <f t="shared" si="4"/>
        <v>$EnemyID_</v>
      </c>
      <c r="J66" s="1">
        <f t="shared" ref="J66:J100" si="6">IF(G66&lt;&gt;0,IF(H66&lt;10,"0"&amp;H66,H66),0)</f>
        <v>23</v>
      </c>
      <c r="K66" s="1" t="str">
        <f t="shared" ref="K66:K100" si="7">IF(G66&lt;&gt;0,I66&amp;J66,0)</f>
        <v>$EnemyID_23</v>
      </c>
      <c r="L66" s="1" t="str">
        <f>IF(ISBLANK(B66),,IF(G66,"CS_L","CS_R"))&amp;IF(ISBLANK(B66),,IF(G66,IF(LOOKUP(H66,顺序!$A$2:$A$23,顺序!$C$2:$C$23),"FN","NN"),IF(LOOKUP(H66,顺序!$A$2:$A$36,顺序!$E$2:$E$36),"NF","NN")))</f>
        <v>CS_RNN</v>
      </c>
    </row>
    <row r="67" spans="1:12">
      <c r="B67" s="1">
        <v>1</v>
      </c>
      <c r="C67" s="1" t="s">
        <v>117</v>
      </c>
      <c r="D67" s="1" t="s">
        <v>538</v>
      </c>
      <c r="F67" s="1" t="str">
        <f t="shared" si="5"/>
        <v>$PlayerID_19 CS_LNN "ヴォヤージュ一九六九か。ちっ、バンパイアの屋城とは血の色だ。だが気持ちだけは理解できるつもりだ。"</v>
      </c>
      <c r="G67" s="1" t="b">
        <f t="shared" ref="G67:G100" si="8">IF(ISBLANK(B67),,B67&gt;0)</f>
        <v>1</v>
      </c>
      <c r="H67" s="1">
        <f>IF(G67=0,0,IF(G67,MATCH(C67,顺序!$B$2:$B$23,0),MATCH(C67,顺序!$D$2:$D$36,0)))</f>
        <v>19</v>
      </c>
      <c r="I67" s="1" t="str">
        <f t="shared" ref="I67:I100" si="9">IF(G67&lt;&gt;0,IF(G67,"$PlayerID_","$EnemyID_"),0)</f>
        <v>$PlayerID_</v>
      </c>
      <c r="J67" s="1">
        <f t="shared" si="6"/>
        <v>19</v>
      </c>
      <c r="K67" s="1" t="str">
        <f t="shared" si="7"/>
        <v>$PlayerID_19</v>
      </c>
      <c r="L67" s="1" t="str">
        <f>IF(ISBLANK(B67),,IF(G67,"CS_L","CS_R"))&amp;IF(ISBLANK(B67),,IF(G67,IF(LOOKUP(H67,顺序!$A$2:$A$23,顺序!$C$2:$C$23),"FN","NN"),IF(LOOKUP(H67,顺序!$A$2:$A$36,顺序!$E$2:$E$36),"NF","NN")))</f>
        <v>CS_LNN</v>
      </c>
    </row>
    <row r="68" spans="1:12">
      <c r="F68" s="1" t="str">
        <f t="shared" si="5"/>
        <v/>
      </c>
      <c r="G68" s="1">
        <f t="shared" si="8"/>
        <v>0</v>
      </c>
      <c r="H68" s="1">
        <f>IF(G68=0,0,IF(G68,MATCH(C68,顺序!$B$2:$B$23,0),MATCH(C68,顺序!$D$2:$D$36,0)))</f>
        <v>0</v>
      </c>
      <c r="I68" s="1">
        <f t="shared" si="9"/>
        <v>0</v>
      </c>
      <c r="J68" s="1">
        <f t="shared" si="6"/>
        <v>0</v>
      </c>
      <c r="K68" s="1">
        <f t="shared" si="7"/>
        <v>0</v>
      </c>
      <c r="L68" s="1" t="str">
        <f>IF(ISBLANK(B68),,IF(G68,"CS_L","CS_R"))&amp;IF(ISBLANK(B68),,IF(G68,IF(LOOKUP(H68,顺序!$A$2:$A$23,顺序!$C$2:$C$23),"FN","NN"),IF(LOOKUP(H68,顺序!$A$2:$A$36,顺序!$E$2:$E$36),"NF","NN")))</f>
        <v/>
      </c>
    </row>
    <row r="69" spans="1:12">
      <c r="A69" s="1" t="s">
        <v>539</v>
      </c>
      <c r="F69" s="1" t="str">
        <f t="shared" si="5"/>
        <v/>
      </c>
      <c r="G69" s="1">
        <f t="shared" si="8"/>
        <v>0</v>
      </c>
      <c r="H69" s="1">
        <f>IF(G69=0,0,IF(G69,MATCH(C69,顺序!$B$2:$B$23,0),MATCH(C69,顺序!$D$2:$D$36,0)))</f>
        <v>0</v>
      </c>
      <c r="I69" s="1">
        <f t="shared" si="9"/>
        <v>0</v>
      </c>
      <c r="J69" s="1">
        <f t="shared" si="6"/>
        <v>0</v>
      </c>
      <c r="K69" s="1">
        <f t="shared" si="7"/>
        <v>0</v>
      </c>
      <c r="L69" s="1" t="str">
        <f>IF(ISBLANK(B69),,IF(G69,"CS_L","CS_R"))&amp;IF(ISBLANK(B69),,IF(G69,IF(LOOKUP(H69,顺序!$A$2:$A$23,顺序!$C$2:$C$23),"FN","NN"),IF(LOOKUP(H69,顺序!$A$2:$A$36,顺序!$E$2:$E$36),"NF","NN")))</f>
        <v/>
      </c>
    </row>
    <row r="70" spans="1:12">
      <c r="A70" s="1" t="s">
        <v>243</v>
      </c>
      <c r="B70" s="1">
        <v>0</v>
      </c>
      <c r="C70" s="1" t="s">
        <v>243</v>
      </c>
      <c r="D70" s="1" t="s">
        <v>540</v>
      </c>
      <c r="F70" s="1" t="str">
        <f t="shared" si="5"/>
        <v>$EnemyID_31 CS_RNN "なかなか手ごわいな。霊を切れる妖刀ってどっち？"</v>
      </c>
      <c r="G70" s="1" t="b">
        <f t="shared" si="8"/>
        <v>0</v>
      </c>
      <c r="H70" s="1">
        <f>IF(G70=0,0,IF(G70,MATCH(C70,顺序!$B$2:$B$23,0),MATCH(C70,顺序!$D$2:$D$36,0)))</f>
        <v>31</v>
      </c>
      <c r="I70" s="1" t="str">
        <f t="shared" si="9"/>
        <v>$EnemyID_</v>
      </c>
      <c r="J70" s="1">
        <f t="shared" si="6"/>
        <v>31</v>
      </c>
      <c r="K70" s="1" t="str">
        <f t="shared" si="7"/>
        <v>$EnemyID_31</v>
      </c>
      <c r="L70" s="1" t="str">
        <f>IF(ISBLANK(B70),,IF(G70,"CS_L","CS_R"))&amp;IF(ISBLANK(B70),,IF(G70,IF(LOOKUP(H70,顺序!$A$2:$A$23,顺序!$C$2:$C$23),"FN","NN"),IF(LOOKUP(H70,顺序!$A$2:$A$36,顺序!$E$2:$E$36),"NF","NN")))</f>
        <v>CS_RNN</v>
      </c>
    </row>
    <row r="71" spans="1:12">
      <c r="A71" s="1" t="s">
        <v>8</v>
      </c>
      <c r="B71" s="1">
        <v>1</v>
      </c>
      <c r="C71" s="1" t="s">
        <v>8</v>
      </c>
      <c r="D71" s="1" t="s">
        <v>541</v>
      </c>
      <c r="F71" s="1" t="str">
        <f t="shared" si="5"/>
        <v>$PlayerID_04 CS_LNN "知ってどうする？あんたもともと人間だろう、迷いを打ち消してあげようか。"</v>
      </c>
      <c r="G71" s="1" t="b">
        <f t="shared" si="8"/>
        <v>1</v>
      </c>
      <c r="H71" s="1">
        <f>IF(G71=0,0,IF(G71,MATCH(C71,顺序!$B$2:$B$23,0),MATCH(C71,顺序!$D$2:$D$36,0)))</f>
        <v>4</v>
      </c>
      <c r="I71" s="1" t="str">
        <f t="shared" si="9"/>
        <v>$PlayerID_</v>
      </c>
      <c r="J71" s="1" t="str">
        <f t="shared" si="6"/>
        <v>04</v>
      </c>
      <c r="K71" s="1" t="str">
        <f t="shared" si="7"/>
        <v>$PlayerID_04</v>
      </c>
      <c r="L71" s="1" t="str">
        <f>IF(ISBLANK(B71),,IF(G71,"CS_L","CS_R"))&amp;IF(ISBLANK(B71),,IF(G71,IF(LOOKUP(H71,顺序!$A$2:$A$23,顺序!$C$2:$C$23),"FN","NN"),IF(LOOKUP(H71,顺序!$A$2:$A$36,顺序!$E$2:$E$36),"NF","NN")))</f>
        <v>CS_LNN</v>
      </c>
    </row>
    <row r="72" spans="1:12">
      <c r="A72" s="1" t="s">
        <v>336</v>
      </c>
      <c r="B72" s="1">
        <v>0</v>
      </c>
      <c r="C72" s="1" t="s">
        <v>243</v>
      </c>
      <c r="D72" s="1" t="s">
        <v>542</v>
      </c>
      <c r="F72" s="1" t="str">
        <f t="shared" si="5"/>
        <v>$EnemyID_31 CS_RNN "結構です。で、そっちは犯人のレイムというわけ？この前永琳に一発もらってよくも帰ってきたじゃない。"</v>
      </c>
      <c r="G72" s="1" t="b">
        <f t="shared" si="8"/>
        <v>0</v>
      </c>
      <c r="H72" s="1">
        <f>IF(G72=0,0,IF(G72,MATCH(C72,顺序!$B$2:$B$23,0),MATCH(C72,顺序!$D$2:$D$36,0)))</f>
        <v>31</v>
      </c>
      <c r="I72" s="1" t="str">
        <f t="shared" si="9"/>
        <v>$EnemyID_</v>
      </c>
      <c r="J72" s="1">
        <f t="shared" si="6"/>
        <v>31</v>
      </c>
      <c r="K72" s="1" t="str">
        <f t="shared" si="7"/>
        <v>$EnemyID_31</v>
      </c>
      <c r="L72" s="1" t="str">
        <f>IF(ISBLANK(B72),,IF(G72,"CS_L","CS_R"))&amp;IF(ISBLANK(B72),,IF(G72,IF(LOOKUP(H72,顺序!$A$2:$A$23,顺序!$C$2:$C$23),"FN","NN"),IF(LOOKUP(H72,顺序!$A$2:$A$36,顺序!$E$2:$E$36),"NF","NN")))</f>
        <v>CS_RNN</v>
      </c>
    </row>
    <row r="73" spans="1:12">
      <c r="B73" s="1">
        <v>1</v>
      </c>
      <c r="C73" s="1" t="s">
        <v>336</v>
      </c>
      <c r="D73" s="1" t="s">
        <v>543</v>
      </c>
      <c r="F73" s="1" t="str">
        <f t="shared" si="5"/>
        <v>$PlayerID_20 CS_LNN "大きなお世話。あいつ侵略者とか言って、問答無用でっ私を追い払うから。別に何でもしてないのに。"</v>
      </c>
      <c r="G73" s="1" t="b">
        <f t="shared" si="8"/>
        <v>1</v>
      </c>
      <c r="H73" s="1">
        <f>IF(G73=0,0,IF(G73,MATCH(C73,顺序!$B$2:$B$23,0),MATCH(C73,顺序!$D$2:$D$36,0)))</f>
        <v>20</v>
      </c>
      <c r="I73" s="1" t="str">
        <f t="shared" si="9"/>
        <v>$PlayerID_</v>
      </c>
      <c r="J73" s="1">
        <f t="shared" si="6"/>
        <v>20</v>
      </c>
      <c r="K73" s="1" t="str">
        <f t="shared" si="7"/>
        <v>$PlayerID_20</v>
      </c>
      <c r="L73" s="1" t="str">
        <f>IF(ISBLANK(B73),,IF(G73,"CS_L","CS_R"))&amp;IF(ISBLANK(B73),,IF(G73,IF(LOOKUP(H73,顺序!$A$2:$A$23,顺序!$C$2:$C$23),"FN","NN"),IF(LOOKUP(H73,顺序!$A$2:$A$36,顺序!$E$2:$E$36),"NF","NN")))</f>
        <v>CS_LNN</v>
      </c>
    </row>
    <row r="74" spans="1:12">
      <c r="B74" s="1">
        <v>0</v>
      </c>
      <c r="C74" s="1" t="s">
        <v>243</v>
      </c>
      <c r="D74" s="1" t="s">
        <v>544</v>
      </c>
      <c r="F74" s="1" t="str">
        <f t="shared" si="5"/>
        <v>$EnemyID_31 CS_RNN "足一歩でも踏み違えばすでに侵略者となる。悪いのは事前何も言わなかったおまえだ。"</v>
      </c>
      <c r="G74" s="1" t="b">
        <f t="shared" si="8"/>
        <v>0</v>
      </c>
      <c r="H74" s="1">
        <f>IF(G74=0,0,IF(G74,MATCH(C74,顺序!$B$2:$B$23,0),MATCH(C74,顺序!$D$2:$D$36,0)))</f>
        <v>31</v>
      </c>
      <c r="I74" s="1" t="str">
        <f t="shared" si="9"/>
        <v>$EnemyID_</v>
      </c>
      <c r="J74" s="1">
        <f t="shared" si="6"/>
        <v>31</v>
      </c>
      <c r="K74" s="1" t="str">
        <f t="shared" si="7"/>
        <v>$EnemyID_31</v>
      </c>
      <c r="L74" s="1" t="str">
        <f>IF(ISBLANK(B74),,IF(G74,"CS_L","CS_R"))&amp;IF(ISBLANK(B74),,IF(G74,IF(LOOKUP(H74,顺序!$A$2:$A$23,顺序!$C$2:$C$23),"FN","NN"),IF(LOOKUP(H74,顺序!$A$2:$A$36,顺序!$E$2:$E$36),"NF","NN")))</f>
        <v>CS_RNN</v>
      </c>
    </row>
    <row r="75" spans="1:12">
      <c r="B75" s="1">
        <v>1</v>
      </c>
      <c r="C75" s="1" t="s">
        <v>8</v>
      </c>
      <c r="D75" s="1" t="s">
        <v>545</v>
      </c>
      <c r="F75" s="1" t="str">
        <f t="shared" si="5"/>
        <v>$PlayerID_04 CS_LNN "月とか蓬莱とかは従来外人を排斥している。霊なら何でも歓迎する白玉楼とは大違いだ。"</v>
      </c>
      <c r="G75" s="1" t="b">
        <f t="shared" si="8"/>
        <v>1</v>
      </c>
      <c r="H75" s="1">
        <f>IF(G75=0,0,IF(G75,MATCH(C75,顺序!$B$2:$B$23,0),MATCH(C75,顺序!$D$2:$D$36,0)))</f>
        <v>4</v>
      </c>
      <c r="I75" s="1" t="str">
        <f t="shared" si="9"/>
        <v>$PlayerID_</v>
      </c>
      <c r="J75" s="1" t="str">
        <f t="shared" si="6"/>
        <v>04</v>
      </c>
      <c r="K75" s="1" t="str">
        <f t="shared" si="7"/>
        <v>$PlayerID_04</v>
      </c>
      <c r="L75" s="1" t="str">
        <f>IF(ISBLANK(B75),,IF(G75,"CS_L","CS_R"))&amp;IF(ISBLANK(B75),,IF(G75,IF(LOOKUP(H75,顺序!$A$2:$A$23,顺序!$C$2:$C$23),"FN","NN"),IF(LOOKUP(H75,顺序!$A$2:$A$36,顺序!$E$2:$E$36),"NF","NN")))</f>
        <v>CS_LNN</v>
      </c>
    </row>
    <row r="76" spans="1:12">
      <c r="B76" s="1">
        <v>0</v>
      </c>
      <c r="C76" s="1" t="s">
        <v>243</v>
      </c>
      <c r="D76" s="1" t="s">
        <v>546</v>
      </c>
      <c r="F76" s="1" t="str">
        <f t="shared" si="5"/>
        <v>$EnemyID_31 CS_RNN "残念ながら不老不死とか月の文明や生命など地上の人間に知られると大変だから。霊ならわれわれも大歓迎よ。"</v>
      </c>
      <c r="G76" s="1" t="b">
        <f t="shared" si="8"/>
        <v>0</v>
      </c>
      <c r="H76" s="1">
        <f>IF(G76=0,0,IF(G76,MATCH(C76,顺序!$B$2:$B$23,0),MATCH(C76,顺序!$D$2:$D$36,0)))</f>
        <v>31</v>
      </c>
      <c r="I76" s="1" t="str">
        <f t="shared" si="9"/>
        <v>$EnemyID_</v>
      </c>
      <c r="J76" s="1">
        <f t="shared" si="6"/>
        <v>31</v>
      </c>
      <c r="K76" s="1" t="str">
        <f t="shared" si="7"/>
        <v>$EnemyID_31</v>
      </c>
      <c r="L76" s="1" t="str">
        <f>IF(ISBLANK(B76),,IF(G76,"CS_L","CS_R"))&amp;IF(ISBLANK(B76),,IF(G76,IF(LOOKUP(H76,顺序!$A$2:$A$23,顺序!$C$2:$C$23),"FN","NN"),IF(LOOKUP(H76,顺序!$A$2:$A$36,顺序!$E$2:$E$36),"NF","NN")))</f>
        <v>CS_RNN</v>
      </c>
    </row>
    <row r="77" spans="1:12">
      <c r="B77" s="1">
        <v>1</v>
      </c>
      <c r="C77" s="1" t="s">
        <v>336</v>
      </c>
      <c r="D77" s="1" t="s">
        <v>547</v>
      </c>
      <c r="F77" s="1" t="str">
        <f t="shared" si="5"/>
        <v>$PlayerID_20 CS_LNN "霊ですよ、一応。"</v>
      </c>
      <c r="G77" s="1" t="b">
        <f t="shared" si="8"/>
        <v>1</v>
      </c>
      <c r="H77" s="1">
        <f>IF(G77=0,0,IF(G77,MATCH(C77,顺序!$B$2:$B$23,0),MATCH(C77,顺序!$D$2:$D$36,0)))</f>
        <v>20</v>
      </c>
      <c r="I77" s="1" t="str">
        <f t="shared" si="9"/>
        <v>$PlayerID_</v>
      </c>
      <c r="J77" s="1">
        <f t="shared" si="6"/>
        <v>20</v>
      </c>
      <c r="K77" s="1" t="str">
        <f t="shared" si="7"/>
        <v>$PlayerID_20</v>
      </c>
      <c r="L77" s="1" t="str">
        <f>IF(ISBLANK(B77),,IF(G77,"CS_L","CS_R"))&amp;IF(ISBLANK(B77),,IF(G77,IF(LOOKUP(H77,顺序!$A$2:$A$23,顺序!$C$2:$C$23),"FN","NN"),IF(LOOKUP(H77,顺序!$A$2:$A$36,顺序!$E$2:$E$36),"NF","NN")))</f>
        <v>CS_LNN</v>
      </c>
    </row>
    <row r="78" spans="1:12">
      <c r="B78" s="1">
        <v>0</v>
      </c>
      <c r="C78" s="1" t="s">
        <v>243</v>
      </c>
      <c r="D78" s="1" t="s">
        <v>548</v>
      </c>
      <c r="F78" s="1" t="str">
        <f t="shared" si="5"/>
        <v>$EnemyID_31 CS_RNN "言葉遊びするな。おとなしく元の世界へ帰れ！"</v>
      </c>
      <c r="G78" s="1" t="b">
        <f t="shared" si="8"/>
        <v>0</v>
      </c>
      <c r="H78" s="1">
        <f>IF(G78=0,0,IF(G78,MATCH(C78,顺序!$B$2:$B$23,0),MATCH(C78,顺序!$D$2:$D$36,0)))</f>
        <v>31</v>
      </c>
      <c r="I78" s="1" t="str">
        <f t="shared" si="9"/>
        <v>$EnemyID_</v>
      </c>
      <c r="J78" s="1">
        <f t="shared" si="6"/>
        <v>31</v>
      </c>
      <c r="K78" s="1" t="str">
        <f t="shared" si="7"/>
        <v>$EnemyID_31</v>
      </c>
      <c r="L78" s="1" t="str">
        <f>IF(ISBLANK(B78),,IF(G78,"CS_L","CS_R"))&amp;IF(ISBLANK(B78),,IF(G78,IF(LOOKUP(H78,顺序!$A$2:$A$23,顺序!$C$2:$C$23),"FN","NN"),IF(LOOKUP(H78,顺序!$A$2:$A$36,顺序!$E$2:$E$36),"NF","NN")))</f>
        <v>CS_RNN</v>
      </c>
    </row>
    <row r="79" spans="1:12">
      <c r="B79" s="1">
        <v>1</v>
      </c>
      <c r="C79" s="1" t="s">
        <v>336</v>
      </c>
      <c r="D79" s="1" t="s">
        <v>549</v>
      </c>
      <c r="F79" s="1" t="str">
        <f t="shared" si="5"/>
        <v>$PlayerID_20 CS_LNN "…。"</v>
      </c>
      <c r="G79" s="1" t="b">
        <f t="shared" si="8"/>
        <v>1</v>
      </c>
      <c r="H79" s="1">
        <f>IF(G79=0,0,IF(G79,MATCH(C79,顺序!$B$2:$B$23,0),MATCH(C79,顺序!$D$2:$D$36,0)))</f>
        <v>20</v>
      </c>
      <c r="I79" s="1" t="str">
        <f t="shared" si="9"/>
        <v>$PlayerID_</v>
      </c>
      <c r="J79" s="1">
        <f t="shared" si="6"/>
        <v>20</v>
      </c>
      <c r="K79" s="1" t="str">
        <f t="shared" si="7"/>
        <v>$PlayerID_20</v>
      </c>
      <c r="L79" s="1" t="str">
        <f>IF(ISBLANK(B79),,IF(G79,"CS_L","CS_R"))&amp;IF(ISBLANK(B79),,IF(G79,IF(LOOKUP(H79,顺序!$A$2:$A$23,顺序!$C$2:$C$23),"FN","NN"),IF(LOOKUP(H79,顺序!$A$2:$A$36,顺序!$E$2:$E$36),"NF","NN")))</f>
        <v>CS_LNN</v>
      </c>
    </row>
    <row r="80" spans="1:12">
      <c r="F80" s="1" t="str">
        <f t="shared" si="5"/>
        <v/>
      </c>
      <c r="G80" s="1">
        <f t="shared" si="8"/>
        <v>0</v>
      </c>
      <c r="H80" s="1">
        <f>IF(G80=0,0,IF(G80,MATCH(C80,顺序!$B$2:$B$23,0),MATCH(C80,顺序!$D$2:$D$36,0)))</f>
        <v>0</v>
      </c>
      <c r="I80" s="1">
        <f t="shared" si="9"/>
        <v>0</v>
      </c>
      <c r="J80" s="1">
        <f t="shared" si="6"/>
        <v>0</v>
      </c>
      <c r="K80" s="1">
        <f t="shared" si="7"/>
        <v>0</v>
      </c>
      <c r="L80" s="1" t="str">
        <f>IF(ISBLANK(B80),,IF(G80,"CS_L","CS_R"))&amp;IF(ISBLANK(B80),,IF(G80,IF(LOOKUP(H80,顺序!$A$2:$A$23,顺序!$C$2:$C$23),"FN","NN"),IF(LOOKUP(H80,顺序!$A$2:$A$36,顺序!$E$2:$E$36),"NF","NN")))</f>
        <v/>
      </c>
    </row>
    <row r="81" spans="1:12">
      <c r="A81" s="1" t="s">
        <v>550</v>
      </c>
      <c r="F81" s="1" t="str">
        <f t="shared" si="5"/>
        <v/>
      </c>
      <c r="G81" s="1">
        <f t="shared" si="8"/>
        <v>0</v>
      </c>
      <c r="H81" s="1">
        <f>IF(G81=0,0,IF(G81,MATCH(C81,顺序!$B$2:$B$23,0),MATCH(C81,顺序!$D$2:$D$36,0)))</f>
        <v>0</v>
      </c>
      <c r="I81" s="1">
        <f t="shared" si="9"/>
        <v>0</v>
      </c>
      <c r="J81" s="1">
        <f t="shared" si="6"/>
        <v>0</v>
      </c>
      <c r="K81" s="1">
        <f t="shared" si="7"/>
        <v>0</v>
      </c>
      <c r="L81" s="1" t="str">
        <f>IF(ISBLANK(B81),,IF(G81,"CS_L","CS_R"))&amp;IF(ISBLANK(B81),,IF(G81,IF(LOOKUP(H81,顺序!$A$2:$A$23,顺序!$C$2:$C$23),"FN","NN"),IF(LOOKUP(H81,顺序!$A$2:$A$36,顺序!$E$2:$E$36),"NF","NN")))</f>
        <v/>
      </c>
    </row>
    <row r="82" spans="1:12">
      <c r="A82" s="1" t="s">
        <v>243</v>
      </c>
      <c r="B82" s="1">
        <v>0</v>
      </c>
      <c r="C82" s="1" t="s">
        <v>243</v>
      </c>
      <c r="D82" s="1" t="s">
        <v>551</v>
      </c>
      <c r="F82" s="1" t="str">
        <f t="shared" si="5"/>
        <v>$EnemyID_31 CS_RNN "ひょっとして一連のことはあんたの仕業じゃないでしょうね。"</v>
      </c>
      <c r="G82" s="1" t="b">
        <f t="shared" si="8"/>
        <v>0</v>
      </c>
      <c r="H82" s="1">
        <f>IF(G82=0,0,IF(G82,MATCH(C82,顺序!$B$2:$B$23,0),MATCH(C82,顺序!$D$2:$D$36,0)))</f>
        <v>31</v>
      </c>
      <c r="I82" s="1" t="str">
        <f t="shared" si="9"/>
        <v>$EnemyID_</v>
      </c>
      <c r="J82" s="1">
        <f t="shared" si="6"/>
        <v>31</v>
      </c>
      <c r="K82" s="1" t="str">
        <f t="shared" si="7"/>
        <v>$EnemyID_31</v>
      </c>
      <c r="L82" s="1" t="str">
        <f>IF(ISBLANK(B82),,IF(G82,"CS_L","CS_R"))&amp;IF(ISBLANK(B82),,IF(G82,IF(LOOKUP(H82,顺序!$A$2:$A$23,顺序!$C$2:$C$23),"FN","NN"),IF(LOOKUP(H82,顺序!$A$2:$A$36,顺序!$E$2:$E$36),"NF","NN")))</f>
        <v>CS_RNN</v>
      </c>
    </row>
    <row r="83" spans="1:12">
      <c r="A83" s="1" t="s">
        <v>9</v>
      </c>
      <c r="B83" s="1">
        <v>1</v>
      </c>
      <c r="C83" s="1" t="s">
        <v>135</v>
      </c>
      <c r="D83" s="1" t="s">
        <v>552</v>
      </c>
      <c r="F83" s="1" t="str">
        <f t="shared" si="5"/>
        <v>$PlayerID_22 CS_LNN "あれ？ばれたか。"</v>
      </c>
      <c r="G83" s="1" t="b">
        <f t="shared" si="8"/>
        <v>1</v>
      </c>
      <c r="H83" s="1">
        <f>IF(G83=0,0,IF(G83,MATCH(C83,顺序!$B$2:$B$23,0),MATCH(C83,顺序!$D$2:$D$36,0)))</f>
        <v>22</v>
      </c>
      <c r="I83" s="1" t="str">
        <f t="shared" si="9"/>
        <v>$PlayerID_</v>
      </c>
      <c r="J83" s="1">
        <f t="shared" si="6"/>
        <v>22</v>
      </c>
      <c r="K83" s="1" t="str">
        <f t="shared" si="7"/>
        <v>$PlayerID_22</v>
      </c>
      <c r="L83" s="1" t="str">
        <f>IF(ISBLANK(B83),,IF(G83,"CS_L","CS_R"))&amp;IF(ISBLANK(B83),,IF(G83,IF(LOOKUP(H83,顺序!$A$2:$A$23,顺序!$C$2:$C$23),"FN","NN"),IF(LOOKUP(H83,顺序!$A$2:$A$36,顺序!$E$2:$E$36),"NF","NN")))</f>
        <v>CS_LNN</v>
      </c>
    </row>
    <row r="84" spans="1:12">
      <c r="A84" s="1" t="s">
        <v>135</v>
      </c>
      <c r="B84" s="1">
        <v>0</v>
      </c>
      <c r="C84" s="1" t="s">
        <v>243</v>
      </c>
      <c r="D84" s="1" t="s">
        <v>553</v>
      </c>
      <c r="F84" s="1" t="str">
        <f t="shared" si="5"/>
        <v>$EnemyID_31 CS_RNN "ほかの世界との境界張ってとんでもないお客様を引き寄せたな。"</v>
      </c>
      <c r="G84" s="1" t="b">
        <f t="shared" si="8"/>
        <v>0</v>
      </c>
      <c r="H84" s="1">
        <f>IF(G84=0,0,IF(G84,MATCH(C84,顺序!$B$2:$B$23,0),MATCH(C84,顺序!$D$2:$D$36,0)))</f>
        <v>31</v>
      </c>
      <c r="I84" s="1" t="str">
        <f t="shared" si="9"/>
        <v>$EnemyID_</v>
      </c>
      <c r="J84" s="1">
        <f t="shared" si="6"/>
        <v>31</v>
      </c>
      <c r="K84" s="1" t="str">
        <f t="shared" si="7"/>
        <v>$EnemyID_31</v>
      </c>
      <c r="L84" s="1" t="str">
        <f>IF(ISBLANK(B84),,IF(G84,"CS_L","CS_R"))&amp;IF(ISBLANK(B84),,IF(G84,IF(LOOKUP(H84,顺序!$A$2:$A$23,顺序!$C$2:$C$23),"FN","NN"),IF(LOOKUP(H84,顺序!$A$2:$A$36,顺序!$E$2:$E$36),"NF","NN")))</f>
        <v>CS_RNN</v>
      </c>
    </row>
    <row r="85" spans="1:12">
      <c r="B85" s="1">
        <v>1</v>
      </c>
      <c r="C85" s="1" t="s">
        <v>135</v>
      </c>
      <c r="D85" s="1" t="s">
        <v>554</v>
      </c>
      <c r="F85" s="1" t="str">
        <f t="shared" si="5"/>
        <v>$PlayerID_22 CS_LNN "ごめんごめん。寝てたからつい。"</v>
      </c>
      <c r="G85" s="1" t="b">
        <f t="shared" si="8"/>
        <v>1</v>
      </c>
      <c r="H85" s="1">
        <f>IF(G85=0,0,IF(G85,MATCH(C85,顺序!$B$2:$B$23,0),MATCH(C85,顺序!$D$2:$D$36,0)))</f>
        <v>22</v>
      </c>
      <c r="I85" s="1" t="str">
        <f t="shared" si="9"/>
        <v>$PlayerID_</v>
      </c>
      <c r="J85" s="1">
        <f t="shared" si="6"/>
        <v>22</v>
      </c>
      <c r="K85" s="1" t="str">
        <f t="shared" si="7"/>
        <v>$PlayerID_22</v>
      </c>
      <c r="L85" s="1" t="str">
        <f>IF(ISBLANK(B85),,IF(G85,"CS_L","CS_R"))&amp;IF(ISBLANK(B85),,IF(G85,IF(LOOKUP(H85,顺序!$A$2:$A$23,顺序!$C$2:$C$23),"FN","NN"),IF(LOOKUP(H85,顺序!$A$2:$A$36,顺序!$E$2:$E$36),"NF","NN")))</f>
        <v>CS_LNN</v>
      </c>
    </row>
    <row r="86" spans="1:12">
      <c r="B86" s="1">
        <v>0</v>
      </c>
      <c r="C86" s="1" t="s">
        <v>243</v>
      </c>
      <c r="D86" s="1" t="s">
        <v>555</v>
      </c>
      <c r="F86" s="1" t="str">
        <f t="shared" si="5"/>
        <v>$EnemyID_31 CS_RNN "おまえ！それで済むとでも思ったか！こっちはどれほど大変だったと思う？"</v>
      </c>
      <c r="G86" s="1" t="b">
        <f t="shared" si="8"/>
        <v>0</v>
      </c>
      <c r="H86" s="1">
        <f>IF(G86=0,0,IF(G86,MATCH(C86,顺序!$B$2:$B$23,0),MATCH(C86,顺序!$D$2:$D$36,0)))</f>
        <v>31</v>
      </c>
      <c r="I86" s="1" t="str">
        <f t="shared" si="9"/>
        <v>$EnemyID_</v>
      </c>
      <c r="J86" s="1">
        <f t="shared" si="6"/>
        <v>31</v>
      </c>
      <c r="K86" s="1" t="str">
        <f t="shared" si="7"/>
        <v>$EnemyID_31</v>
      </c>
      <c r="L86" s="1" t="str">
        <f>IF(ISBLANK(B86),,IF(G86,"CS_L","CS_R"))&amp;IF(ISBLANK(B86),,IF(G86,IF(LOOKUP(H86,顺序!$A$2:$A$23,顺序!$C$2:$C$23),"FN","NN"),IF(LOOKUP(H86,顺序!$A$2:$A$36,顺序!$E$2:$E$36),"NF","NN")))</f>
        <v>CS_RNN</v>
      </c>
    </row>
    <row r="87" spans="1:12">
      <c r="B87" s="1">
        <v>1</v>
      </c>
      <c r="C87" s="1" t="s">
        <v>9</v>
      </c>
      <c r="D87" s="1" t="s">
        <v>556</v>
      </c>
      <c r="F87" s="1" t="str">
        <f t="shared" si="5"/>
        <v>$PlayerID_06 CS_LNN "まぁまぁもこたん落ち着いて。"</v>
      </c>
      <c r="G87" s="1" t="b">
        <f t="shared" si="8"/>
        <v>1</v>
      </c>
      <c r="H87" s="1">
        <f>IF(G87=0,0,IF(G87,MATCH(C87,顺序!$B$2:$B$23,0),MATCH(C87,顺序!$D$2:$D$36,0)))</f>
        <v>6</v>
      </c>
      <c r="I87" s="1" t="str">
        <f t="shared" si="9"/>
        <v>$PlayerID_</v>
      </c>
      <c r="J87" s="1" t="str">
        <f t="shared" si="6"/>
        <v>06</v>
      </c>
      <c r="K87" s="1" t="str">
        <f t="shared" si="7"/>
        <v>$PlayerID_06</v>
      </c>
      <c r="L87" s="1" t="str">
        <f>IF(ISBLANK(B87),,IF(G87,"CS_L","CS_R"))&amp;IF(ISBLANK(B87),,IF(G87,IF(LOOKUP(H87,顺序!$A$2:$A$23,顺序!$C$2:$C$23),"FN","NN"),IF(LOOKUP(H87,顺序!$A$2:$A$36,顺序!$E$2:$E$36),"NF","NN")))</f>
        <v>CS_LNN</v>
      </c>
    </row>
    <row r="88" spans="1:12">
      <c r="B88" s="1">
        <v>0</v>
      </c>
      <c r="C88" s="1" t="s">
        <v>243</v>
      </c>
      <c r="D88" s="1" t="s">
        <v>557</v>
      </c>
      <c r="F88" s="1" t="str">
        <f t="shared" si="5"/>
        <v>$EnemyID_31 CS_RNN "も、もこたんだと？"</v>
      </c>
      <c r="G88" s="1" t="b">
        <f t="shared" si="8"/>
        <v>0</v>
      </c>
      <c r="H88" s="1">
        <f>IF(G88=0,0,IF(G88,MATCH(C88,顺序!$B$2:$B$23,0),MATCH(C88,顺序!$D$2:$D$36,0)))</f>
        <v>31</v>
      </c>
      <c r="I88" s="1" t="str">
        <f t="shared" si="9"/>
        <v>$EnemyID_</v>
      </c>
      <c r="J88" s="1">
        <f t="shared" si="6"/>
        <v>31</v>
      </c>
      <c r="K88" s="1" t="str">
        <f t="shared" si="7"/>
        <v>$EnemyID_31</v>
      </c>
      <c r="L88" s="1" t="str">
        <f>IF(ISBLANK(B88),,IF(G88,"CS_L","CS_R"))&amp;IF(ISBLANK(B88),,IF(G88,IF(LOOKUP(H88,顺序!$A$2:$A$23,顺序!$C$2:$C$23),"FN","NN"),IF(LOOKUP(H88,顺序!$A$2:$A$36,顺序!$E$2:$E$36),"NF","NN")))</f>
        <v>CS_RNN</v>
      </c>
    </row>
    <row r="89" spans="1:12">
      <c r="B89" s="1">
        <v>1</v>
      </c>
      <c r="C89" s="1" t="s">
        <v>9</v>
      </c>
      <c r="D89" s="1" t="s">
        <v>561</v>
      </c>
      <c r="F89" s="1" t="str">
        <f t="shared" si="5"/>
        <v>$PlayerID_06 CS_LNN "ゆかりんはそんなことしたのもなにか事情があるに違いません。私のした彼女は迷惑掛けるのが好きではありませんから。"</v>
      </c>
      <c r="G89" s="1" t="b">
        <f t="shared" si="8"/>
        <v>1</v>
      </c>
      <c r="H89" s="1">
        <f>IF(G89=0,0,IF(G89,MATCH(C89,顺序!$B$2:$B$23,0),MATCH(C89,顺序!$D$2:$D$36,0)))</f>
        <v>6</v>
      </c>
      <c r="I89" s="1" t="str">
        <f t="shared" si="9"/>
        <v>$PlayerID_</v>
      </c>
      <c r="J89" s="1" t="str">
        <f t="shared" si="6"/>
        <v>06</v>
      </c>
      <c r="K89" s="1" t="str">
        <f t="shared" si="7"/>
        <v>$PlayerID_06</v>
      </c>
      <c r="L89" s="1" t="str">
        <f>IF(ISBLANK(B89),,IF(G89,"CS_L","CS_R"))&amp;IF(ISBLANK(B89),,IF(G89,IF(LOOKUP(H89,顺序!$A$2:$A$23,顺序!$C$2:$C$23),"FN","NN"),IF(LOOKUP(H89,顺序!$A$2:$A$36,顺序!$E$2:$E$36),"NF","NN")))</f>
        <v>CS_LNN</v>
      </c>
    </row>
    <row r="90" spans="1:12">
      <c r="B90" s="1">
        <v>0</v>
      </c>
      <c r="C90" s="1" t="s">
        <v>243</v>
      </c>
      <c r="D90" s="1" t="s">
        <v>558</v>
      </c>
      <c r="F90" s="1" t="str">
        <f t="shared" si="5"/>
        <v>$EnemyID_31 CS_RNN "だったら今すぐあんな忌々しい連中を連れ帰れ！"</v>
      </c>
      <c r="G90" s="1" t="b">
        <f t="shared" si="8"/>
        <v>0</v>
      </c>
      <c r="H90" s="1">
        <f>IF(G90=0,0,IF(G90,MATCH(C90,顺序!$B$2:$B$23,0),MATCH(C90,顺序!$D$2:$D$36,0)))</f>
        <v>31</v>
      </c>
      <c r="I90" s="1" t="str">
        <f t="shared" si="9"/>
        <v>$EnemyID_</v>
      </c>
      <c r="J90" s="1">
        <f t="shared" si="6"/>
        <v>31</v>
      </c>
      <c r="K90" s="1" t="str">
        <f t="shared" si="7"/>
        <v>$EnemyID_31</v>
      </c>
      <c r="L90" s="1" t="str">
        <f>IF(ISBLANK(B90),,IF(G90,"CS_L","CS_R"))&amp;IF(ISBLANK(B90),,IF(G90,IF(LOOKUP(H90,顺序!$A$2:$A$23,顺序!$C$2:$C$23),"FN","NN"),IF(LOOKUP(H90,顺序!$A$2:$A$36,顺序!$E$2:$E$36),"NF","NN")))</f>
        <v>CS_RNN</v>
      </c>
    </row>
    <row r="91" spans="1:12">
      <c r="B91" s="1">
        <v>1</v>
      </c>
      <c r="C91" s="1" t="s">
        <v>135</v>
      </c>
      <c r="D91" s="1" t="s">
        <v>559</v>
      </c>
      <c r="F91" s="1" t="str">
        <f t="shared" si="5"/>
        <v>$PlayerID_22 CS_LNN "そう頭くるな。ゆっくりしようよ。"</v>
      </c>
      <c r="G91" s="1" t="b">
        <f t="shared" si="8"/>
        <v>1</v>
      </c>
      <c r="H91" s="1">
        <f>IF(G91=0,0,IF(G91,MATCH(C91,顺序!$B$2:$B$23,0),MATCH(C91,顺序!$D$2:$D$36,0)))</f>
        <v>22</v>
      </c>
      <c r="I91" s="1" t="str">
        <f t="shared" si="9"/>
        <v>$PlayerID_</v>
      </c>
      <c r="J91" s="1">
        <f t="shared" si="6"/>
        <v>22</v>
      </c>
      <c r="K91" s="1" t="str">
        <f t="shared" si="7"/>
        <v>$PlayerID_22</v>
      </c>
      <c r="L91" s="1" t="str">
        <f>IF(ISBLANK(B91),,IF(G91,"CS_L","CS_R"))&amp;IF(ISBLANK(B91),,IF(G91,IF(LOOKUP(H91,顺序!$A$2:$A$23,顺序!$C$2:$C$23),"FN","NN"),IF(LOOKUP(H91,顺序!$A$2:$A$36,顺序!$E$2:$E$36),"NF","NN")))</f>
        <v>CS_LNN</v>
      </c>
    </row>
    <row r="92" spans="1:12">
      <c r="F92" s="1" t="str">
        <f t="shared" si="5"/>
        <v/>
      </c>
      <c r="G92" s="1">
        <f t="shared" si="8"/>
        <v>0</v>
      </c>
      <c r="H92" s="1">
        <f>IF(G92=0,0,IF(G92,MATCH(C92,顺序!$B$2:$B$23,0),MATCH(C92,顺序!$D$2:$D$36,0)))</f>
        <v>0</v>
      </c>
      <c r="I92" s="1">
        <f t="shared" si="9"/>
        <v>0</v>
      </c>
      <c r="J92" s="1">
        <f t="shared" si="6"/>
        <v>0</v>
      </c>
      <c r="K92" s="1">
        <f t="shared" si="7"/>
        <v>0</v>
      </c>
      <c r="L92" s="1" t="str">
        <f>IF(ISBLANK(B92),,IF(G92,"CS_L","CS_R"))&amp;IF(ISBLANK(B92),,IF(G92,IF(LOOKUP(H92,顺序!$A$2:$A$23,顺序!$C$2:$C$23),"FN","NN"),IF(LOOKUP(H92,顺序!$A$2:$A$36,顺序!$E$2:$E$36),"NF","NN")))</f>
        <v/>
      </c>
    </row>
    <row r="93" spans="1:12">
      <c r="A93" s="1" t="s">
        <v>560</v>
      </c>
      <c r="F93" s="1" t="str">
        <f t="shared" si="5"/>
        <v/>
      </c>
      <c r="G93" s="1">
        <f t="shared" si="8"/>
        <v>0</v>
      </c>
      <c r="H93" s="1">
        <f>IF(G93=0,0,IF(G93,MATCH(C93,顺序!$B$2:$B$23,0),MATCH(C93,顺序!$D$2:$D$36,0)))</f>
        <v>0</v>
      </c>
      <c r="I93" s="1">
        <f t="shared" si="9"/>
        <v>0</v>
      </c>
      <c r="J93" s="1">
        <f t="shared" si="6"/>
        <v>0</v>
      </c>
      <c r="K93" s="1">
        <f t="shared" si="7"/>
        <v>0</v>
      </c>
      <c r="L93" s="1" t="str">
        <f>IF(ISBLANK(B93),,IF(G93,"CS_L","CS_R"))&amp;IF(ISBLANK(B93),,IF(G93,IF(LOOKUP(H93,顺序!$A$2:$A$23,顺序!$C$2:$C$23),"FN","NN"),IF(LOOKUP(H93,顺序!$A$2:$A$36,顺序!$E$2:$E$36),"NF","NN")))</f>
        <v/>
      </c>
    </row>
    <row r="94" spans="1:12">
      <c r="A94" s="1" t="s">
        <v>243</v>
      </c>
      <c r="B94" s="1">
        <v>1</v>
      </c>
      <c r="C94" s="1" t="s">
        <v>59</v>
      </c>
      <c r="D94" s="1" t="s">
        <v>562</v>
      </c>
      <c r="F94" s="1" t="str">
        <f t="shared" si="5"/>
        <v>$PlayerID_11 CS_LNN "不老不死の蓬莱人か。なかなか興味深いな。"</v>
      </c>
      <c r="G94" s="1" t="b">
        <f t="shared" si="8"/>
        <v>1</v>
      </c>
      <c r="H94" s="1">
        <f>IF(G94=0,0,IF(G94,MATCH(C94,顺序!$B$2:$B$23,0),MATCH(C94,顺序!$D$2:$D$36,0)))</f>
        <v>11</v>
      </c>
      <c r="I94" s="1" t="str">
        <f t="shared" si="9"/>
        <v>$PlayerID_</v>
      </c>
      <c r="J94" s="1">
        <f t="shared" si="6"/>
        <v>11</v>
      </c>
      <c r="K94" s="1" t="str">
        <f t="shared" si="7"/>
        <v>$PlayerID_11</v>
      </c>
      <c r="L94" s="1" t="str">
        <f>IF(ISBLANK(B94),,IF(G94,"CS_L","CS_R"))&amp;IF(ISBLANK(B94),,IF(G94,IF(LOOKUP(H94,顺序!$A$2:$A$23,顺序!$C$2:$C$23),"FN","NN"),IF(LOOKUP(H94,顺序!$A$2:$A$36,顺序!$E$2:$E$36),"NF","NN")))</f>
        <v>CS_LNN</v>
      </c>
    </row>
    <row r="95" spans="1:12">
      <c r="A95" s="1" t="s">
        <v>58</v>
      </c>
      <c r="B95" s="1">
        <v>0</v>
      </c>
      <c r="C95" s="1" t="s">
        <v>243</v>
      </c>
      <c r="D95" s="1" t="s">
        <v>563</v>
      </c>
      <c r="F95" s="1" t="str">
        <f t="shared" si="5"/>
        <v>$EnemyID_31 CS_RNN "楽団まできたなんて。いったいどれだけ霊書を…。"</v>
      </c>
      <c r="G95" s="1" t="b">
        <f t="shared" si="8"/>
        <v>0</v>
      </c>
      <c r="H95" s="1">
        <f>IF(G95=0,0,IF(G95,MATCH(C95,顺序!$B$2:$B$23,0),MATCH(C95,顺序!$D$2:$D$36,0)))</f>
        <v>31</v>
      </c>
      <c r="I95" s="1" t="str">
        <f t="shared" si="9"/>
        <v>$EnemyID_</v>
      </c>
      <c r="J95" s="1">
        <f t="shared" si="6"/>
        <v>31</v>
      </c>
      <c r="K95" s="1" t="str">
        <f t="shared" si="7"/>
        <v>$EnemyID_31</v>
      </c>
      <c r="L95" s="1" t="str">
        <f>IF(ISBLANK(B95),,IF(G95,"CS_L","CS_R"))&amp;IF(ISBLANK(B95),,IF(G95,IF(LOOKUP(H95,顺序!$A$2:$A$23,顺序!$C$2:$C$23),"FN","NN"),IF(LOOKUP(H95,顺序!$A$2:$A$36,顺序!$E$2:$E$36),"NF","NN")))</f>
        <v>CS_RNN</v>
      </c>
    </row>
    <row r="96" spans="1:12">
      <c r="A96" s="1" t="s">
        <v>59</v>
      </c>
      <c r="B96" s="1">
        <v>1</v>
      </c>
      <c r="C96" s="1" t="s">
        <v>58</v>
      </c>
      <c r="D96" s="1" t="s">
        <v>564</v>
      </c>
      <c r="F96" s="1" t="str">
        <f t="shared" si="5"/>
        <v>$PlayerID_09 CS_LNN "霊書ってこれのこと？私たち字を読めないから説明してくれる？"</v>
      </c>
      <c r="G96" s="1" t="b">
        <f t="shared" si="8"/>
        <v>1</v>
      </c>
      <c r="H96" s="1">
        <f>IF(G96=0,0,IF(G96,MATCH(C96,顺序!$B$2:$B$23,0),MATCH(C96,顺序!$D$2:$D$36,0)))</f>
        <v>9</v>
      </c>
      <c r="I96" s="1" t="str">
        <f t="shared" si="9"/>
        <v>$PlayerID_</v>
      </c>
      <c r="J96" s="1" t="str">
        <f t="shared" si="6"/>
        <v>09</v>
      </c>
      <c r="K96" s="1" t="str">
        <f t="shared" si="7"/>
        <v>$PlayerID_09</v>
      </c>
      <c r="L96" s="1" t="str">
        <f>IF(ISBLANK(B96),,IF(G96,"CS_L","CS_R"))&amp;IF(ISBLANK(B96),,IF(G96,IF(LOOKUP(H96,顺序!$A$2:$A$23,顺序!$C$2:$C$23),"FN","NN"),IF(LOOKUP(H96,顺序!$A$2:$A$36,顺序!$E$2:$E$36),"NF","NN")))</f>
        <v>CS_LNN</v>
      </c>
    </row>
    <row r="97" spans="1:12">
      <c r="B97" s="1">
        <v>0</v>
      </c>
      <c r="C97" s="1" t="s">
        <v>243</v>
      </c>
      <c r="D97" s="1" t="s">
        <v>565</v>
      </c>
      <c r="F97" s="1" t="str">
        <f t="shared" si="5"/>
        <v>$EnemyID_31 CS_RNN "おい！字を読めないあんたたちがどうしてここに？"</v>
      </c>
      <c r="G97" s="1" t="b">
        <f t="shared" si="8"/>
        <v>0</v>
      </c>
      <c r="H97" s="1">
        <f>IF(G97=0,0,IF(G97,MATCH(C97,顺序!$B$2:$B$23,0),MATCH(C97,顺序!$D$2:$D$36,0)))</f>
        <v>31</v>
      </c>
      <c r="I97" s="1" t="str">
        <f t="shared" si="9"/>
        <v>$EnemyID_</v>
      </c>
      <c r="J97" s="1">
        <f t="shared" si="6"/>
        <v>31</v>
      </c>
      <c r="K97" s="1" t="str">
        <f t="shared" si="7"/>
        <v>$EnemyID_31</v>
      </c>
      <c r="L97" s="1" t="str">
        <f>IF(ISBLANK(B97),,IF(G97,"CS_L","CS_R"))&amp;IF(ISBLANK(B97),,IF(G97,IF(LOOKUP(H97,顺序!$A$2:$A$23,顺序!$C$2:$C$23),"FN","NN"),IF(LOOKUP(H97,顺序!$A$2:$A$36,顺序!$E$2:$E$36),"NF","NN")))</f>
        <v>CS_RNN</v>
      </c>
    </row>
    <row r="98" spans="1:12">
      <c r="B98" s="1">
        <v>1</v>
      </c>
      <c r="C98" s="1" t="s">
        <v>58</v>
      </c>
      <c r="D98" s="1" t="s">
        <v>566</v>
      </c>
      <c r="F98" s="1" t="str">
        <f t="shared" si="5"/>
        <v>$PlayerID_09 CS_LNN "さぁ。"</v>
      </c>
      <c r="G98" s="1" t="b">
        <f t="shared" si="8"/>
        <v>1</v>
      </c>
      <c r="H98" s="1">
        <f>IF(G98=0,0,IF(G98,MATCH(C98,顺序!$B$2:$B$23,0),MATCH(C98,顺序!$D$2:$D$36,0)))</f>
        <v>9</v>
      </c>
      <c r="I98" s="1" t="str">
        <f t="shared" si="9"/>
        <v>$PlayerID_</v>
      </c>
      <c r="J98" s="1" t="str">
        <f t="shared" si="6"/>
        <v>09</v>
      </c>
      <c r="K98" s="1" t="str">
        <f t="shared" si="7"/>
        <v>$PlayerID_09</v>
      </c>
      <c r="L98" s="1" t="str">
        <f>IF(ISBLANK(B98),,IF(G98,"CS_L","CS_R"))&amp;IF(ISBLANK(B98),,IF(G98,IF(LOOKUP(H98,顺序!$A$2:$A$23,顺序!$C$2:$C$23),"FN","NN"),IF(LOOKUP(H98,顺序!$A$2:$A$36,顺序!$E$2:$E$36),"NF","NN")))</f>
        <v>CS_LNN</v>
      </c>
    </row>
    <row r="99" spans="1:12">
      <c r="B99" s="1">
        <v>1</v>
      </c>
      <c r="C99" s="1" t="s">
        <v>59</v>
      </c>
      <c r="D99" s="1" t="s">
        <v>567</v>
      </c>
      <c r="F99" s="1" t="str">
        <f t="shared" si="5"/>
        <v>$PlayerID_11 CS_LNN "幻想郷の皆さんがごく特殊な音率を発生して何箇所に集中してへんだと思ったから。"</v>
      </c>
      <c r="G99" s="1" t="b">
        <f t="shared" si="8"/>
        <v>1</v>
      </c>
      <c r="H99" s="1">
        <f>IF(G99=0,0,IF(G99,MATCH(C99,顺序!$B$2:$B$23,0),MATCH(C99,顺序!$D$2:$D$36,0)))</f>
        <v>11</v>
      </c>
      <c r="I99" s="1" t="str">
        <f t="shared" si="9"/>
        <v>$PlayerID_</v>
      </c>
      <c r="J99" s="1">
        <f t="shared" si="6"/>
        <v>11</v>
      </c>
      <c r="K99" s="1" t="str">
        <f t="shared" si="7"/>
        <v>$PlayerID_11</v>
      </c>
      <c r="L99" s="1" t="str">
        <f>IF(ISBLANK(B99),,IF(G99,"CS_L","CS_R"))&amp;IF(ISBLANK(B99),,IF(G99,IF(LOOKUP(H99,顺序!$A$2:$A$23,顺序!$C$2:$C$23),"FN","NN"),IF(LOOKUP(H99,顺序!$A$2:$A$36,顺序!$E$2:$E$36),"NF","NN")))</f>
        <v>CS_LNN</v>
      </c>
    </row>
    <row r="100" spans="1:12">
      <c r="B100" s="1">
        <v>0</v>
      </c>
      <c r="C100" s="1" t="s">
        <v>243</v>
      </c>
      <c r="D100" s="1" t="s">
        <v>568</v>
      </c>
      <c r="F100" s="1" t="str">
        <f t="shared" si="5"/>
        <v>$EnemyID_31 CS_RNN "そ、そんなこともできるのか！"</v>
      </c>
      <c r="G100" s="1" t="b">
        <f t="shared" si="8"/>
        <v>0</v>
      </c>
      <c r="H100" s="1">
        <f>IF(G100=0,0,IF(G100,MATCH(C100,顺序!$B$2:$B$23,0),MATCH(C100,顺序!$D$2:$D$36,0)))</f>
        <v>31</v>
      </c>
      <c r="I100" s="1" t="str">
        <f t="shared" si="9"/>
        <v>$EnemyID_</v>
      </c>
      <c r="J100" s="1">
        <f t="shared" si="6"/>
        <v>31</v>
      </c>
      <c r="K100" s="1" t="str">
        <f t="shared" si="7"/>
        <v>$EnemyID_31</v>
      </c>
      <c r="L100" s="1" t="str">
        <f>IF(ISBLANK(B100),,IF(G100,"CS_L","CS_R"))&amp;IF(ISBLANK(B100),,IF(G100,IF(LOOKUP(H100,顺序!$A$2:$A$23,顺序!$C$2:$C$23),"FN","NN"),IF(LOOKUP(H100,顺序!$A$2:$A$36,顺序!$E$2:$E$36),"NF","NN")))</f>
        <v>CS_RNN</v>
      </c>
    </row>
    <row r="101" spans="1:12">
      <c r="B101" s="1">
        <v>1</v>
      </c>
      <c r="C101" s="1" t="s">
        <v>59</v>
      </c>
      <c r="D101" s="1" t="s">
        <v>569</v>
      </c>
      <c r="F101" s="1" t="str">
        <f t="shared" ref="F101:F164" si="10">IF(G101&lt;&gt;0,K101&amp;" "&amp;L101&amp;" "&amp;""""&amp;D101&amp;"""","")</f>
        <v>$PlayerID_11 CS_LNN "うわさの博麗神社の方向ももちろん、この月まで伸びたのは普通じゃない。"</v>
      </c>
      <c r="G101" s="1" t="b">
        <f t="shared" ref="G101:G164" si="11">IF(ISBLANK(B101),,B101&gt;0)</f>
        <v>1</v>
      </c>
      <c r="H101" s="1">
        <f>IF(G101=0,0,IF(G101,MATCH(C101,顺序!$B$2:$B$23,0),MATCH(C101,顺序!$D$2:$D$36,0)))</f>
        <v>11</v>
      </c>
      <c r="I101" s="1" t="str">
        <f t="shared" ref="I101:I164" si="12">IF(G101&lt;&gt;0,IF(G101,"$PlayerID_","$EnemyID_"),0)</f>
        <v>$PlayerID_</v>
      </c>
      <c r="J101" s="1">
        <f t="shared" ref="J101:J164" si="13">IF(G101&lt;&gt;0,IF(H101&lt;10,"0"&amp;H101,H101),0)</f>
        <v>11</v>
      </c>
      <c r="K101" s="1" t="str">
        <f t="shared" ref="K101:K164" si="14">IF(G101&lt;&gt;0,I101&amp;J101,0)</f>
        <v>$PlayerID_11</v>
      </c>
      <c r="L101" s="1" t="str">
        <f>IF(ISBLANK(B101),,IF(G101,"CS_L","CS_R"))&amp;IF(ISBLANK(B101),,IF(G101,IF(LOOKUP(H101,顺序!$A$2:$A$23,顺序!$C$2:$C$23),"FN","NN"),IF(LOOKUP(H101,顺序!$A$2:$A$36,顺序!$E$2:$E$36),"NF","NN")))</f>
        <v>CS_LNN</v>
      </c>
    </row>
    <row r="102" spans="1:12">
      <c r="B102" s="1">
        <v>0</v>
      </c>
      <c r="C102" s="1" t="s">
        <v>243</v>
      </c>
      <c r="D102" s="1" t="s">
        <v>570</v>
      </c>
      <c r="F102" s="1" t="str">
        <f t="shared" si="10"/>
        <v>$EnemyID_31 CS_RNN "天月砲のせいか。厄介なことだ。"</v>
      </c>
      <c r="G102" s="1" t="b">
        <f t="shared" si="11"/>
        <v>0</v>
      </c>
      <c r="H102" s="1">
        <f>IF(G102=0,0,IF(G102,MATCH(C102,顺序!$B$2:$B$23,0),MATCH(C102,顺序!$D$2:$D$36,0)))</f>
        <v>31</v>
      </c>
      <c r="I102" s="1" t="str">
        <f t="shared" si="12"/>
        <v>$EnemyID_</v>
      </c>
      <c r="J102" s="1">
        <f t="shared" si="13"/>
        <v>31</v>
      </c>
      <c r="K102" s="1" t="str">
        <f t="shared" si="14"/>
        <v>$EnemyID_31</v>
      </c>
      <c r="L102" s="1" t="str">
        <f>IF(ISBLANK(B102),,IF(G102,"CS_L","CS_R"))&amp;IF(ISBLANK(B102),,IF(G102,IF(LOOKUP(H102,顺序!$A$2:$A$23,顺序!$C$2:$C$23),"FN","NN"),IF(LOOKUP(H102,顺序!$A$2:$A$36,顺序!$E$2:$E$36),"NF","NN")))</f>
        <v>CS_RNN</v>
      </c>
    </row>
    <row r="103" spans="1:12">
      <c r="F103" s="1" t="str">
        <f t="shared" si="10"/>
        <v/>
      </c>
      <c r="G103" s="1">
        <f t="shared" si="11"/>
        <v>0</v>
      </c>
      <c r="H103" s="1">
        <f>IF(G103=0,0,IF(G103,MATCH(C103,顺序!$B$2:$B$23,0),MATCH(C103,顺序!$D$2:$D$36,0)))</f>
        <v>0</v>
      </c>
      <c r="I103" s="1">
        <f t="shared" si="12"/>
        <v>0</v>
      </c>
      <c r="J103" s="1">
        <f t="shared" si="13"/>
        <v>0</v>
      </c>
      <c r="K103" s="1">
        <f t="shared" si="14"/>
        <v>0</v>
      </c>
      <c r="L103" s="1" t="str">
        <f>IF(ISBLANK(B103),,IF(G103,"CS_L","CS_R"))&amp;IF(ISBLANK(B103),,IF(G103,IF(LOOKUP(H103,顺序!$A$2:$A$23,顺序!$C$2:$C$23),"FN","NN"),IF(LOOKUP(H103,顺序!$A$2:$A$36,顺序!$E$2:$E$36),"NF","NN")))</f>
        <v/>
      </c>
    </row>
    <row r="104" spans="1:12">
      <c r="A104" s="1" t="s">
        <v>571</v>
      </c>
      <c r="F104" s="1" t="str">
        <f t="shared" si="10"/>
        <v/>
      </c>
      <c r="G104" s="1">
        <f t="shared" si="11"/>
        <v>0</v>
      </c>
      <c r="H104" s="1">
        <f>IF(G104=0,0,IF(G104,MATCH(C104,顺序!$B$2:$B$23,0),MATCH(C104,顺序!$D$2:$D$36,0)))</f>
        <v>0</v>
      </c>
      <c r="I104" s="1">
        <f t="shared" si="12"/>
        <v>0</v>
      </c>
      <c r="J104" s="1">
        <f t="shared" si="13"/>
        <v>0</v>
      </c>
      <c r="K104" s="1">
        <f t="shared" si="14"/>
        <v>0</v>
      </c>
      <c r="L104" s="1" t="str">
        <f>IF(ISBLANK(B104),,IF(G104,"CS_L","CS_R"))&amp;IF(ISBLANK(B104),,IF(G104,IF(LOOKUP(H104,顺序!$A$2:$A$23,顺序!$C$2:$C$23),"FN","NN"),IF(LOOKUP(H104,顺序!$A$2:$A$36,顺序!$E$2:$E$36),"NF","NN")))</f>
        <v/>
      </c>
    </row>
    <row r="105" spans="1:12">
      <c r="A105" s="1" t="s">
        <v>243</v>
      </c>
      <c r="B105" s="1">
        <v>1</v>
      </c>
      <c r="C105" s="1" t="s">
        <v>135</v>
      </c>
      <c r="D105" s="1" t="s">
        <v>572</v>
      </c>
      <c r="F105" s="1" t="str">
        <f t="shared" si="10"/>
        <v>$PlayerID_22 CS_LNN "白状します。"</v>
      </c>
      <c r="G105" s="1" t="b">
        <f t="shared" si="11"/>
        <v>1</v>
      </c>
      <c r="H105" s="1">
        <f>IF(G105=0,0,IF(G105,MATCH(C105,顺序!$B$2:$B$23,0),MATCH(C105,顺序!$D$2:$D$36,0)))</f>
        <v>22</v>
      </c>
      <c r="I105" s="1" t="str">
        <f t="shared" si="12"/>
        <v>$PlayerID_</v>
      </c>
      <c r="J105" s="1">
        <f t="shared" si="13"/>
        <v>22</v>
      </c>
      <c r="K105" s="1" t="str">
        <f t="shared" si="14"/>
        <v>$PlayerID_22</v>
      </c>
      <c r="L105" s="1" t="str">
        <f>IF(ISBLANK(B105),,IF(G105,"CS_L","CS_R"))&amp;IF(ISBLANK(B105),,IF(G105,IF(LOOKUP(H105,顺序!$A$2:$A$23,顺序!$C$2:$C$23),"FN","NN"),IF(LOOKUP(H105,顺序!$A$2:$A$36,顺序!$E$2:$E$36),"NF","NN")))</f>
        <v>CS_LNN</v>
      </c>
    </row>
    <row r="106" spans="1:12">
      <c r="A106" s="1" t="s">
        <v>135</v>
      </c>
      <c r="B106" s="1">
        <v>0</v>
      </c>
      <c r="C106" s="1" t="s">
        <v>243</v>
      </c>
      <c r="D106" s="1" t="s">
        <v>573</v>
      </c>
      <c r="F106" s="1" t="str">
        <f t="shared" si="10"/>
        <v>$EnemyID_31 CS_RNN "へぇ、ずいぶんとおとなしいな。"</v>
      </c>
      <c r="G106" s="1" t="b">
        <f t="shared" si="11"/>
        <v>0</v>
      </c>
      <c r="H106" s="1">
        <f>IF(G106=0,0,IF(G106,MATCH(C106,顺序!$B$2:$B$23,0),MATCH(C106,顺序!$D$2:$D$36,0)))</f>
        <v>31</v>
      </c>
      <c r="I106" s="1" t="str">
        <f t="shared" si="12"/>
        <v>$EnemyID_</v>
      </c>
      <c r="J106" s="1">
        <f t="shared" si="13"/>
        <v>31</v>
      </c>
      <c r="K106" s="1" t="str">
        <f t="shared" si="14"/>
        <v>$EnemyID_31</v>
      </c>
      <c r="L106" s="1" t="str">
        <f>IF(ISBLANK(B106),,IF(G106,"CS_L","CS_R"))&amp;IF(ISBLANK(B106),,IF(G106,IF(LOOKUP(H106,顺序!$A$2:$A$23,顺序!$C$2:$C$23),"FN","NN"),IF(LOOKUP(H106,顺序!$A$2:$A$36,顺序!$E$2:$E$36),"NF","NN")))</f>
        <v>CS_RNN</v>
      </c>
    </row>
    <row r="107" spans="1:12">
      <c r="B107" s="1">
        <v>1</v>
      </c>
      <c r="C107" s="1" t="s">
        <v>135</v>
      </c>
      <c r="D107" s="1" t="s">
        <v>574</v>
      </c>
      <c r="F107" s="1" t="str">
        <f t="shared" si="10"/>
        <v>$PlayerID_22 CS_LNN "何もしてませんから。寝るうちに境界が勝手に開いて、天月砲に起こされたじまいだ。"</v>
      </c>
      <c r="G107" s="1" t="b">
        <f t="shared" si="11"/>
        <v>1</v>
      </c>
      <c r="H107" s="1">
        <f>IF(G107=0,0,IF(G107,MATCH(C107,顺序!$B$2:$B$23,0),MATCH(C107,顺序!$D$2:$D$36,0)))</f>
        <v>22</v>
      </c>
      <c r="I107" s="1" t="str">
        <f t="shared" si="12"/>
        <v>$PlayerID_</v>
      </c>
      <c r="J107" s="1">
        <f t="shared" si="13"/>
        <v>22</v>
      </c>
      <c r="K107" s="1" t="str">
        <f t="shared" si="14"/>
        <v>$PlayerID_22</v>
      </c>
      <c r="L107" s="1" t="str">
        <f>IF(ISBLANK(B107),,IF(G107,"CS_L","CS_R"))&amp;IF(ISBLANK(B107),,IF(G107,IF(LOOKUP(H107,顺序!$A$2:$A$23,顺序!$C$2:$C$23),"FN","NN"),IF(LOOKUP(H107,顺序!$A$2:$A$36,顺序!$E$2:$E$36),"NF","NN")))</f>
        <v>CS_LNN</v>
      </c>
    </row>
    <row r="108" spans="1:12">
      <c r="B108" s="1">
        <v>0</v>
      </c>
      <c r="C108" s="1" t="s">
        <v>243</v>
      </c>
      <c r="D108" s="1" t="s">
        <v>575</v>
      </c>
      <c r="F108" s="1" t="str">
        <f t="shared" si="10"/>
        <v>$EnemyID_31 CS_RNN "やっぱりそうだったかこのバカ者！いま死なすから！"</v>
      </c>
      <c r="G108" s="1" t="b">
        <f t="shared" si="11"/>
        <v>0</v>
      </c>
      <c r="H108" s="1">
        <f>IF(G108=0,0,IF(G108,MATCH(C108,顺序!$B$2:$B$23,0),MATCH(C108,顺序!$D$2:$D$36,0)))</f>
        <v>31</v>
      </c>
      <c r="I108" s="1" t="str">
        <f t="shared" si="12"/>
        <v>$EnemyID_</v>
      </c>
      <c r="J108" s="1">
        <f t="shared" si="13"/>
        <v>31</v>
      </c>
      <c r="K108" s="1" t="str">
        <f t="shared" si="14"/>
        <v>$EnemyID_31</v>
      </c>
      <c r="L108" s="1" t="str">
        <f>IF(ISBLANK(B108),,IF(G108,"CS_L","CS_R"))&amp;IF(ISBLANK(B108),,IF(G108,IF(LOOKUP(H108,顺序!$A$2:$A$23,顺序!$C$2:$C$23),"FN","NN"),IF(LOOKUP(H108,顺序!$A$2:$A$36,顺序!$E$2:$E$36),"NF","NN")))</f>
        <v>CS_RNN</v>
      </c>
    </row>
    <row r="109" spans="1:12">
      <c r="B109" s="1">
        <v>1</v>
      </c>
      <c r="C109" s="1" t="s">
        <v>135</v>
      </c>
      <c r="D109" s="1" t="s">
        <v>576</v>
      </c>
      <c r="F109" s="1" t="str">
        <f t="shared" si="10"/>
        <v>$PlayerID_22 CS_LNN "そう熱くならないで。今のうそ。あっちの世界での異変は大きすぎるのでしばらくこっちに預けようとしていただけだ。"</v>
      </c>
      <c r="G109" s="1" t="b">
        <f t="shared" si="11"/>
        <v>1</v>
      </c>
      <c r="H109" s="1">
        <f>IF(G109=0,0,IF(G109,MATCH(C109,顺序!$B$2:$B$23,0),MATCH(C109,顺序!$D$2:$D$36,0)))</f>
        <v>22</v>
      </c>
      <c r="I109" s="1" t="str">
        <f t="shared" si="12"/>
        <v>$PlayerID_</v>
      </c>
      <c r="J109" s="1">
        <f t="shared" si="13"/>
        <v>22</v>
      </c>
      <c r="K109" s="1" t="str">
        <f t="shared" si="14"/>
        <v>$PlayerID_22</v>
      </c>
      <c r="L109" s="1" t="str">
        <f>IF(ISBLANK(B109),,IF(G109,"CS_L","CS_R"))&amp;IF(ISBLANK(B109),,IF(G109,IF(LOOKUP(H109,顺序!$A$2:$A$23,顺序!$C$2:$C$23),"FN","NN"),IF(LOOKUP(H109,顺序!$A$2:$A$36,顺序!$E$2:$E$36),"NF","NN")))</f>
        <v>CS_LNN</v>
      </c>
    </row>
    <row r="110" spans="1:12">
      <c r="B110" s="1">
        <v>0</v>
      </c>
      <c r="C110" s="1" t="s">
        <v>243</v>
      </c>
      <c r="D110" s="1" t="s">
        <v>577</v>
      </c>
      <c r="F110" s="1" t="str">
        <f t="shared" si="10"/>
        <v>$EnemyID_31 CS_RNN "ほかの世界を見る余裕があるならまずこのとんでもないこと収めろ！"</v>
      </c>
      <c r="G110" s="1" t="b">
        <f t="shared" si="11"/>
        <v>0</v>
      </c>
      <c r="H110" s="1">
        <f>IF(G110=0,0,IF(G110,MATCH(C110,顺序!$B$2:$B$23,0),MATCH(C110,顺序!$D$2:$D$36,0)))</f>
        <v>31</v>
      </c>
      <c r="I110" s="1" t="str">
        <f t="shared" si="12"/>
        <v>$EnemyID_</v>
      </c>
      <c r="J110" s="1">
        <f t="shared" si="13"/>
        <v>31</v>
      </c>
      <c r="K110" s="1" t="str">
        <f t="shared" si="14"/>
        <v>$EnemyID_31</v>
      </c>
      <c r="L110" s="1" t="str">
        <f>IF(ISBLANK(B110),,IF(G110,"CS_L","CS_R"))&amp;IF(ISBLANK(B110),,IF(G110,IF(LOOKUP(H110,顺序!$A$2:$A$23,顺序!$C$2:$C$23),"FN","NN"),IF(LOOKUP(H110,顺序!$A$2:$A$36,顺序!$E$2:$E$36),"NF","NN")))</f>
        <v>CS_RNN</v>
      </c>
    </row>
    <row r="111" spans="1:12">
      <c r="B111" s="1">
        <v>1</v>
      </c>
      <c r="C111" s="1" t="s">
        <v>135</v>
      </c>
      <c r="D111" s="1" t="s">
        <v>578</v>
      </c>
      <c r="F111" s="1" t="str">
        <f t="shared" si="10"/>
        <v>$PlayerID_22 CS_LNN "ごめん。無理。"</v>
      </c>
      <c r="G111" s="1" t="b">
        <f t="shared" si="11"/>
        <v>1</v>
      </c>
      <c r="H111" s="1">
        <f>IF(G111=0,0,IF(G111,MATCH(C111,顺序!$B$2:$B$23,0),MATCH(C111,顺序!$D$2:$D$36,0)))</f>
        <v>22</v>
      </c>
      <c r="I111" s="1" t="str">
        <f t="shared" si="12"/>
        <v>$PlayerID_</v>
      </c>
      <c r="J111" s="1">
        <f t="shared" si="13"/>
        <v>22</v>
      </c>
      <c r="K111" s="1" t="str">
        <f t="shared" si="14"/>
        <v>$PlayerID_22</v>
      </c>
      <c r="L111" s="1" t="str">
        <f>IF(ISBLANK(B111),,IF(G111,"CS_L","CS_R"))&amp;IF(ISBLANK(B111),,IF(G111,IF(LOOKUP(H111,顺序!$A$2:$A$23,顺序!$C$2:$C$23),"FN","NN"),IF(LOOKUP(H111,顺序!$A$2:$A$36,顺序!$E$2:$E$36),"NF","NN")))</f>
        <v>CS_LNN</v>
      </c>
    </row>
    <row r="112" spans="1:12">
      <c r="F112" s="1" t="str">
        <f t="shared" si="10"/>
        <v/>
      </c>
      <c r="G112" s="1">
        <f t="shared" si="11"/>
        <v>0</v>
      </c>
      <c r="H112" s="1">
        <f>IF(G112=0,0,IF(G112,MATCH(C112,顺序!$B$2:$B$23,0),MATCH(C112,顺序!$D$2:$D$36,0)))</f>
        <v>0</v>
      </c>
      <c r="I112" s="1">
        <f t="shared" si="12"/>
        <v>0</v>
      </c>
      <c r="J112" s="1">
        <f t="shared" si="13"/>
        <v>0</v>
      </c>
      <c r="K112" s="1">
        <f t="shared" si="14"/>
        <v>0</v>
      </c>
      <c r="L112" s="1" t="str">
        <f>IF(ISBLANK(B112),,IF(G112,"CS_L","CS_R"))&amp;IF(ISBLANK(B112),,IF(G112,IF(LOOKUP(H112,顺序!$A$2:$A$23,顺序!$C$2:$C$23),"FN","NN"),IF(LOOKUP(H112,顺序!$A$2:$A$36,顺序!$E$2:$E$36),"NF","NN")))</f>
        <v/>
      </c>
    </row>
    <row r="113" spans="1:12">
      <c r="A113" s="1" t="s">
        <v>579</v>
      </c>
      <c r="B113" s="1">
        <v>0</v>
      </c>
      <c r="C113" s="1" t="s">
        <v>244</v>
      </c>
      <c r="D113" s="1" t="s">
        <v>580</v>
      </c>
      <c r="F113" s="1" t="str">
        <f t="shared" si="10"/>
        <v>$EnemyID_32 CS_RNN "ようこそ、とでもいった方がいいんでしょうか。"</v>
      </c>
      <c r="G113" s="1" t="b">
        <f t="shared" si="11"/>
        <v>0</v>
      </c>
      <c r="H113" s="1">
        <f>IF(G113=0,0,IF(G113,MATCH(C113,顺序!$B$2:$B$23,0),MATCH(C113,顺序!$D$2:$D$36,0)))</f>
        <v>32</v>
      </c>
      <c r="I113" s="1" t="str">
        <f t="shared" si="12"/>
        <v>$EnemyID_</v>
      </c>
      <c r="J113" s="1">
        <f t="shared" si="13"/>
        <v>32</v>
      </c>
      <c r="K113" s="1" t="str">
        <f t="shared" si="14"/>
        <v>$EnemyID_32</v>
      </c>
      <c r="L113" s="1" t="str">
        <f>IF(ISBLANK(B113),,IF(G113,"CS_L","CS_R"))&amp;IF(ISBLANK(B113),,IF(G113,IF(LOOKUP(H113,顺序!$A$2:$A$23,顺序!$C$2:$C$23),"FN","NN"),IF(LOOKUP(H113,顺序!$A$2:$A$36,顺序!$E$2:$E$36),"NF","NN")))</f>
        <v>CS_RNN</v>
      </c>
    </row>
    <row r="114" spans="1:12">
      <c r="A114" s="1" t="s">
        <v>244</v>
      </c>
      <c r="B114" s="1">
        <v>0</v>
      </c>
      <c r="C114" s="1" t="s">
        <v>244</v>
      </c>
      <c r="D114" s="1" t="s">
        <v>581</v>
      </c>
      <c r="F114" s="1" t="str">
        <f t="shared" si="10"/>
        <v>$EnemyID_32 CS_RNN "歴史を再築し、不死身の妹紅もあなたたちを阻止できませんでしたね。まことに残念なこと。"</v>
      </c>
      <c r="G114" s="1" t="b">
        <f t="shared" si="11"/>
        <v>0</v>
      </c>
      <c r="H114" s="1">
        <f>IF(G114=0,0,IF(G114,MATCH(C114,顺序!$B$2:$B$23,0),MATCH(C114,顺序!$D$2:$D$36,0)))</f>
        <v>32</v>
      </c>
      <c r="I114" s="1" t="str">
        <f t="shared" si="12"/>
        <v>$EnemyID_</v>
      </c>
      <c r="J114" s="1">
        <f t="shared" si="13"/>
        <v>32</v>
      </c>
      <c r="K114" s="1" t="str">
        <f t="shared" si="14"/>
        <v>$EnemyID_32</v>
      </c>
      <c r="L114" s="1" t="str">
        <f>IF(ISBLANK(B114),,IF(G114,"CS_L","CS_R"))&amp;IF(ISBLANK(B114),,IF(G114,IF(LOOKUP(H114,顺序!$A$2:$A$23,顺序!$C$2:$C$23),"FN","NN"),IF(LOOKUP(H114,顺序!$A$2:$A$36,顺序!$E$2:$E$36),"NF","NN")))</f>
        <v>CS_RNN</v>
      </c>
    </row>
    <row r="115" spans="1:12">
      <c r="B115" s="1">
        <v>0</v>
      </c>
      <c r="C115" s="1" t="s">
        <v>244</v>
      </c>
      <c r="D115" s="1" t="s">
        <v>582</v>
      </c>
      <c r="F115" s="1" t="str">
        <f t="shared" si="10"/>
        <v>$EnemyID_32 CS_RNN "月の姫様としてお願いする、引き返ってください。"</v>
      </c>
      <c r="G115" s="1" t="b">
        <f t="shared" si="11"/>
        <v>0</v>
      </c>
      <c r="H115" s="1">
        <f>IF(G115=0,0,IF(G115,MATCH(C115,顺序!$B$2:$B$23,0),MATCH(C115,顺序!$D$2:$D$36,0)))</f>
        <v>32</v>
      </c>
      <c r="I115" s="1" t="str">
        <f t="shared" si="12"/>
        <v>$EnemyID_</v>
      </c>
      <c r="J115" s="1">
        <f t="shared" si="13"/>
        <v>32</v>
      </c>
      <c r="K115" s="1" t="str">
        <f t="shared" si="14"/>
        <v>$EnemyID_32</v>
      </c>
      <c r="L115" s="1" t="str">
        <f>IF(ISBLANK(B115),,IF(G115,"CS_L","CS_R"))&amp;IF(ISBLANK(B115),,IF(G115,IF(LOOKUP(H115,顺序!$A$2:$A$23,顺序!$C$2:$C$23),"FN","NN"),IF(LOOKUP(H115,顺序!$A$2:$A$36,顺序!$E$2:$E$36),"NF","NN")))</f>
        <v>CS_RNN</v>
      </c>
    </row>
    <row r="116" spans="1:12">
      <c r="B116" s="1">
        <v>0</v>
      </c>
      <c r="C116" s="1" t="s">
        <v>244</v>
      </c>
      <c r="D116" s="1" t="s">
        <v>583</v>
      </c>
      <c r="F116" s="1" t="str">
        <f t="shared" si="10"/>
        <v>$EnemyID_32 CS_RNN "ほかの世界が存在するというパニックを幻想郷の皆さんに知られたくありません。"</v>
      </c>
      <c r="G116" s="1" t="b">
        <f t="shared" si="11"/>
        <v>0</v>
      </c>
      <c r="H116" s="1">
        <f>IF(G116=0,0,IF(G116,MATCH(C116,顺序!$B$2:$B$23,0),MATCH(C116,顺序!$D$2:$D$36,0)))</f>
        <v>32</v>
      </c>
      <c r="I116" s="1" t="str">
        <f t="shared" si="12"/>
        <v>$EnemyID_</v>
      </c>
      <c r="J116" s="1">
        <f t="shared" si="13"/>
        <v>32</v>
      </c>
      <c r="K116" s="1" t="str">
        <f t="shared" si="14"/>
        <v>$EnemyID_32</v>
      </c>
      <c r="L116" s="1" t="str">
        <f>IF(ISBLANK(B116),,IF(G116,"CS_L","CS_R"))&amp;IF(ISBLANK(B116),,IF(G116,IF(LOOKUP(H116,顺序!$A$2:$A$23,顺序!$C$2:$C$23),"FN","NN"),IF(LOOKUP(H116,顺序!$A$2:$A$36,顺序!$E$2:$E$36),"NF","NN")))</f>
        <v>CS_RNN</v>
      </c>
    </row>
    <row r="117" spans="1:12">
      <c r="B117" s="1">
        <v>0</v>
      </c>
      <c r="C117" s="1" t="s">
        <v>244</v>
      </c>
      <c r="D117" s="1" t="s">
        <v>584</v>
      </c>
      <c r="F117" s="1" t="str">
        <f t="shared" si="10"/>
        <v>$EnemyID_32 CS_RNN "あなたたちが見たとおり、天月砲まで通用しない連中ですゆえ、あっちの世界とはどれほど危険でしょう。"</v>
      </c>
      <c r="G117" s="1" t="b">
        <f t="shared" si="11"/>
        <v>0</v>
      </c>
      <c r="H117" s="1">
        <f>IF(G117=0,0,IF(G117,MATCH(C117,顺序!$B$2:$B$23,0),MATCH(C117,顺序!$D$2:$D$36,0)))</f>
        <v>32</v>
      </c>
      <c r="I117" s="1" t="str">
        <f t="shared" si="12"/>
        <v>$EnemyID_</v>
      </c>
      <c r="J117" s="1">
        <f t="shared" si="13"/>
        <v>32</v>
      </c>
      <c r="K117" s="1" t="str">
        <f t="shared" si="14"/>
        <v>$EnemyID_32</v>
      </c>
      <c r="L117" s="1" t="str">
        <f>IF(ISBLANK(B117),,IF(G117,"CS_L","CS_R"))&amp;IF(ISBLANK(B117),,IF(G117,IF(LOOKUP(H117,顺序!$A$2:$A$23,顺序!$C$2:$C$23),"FN","NN"),IF(LOOKUP(H117,顺序!$A$2:$A$36,顺序!$E$2:$E$36),"NF","NN")))</f>
        <v>CS_RNN</v>
      </c>
    </row>
    <row r="118" spans="1:12">
      <c r="B118" s="1">
        <v>0</v>
      </c>
      <c r="C118" s="1" t="s">
        <v>244</v>
      </c>
      <c r="D118" s="1" t="s">
        <v>585</v>
      </c>
      <c r="F118" s="1" t="str">
        <f t="shared" si="10"/>
        <v>$EnemyID_32 CS_RNN "さ、霊書のことを忘れて。早く自分の居場所に帰ってください。"</v>
      </c>
      <c r="G118" s="1" t="b">
        <f t="shared" si="11"/>
        <v>0</v>
      </c>
      <c r="H118" s="1">
        <f>IF(G118=0,0,IF(G118,MATCH(C118,顺序!$B$2:$B$23,0),MATCH(C118,顺序!$D$2:$D$36,0)))</f>
        <v>32</v>
      </c>
      <c r="I118" s="1" t="str">
        <f t="shared" si="12"/>
        <v>$EnemyID_</v>
      </c>
      <c r="J118" s="1">
        <f t="shared" si="13"/>
        <v>32</v>
      </c>
      <c r="K118" s="1" t="str">
        <f t="shared" si="14"/>
        <v>$EnemyID_32</v>
      </c>
      <c r="L118" s="1" t="str">
        <f>IF(ISBLANK(B118),,IF(G118,"CS_L","CS_R"))&amp;IF(ISBLANK(B118),,IF(G118,IF(LOOKUP(H118,顺序!$A$2:$A$23,顺序!$C$2:$C$23),"FN","NN"),IF(LOOKUP(H118,顺序!$A$2:$A$36,顺序!$E$2:$E$36),"NF","NN")))</f>
        <v>CS_RNN</v>
      </c>
    </row>
    <row r="119" spans="1:12">
      <c r="B119" s="1">
        <v>0</v>
      </c>
      <c r="C119" s="1" t="s">
        <v>244</v>
      </c>
      <c r="D119" s="1" t="s">
        <v>586</v>
      </c>
      <c r="F119" s="1" t="str">
        <f t="shared" si="10"/>
        <v>$EnemyID_32 CS_RNN "そうならば、罪を負うのは私だけで済みます。"</v>
      </c>
      <c r="G119" s="1" t="b">
        <f t="shared" si="11"/>
        <v>0</v>
      </c>
      <c r="H119" s="1">
        <f>IF(G119=0,0,IF(G119,MATCH(C119,顺序!$B$2:$B$23,0),MATCH(C119,顺序!$D$2:$D$36,0)))</f>
        <v>32</v>
      </c>
      <c r="I119" s="1" t="str">
        <f t="shared" si="12"/>
        <v>$EnemyID_</v>
      </c>
      <c r="J119" s="1">
        <f t="shared" si="13"/>
        <v>32</v>
      </c>
      <c r="K119" s="1" t="str">
        <f t="shared" si="14"/>
        <v>$EnemyID_32</v>
      </c>
      <c r="L119" s="1" t="str">
        <f>IF(ISBLANK(B119),,IF(G119,"CS_L","CS_R"))&amp;IF(ISBLANK(B119),,IF(G119,IF(LOOKUP(H119,顺序!$A$2:$A$23,顺序!$C$2:$C$23),"FN","NN"),IF(LOOKUP(H119,顺序!$A$2:$A$36,顺序!$E$2:$E$36),"NF","NN")))</f>
        <v>CS_RNN</v>
      </c>
    </row>
    <row r="120" spans="1:12">
      <c r="B120" s="1">
        <v>0</v>
      </c>
      <c r="C120" s="1" t="s">
        <v>244</v>
      </c>
      <c r="D120" s="1" t="s">
        <v>587</v>
      </c>
      <c r="F120" s="1" t="str">
        <f t="shared" si="10"/>
        <v>$EnemyID_32 CS_RNN "どうか、ここまで。"</v>
      </c>
      <c r="G120" s="1" t="b">
        <f t="shared" si="11"/>
        <v>0</v>
      </c>
      <c r="H120" s="1">
        <f>IF(G120=0,0,IF(G120,MATCH(C120,顺序!$B$2:$B$23,0),MATCH(C120,顺序!$D$2:$D$36,0)))</f>
        <v>32</v>
      </c>
      <c r="I120" s="1" t="str">
        <f t="shared" si="12"/>
        <v>$EnemyID_</v>
      </c>
      <c r="J120" s="1">
        <f t="shared" si="13"/>
        <v>32</v>
      </c>
      <c r="K120" s="1" t="str">
        <f t="shared" si="14"/>
        <v>$EnemyID_32</v>
      </c>
      <c r="L120" s="1" t="str">
        <f>IF(ISBLANK(B120),,IF(G120,"CS_L","CS_R"))&amp;IF(ISBLANK(B120),,IF(G120,IF(LOOKUP(H120,顺序!$A$2:$A$23,顺序!$C$2:$C$23),"FN","NN"),IF(LOOKUP(H120,顺序!$A$2:$A$36,顺序!$E$2:$E$36),"NF","NN")))</f>
        <v>CS_RNN</v>
      </c>
    </row>
    <row r="121" spans="1:12">
      <c r="F121" s="1" t="str">
        <f t="shared" si="10"/>
        <v/>
      </c>
      <c r="G121" s="1">
        <f t="shared" si="11"/>
        <v>0</v>
      </c>
      <c r="H121" s="1">
        <f>IF(G121=0,0,IF(G121,MATCH(C121,顺序!$B$2:$B$23,0),MATCH(C121,顺序!$D$2:$D$36,0)))</f>
        <v>0</v>
      </c>
      <c r="I121" s="1">
        <f t="shared" si="12"/>
        <v>0</v>
      </c>
      <c r="J121" s="1">
        <f t="shared" si="13"/>
        <v>0</v>
      </c>
      <c r="K121" s="1">
        <f t="shared" si="14"/>
        <v>0</v>
      </c>
      <c r="L121" s="1" t="str">
        <f>IF(ISBLANK(B121),,IF(G121,"CS_L","CS_R"))&amp;IF(ISBLANK(B121),,IF(G121,IF(LOOKUP(H121,顺序!$A$2:$A$23,顺序!$C$2:$C$23),"FN","NN"),IF(LOOKUP(H121,顺序!$A$2:$A$36,顺序!$E$2:$E$36),"NF","NN")))</f>
        <v/>
      </c>
    </row>
    <row r="122" spans="1:12">
      <c r="A122" s="1" t="s">
        <v>588</v>
      </c>
      <c r="F122" s="1" t="str">
        <f t="shared" si="10"/>
        <v/>
      </c>
      <c r="G122" s="1">
        <f t="shared" si="11"/>
        <v>0</v>
      </c>
      <c r="H122" s="1">
        <f>IF(G122=0,0,IF(G122,MATCH(C122,顺序!$B$2:$B$23,0),MATCH(C122,顺序!$D$2:$D$36,0)))</f>
        <v>0</v>
      </c>
      <c r="I122" s="1">
        <f t="shared" si="12"/>
        <v>0</v>
      </c>
      <c r="J122" s="1">
        <f t="shared" si="13"/>
        <v>0</v>
      </c>
      <c r="K122" s="1">
        <f t="shared" si="14"/>
        <v>0</v>
      </c>
      <c r="L122" s="1" t="str">
        <f>IF(ISBLANK(B122),,IF(G122,"CS_L","CS_R"))&amp;IF(ISBLANK(B122),,IF(G122,IF(LOOKUP(H122,顺序!$A$2:$A$23,顺序!$C$2:$C$23),"FN","NN"),IF(LOOKUP(H122,顺序!$A$2:$A$36,顺序!$E$2:$E$36),"NF","NN")))</f>
        <v/>
      </c>
    </row>
    <row r="123" spans="1:12">
      <c r="A123" s="1" t="s">
        <v>244</v>
      </c>
      <c r="B123" s="1">
        <v>0</v>
      </c>
      <c r="C123" s="1" t="s">
        <v>244</v>
      </c>
      <c r="D123" s="1" t="s">
        <v>589</v>
      </c>
      <c r="F123" s="1" t="str">
        <f t="shared" si="10"/>
        <v>$EnemyID_32 CS_RNN "八雲ゆかりどの、どうか力になってください。"</v>
      </c>
      <c r="G123" s="1" t="b">
        <f t="shared" si="11"/>
        <v>0</v>
      </c>
      <c r="H123" s="1">
        <f>IF(G123=0,0,IF(G123,MATCH(C123,顺序!$B$2:$B$23,0),MATCH(C123,顺序!$D$2:$D$36,0)))</f>
        <v>32</v>
      </c>
      <c r="I123" s="1" t="str">
        <f t="shared" si="12"/>
        <v>$EnemyID_</v>
      </c>
      <c r="J123" s="1">
        <f t="shared" si="13"/>
        <v>32</v>
      </c>
      <c r="K123" s="1" t="str">
        <f t="shared" si="14"/>
        <v>$EnemyID_32</v>
      </c>
      <c r="L123" s="1" t="str">
        <f>IF(ISBLANK(B123),,IF(G123,"CS_L","CS_R"))&amp;IF(ISBLANK(B123),,IF(G123,IF(LOOKUP(H123,顺序!$A$2:$A$23,顺序!$C$2:$C$23),"FN","NN"),IF(LOOKUP(H123,顺序!$A$2:$A$36,顺序!$E$2:$E$36),"NF","NN")))</f>
        <v>CS_RNN</v>
      </c>
    </row>
    <row r="124" spans="1:12">
      <c r="A124" s="1" t="s">
        <v>41</v>
      </c>
      <c r="B124" s="1">
        <v>1</v>
      </c>
      <c r="C124" s="1" t="s">
        <v>135</v>
      </c>
      <c r="D124" s="1" t="s">
        <v>590</v>
      </c>
      <c r="F124" s="1" t="str">
        <f t="shared" si="10"/>
        <v>$PlayerID_22 CS_LNN "わたしの引き寄せたものを責任とれっというのか。"</v>
      </c>
      <c r="G124" s="1" t="b">
        <f t="shared" si="11"/>
        <v>1</v>
      </c>
      <c r="H124" s="1">
        <f>IF(G124=0,0,IF(G124,MATCH(C124,顺序!$B$2:$B$23,0),MATCH(C124,顺序!$D$2:$D$36,0)))</f>
        <v>22</v>
      </c>
      <c r="I124" s="1" t="str">
        <f t="shared" si="12"/>
        <v>$PlayerID_</v>
      </c>
      <c r="J124" s="1">
        <f t="shared" si="13"/>
        <v>22</v>
      </c>
      <c r="K124" s="1" t="str">
        <f t="shared" si="14"/>
        <v>$PlayerID_22</v>
      </c>
      <c r="L124" s="1" t="str">
        <f>IF(ISBLANK(B124),,IF(G124,"CS_L","CS_R"))&amp;IF(ISBLANK(B124),,IF(G124,IF(LOOKUP(H124,顺序!$A$2:$A$23,顺序!$C$2:$C$23),"FN","NN"),IF(LOOKUP(H124,顺序!$A$2:$A$36,顺序!$E$2:$E$36),"NF","NN")))</f>
        <v>CS_LNN</v>
      </c>
    </row>
    <row r="125" spans="1:12">
      <c r="A125" s="1" t="s">
        <v>135</v>
      </c>
      <c r="B125" s="1">
        <v>0</v>
      </c>
      <c r="C125" s="1" t="s">
        <v>244</v>
      </c>
      <c r="D125" s="1" t="s">
        <v>591</v>
      </c>
      <c r="F125" s="1" t="str">
        <f t="shared" si="10"/>
        <v>$EnemyID_32 CS_RNN "そんなことはございません。ですが私だけが力不足ですゆえ、あなたの能力がほしいです。"</v>
      </c>
      <c r="G125" s="1" t="b">
        <f t="shared" si="11"/>
        <v>0</v>
      </c>
      <c r="H125" s="1">
        <f>IF(G125=0,0,IF(G125,MATCH(C125,顺序!$B$2:$B$23,0),MATCH(C125,顺序!$D$2:$D$36,0)))</f>
        <v>32</v>
      </c>
      <c r="I125" s="1" t="str">
        <f t="shared" si="12"/>
        <v>$EnemyID_</v>
      </c>
      <c r="J125" s="1">
        <f t="shared" si="13"/>
        <v>32</v>
      </c>
      <c r="K125" s="1" t="str">
        <f t="shared" si="14"/>
        <v>$EnemyID_32</v>
      </c>
      <c r="L125" s="1" t="str">
        <f>IF(ISBLANK(B125),,IF(G125,"CS_L","CS_R"))&amp;IF(ISBLANK(B125),,IF(G125,IF(LOOKUP(H125,顺序!$A$2:$A$23,顺序!$C$2:$C$23),"FN","NN"),IF(LOOKUP(H125,顺序!$A$2:$A$36,顺序!$E$2:$E$36),"NF","NN")))</f>
        <v>CS_RNN</v>
      </c>
    </row>
    <row r="126" spans="1:12">
      <c r="B126" s="1">
        <v>1</v>
      </c>
      <c r="C126" s="1" t="s">
        <v>135</v>
      </c>
      <c r="D126" s="1" t="s">
        <v>592</v>
      </c>
      <c r="F126" s="1" t="str">
        <f t="shared" si="10"/>
        <v>$PlayerID_22 CS_LNN "こっちの咲夜はどう？能力からみればこいつの方がやくにたつじゃない。"</v>
      </c>
      <c r="G126" s="1" t="b">
        <f t="shared" si="11"/>
        <v>1</v>
      </c>
      <c r="H126" s="1">
        <f>IF(G126=0,0,IF(G126,MATCH(C126,顺序!$B$2:$B$23,0),MATCH(C126,顺序!$D$2:$D$36,0)))</f>
        <v>22</v>
      </c>
      <c r="I126" s="1" t="str">
        <f t="shared" si="12"/>
        <v>$PlayerID_</v>
      </c>
      <c r="J126" s="1">
        <f t="shared" si="13"/>
        <v>22</v>
      </c>
      <c r="K126" s="1" t="str">
        <f t="shared" si="14"/>
        <v>$PlayerID_22</v>
      </c>
      <c r="L126" s="1" t="str">
        <f>IF(ISBLANK(B126),,IF(G126,"CS_L","CS_R"))&amp;IF(ISBLANK(B126),,IF(G126,IF(LOOKUP(H126,顺序!$A$2:$A$23,顺序!$C$2:$C$23),"FN","NN"),IF(LOOKUP(H126,顺序!$A$2:$A$36,顺序!$E$2:$E$36),"NF","NN")))</f>
        <v>CS_LNN</v>
      </c>
    </row>
    <row r="127" spans="1:12">
      <c r="B127" s="1">
        <v>1</v>
      </c>
      <c r="C127" s="1" t="s">
        <v>41</v>
      </c>
      <c r="D127" s="1" t="s">
        <v>593</v>
      </c>
      <c r="F127" s="1" t="str">
        <f t="shared" si="10"/>
        <v>$PlayerID_03 CS_LNN "めんどいからパス。"</v>
      </c>
      <c r="G127" s="1" t="b">
        <f t="shared" si="11"/>
        <v>1</v>
      </c>
      <c r="H127" s="1">
        <f>IF(G127=0,0,IF(G127,MATCH(C127,顺序!$B$2:$B$23,0),MATCH(C127,顺序!$D$2:$D$36,0)))</f>
        <v>3</v>
      </c>
      <c r="I127" s="1" t="str">
        <f t="shared" si="12"/>
        <v>$PlayerID_</v>
      </c>
      <c r="J127" s="1" t="str">
        <f t="shared" si="13"/>
        <v>03</v>
      </c>
      <c r="K127" s="1" t="str">
        <f t="shared" si="14"/>
        <v>$PlayerID_03</v>
      </c>
      <c r="L127" s="1" t="str">
        <f>IF(ISBLANK(B127),,IF(G127,"CS_L","CS_R"))&amp;IF(ISBLANK(B127),,IF(G127,IF(LOOKUP(H127,顺序!$A$2:$A$23,顺序!$C$2:$C$23),"FN","NN"),IF(LOOKUP(H127,顺序!$A$2:$A$36,顺序!$E$2:$E$36),"NF","NN")))</f>
        <v>CS_LNN</v>
      </c>
    </row>
    <row r="128" spans="1:12">
      <c r="B128" s="1">
        <v>1</v>
      </c>
      <c r="C128" s="1" t="s">
        <v>135</v>
      </c>
      <c r="D128" s="1" t="s">
        <v>594</v>
      </c>
      <c r="F128" s="1" t="str">
        <f t="shared" si="10"/>
        <v>$PlayerID_22 CS_LNN "即拒絶だそうだな。"</v>
      </c>
      <c r="G128" s="1" t="b">
        <f t="shared" si="11"/>
        <v>1</v>
      </c>
      <c r="H128" s="1">
        <f>IF(G128=0,0,IF(G128,MATCH(C128,顺序!$B$2:$B$23,0),MATCH(C128,顺序!$D$2:$D$36,0)))</f>
        <v>22</v>
      </c>
      <c r="I128" s="1" t="str">
        <f t="shared" si="12"/>
        <v>$PlayerID_</v>
      </c>
      <c r="J128" s="1">
        <f t="shared" si="13"/>
        <v>22</v>
      </c>
      <c r="K128" s="1" t="str">
        <f t="shared" si="14"/>
        <v>$PlayerID_22</v>
      </c>
      <c r="L128" s="1" t="str">
        <f>IF(ISBLANK(B128),,IF(G128,"CS_L","CS_R"))&amp;IF(ISBLANK(B128),,IF(G128,IF(LOOKUP(H128,顺序!$A$2:$A$23,顺序!$C$2:$C$23),"FN","NN"),IF(LOOKUP(H128,顺序!$A$2:$A$36,顺序!$E$2:$E$36),"NF","NN")))</f>
        <v>CS_LNN</v>
      </c>
    </row>
    <row r="129" spans="1:12">
      <c r="B129" s="1">
        <v>0</v>
      </c>
      <c r="C129" s="1" t="s">
        <v>244</v>
      </c>
      <c r="D129" s="1" t="s">
        <v>595</v>
      </c>
      <c r="F129" s="1" t="str">
        <f t="shared" si="10"/>
        <v>$EnemyID_32 CS_RNN "八雲ゆかりよ、なにゆえにこのようなことをしたのか、ぜひ聞かせていただきたいです。"</v>
      </c>
      <c r="G129" s="1" t="b">
        <f t="shared" si="11"/>
        <v>0</v>
      </c>
      <c r="H129" s="1">
        <f>IF(G129=0,0,IF(G129,MATCH(C129,顺序!$B$2:$B$23,0),MATCH(C129,顺序!$D$2:$D$36,0)))</f>
        <v>32</v>
      </c>
      <c r="I129" s="1" t="str">
        <f t="shared" si="12"/>
        <v>$EnemyID_</v>
      </c>
      <c r="J129" s="1">
        <f t="shared" si="13"/>
        <v>32</v>
      </c>
      <c r="K129" s="1" t="str">
        <f t="shared" si="14"/>
        <v>$EnemyID_32</v>
      </c>
      <c r="L129" s="1" t="str">
        <f>IF(ISBLANK(B129),,IF(G129,"CS_L","CS_R"))&amp;IF(ISBLANK(B129),,IF(G129,IF(LOOKUP(H129,顺序!$A$2:$A$23,顺序!$C$2:$C$23),"FN","NN"),IF(LOOKUP(H129,顺序!$A$2:$A$36,顺序!$E$2:$E$36),"NF","NN")))</f>
        <v>CS_RNN</v>
      </c>
    </row>
    <row r="130" spans="1:12">
      <c r="B130" s="1">
        <v>1</v>
      </c>
      <c r="C130" s="1" t="s">
        <v>135</v>
      </c>
      <c r="D130" s="1" t="s">
        <v>596</v>
      </c>
      <c r="F130" s="1" t="str">
        <f t="shared" si="10"/>
        <v>$PlayerID_22 CS_LNN "…あの世界のレイムやマリサを助けたいです。"</v>
      </c>
      <c r="G130" s="1" t="b">
        <f t="shared" si="11"/>
        <v>1</v>
      </c>
      <c r="H130" s="1">
        <f>IF(G130=0,0,IF(G130,MATCH(C130,顺序!$B$2:$B$23,0),MATCH(C130,顺序!$D$2:$D$36,0)))</f>
        <v>22</v>
      </c>
      <c r="I130" s="1" t="str">
        <f t="shared" si="12"/>
        <v>$PlayerID_</v>
      </c>
      <c r="J130" s="1">
        <f t="shared" si="13"/>
        <v>22</v>
      </c>
      <c r="K130" s="1" t="str">
        <f t="shared" si="14"/>
        <v>$PlayerID_22</v>
      </c>
      <c r="L130" s="1" t="str">
        <f>IF(ISBLANK(B130),,IF(G130,"CS_L","CS_R"))&amp;IF(ISBLANK(B130),,IF(G130,IF(LOOKUP(H130,顺序!$A$2:$A$23,顺序!$C$2:$C$23),"FN","NN"),IF(LOOKUP(H130,顺序!$A$2:$A$36,顺序!$E$2:$E$36),"NF","NN")))</f>
        <v>CS_LNN</v>
      </c>
    </row>
    <row r="131" spans="1:12">
      <c r="B131" s="1">
        <v>0</v>
      </c>
      <c r="C131" s="1" t="s">
        <v>244</v>
      </c>
      <c r="D131" s="1" t="s">
        <v>597</v>
      </c>
      <c r="F131" s="1" t="str">
        <f t="shared" si="10"/>
        <v>$EnemyID_32 CS_RNN "ですが、動物の世界で弱肉強食という法則がありまして、あんまり外の力を注入しすぎるとバランスが崩れることも多いです。"</v>
      </c>
      <c r="G131" s="1" t="b">
        <f t="shared" si="11"/>
        <v>0</v>
      </c>
      <c r="H131" s="1">
        <f>IF(G131=0,0,IF(G131,MATCH(C131,顺序!$B$2:$B$23,0),MATCH(C131,顺序!$D$2:$D$36,0)))</f>
        <v>32</v>
      </c>
      <c r="I131" s="1" t="str">
        <f t="shared" si="12"/>
        <v>$EnemyID_</v>
      </c>
      <c r="J131" s="1">
        <f t="shared" si="13"/>
        <v>32</v>
      </c>
      <c r="K131" s="1" t="str">
        <f t="shared" si="14"/>
        <v>$EnemyID_32</v>
      </c>
      <c r="L131" s="1" t="str">
        <f>IF(ISBLANK(B131),,IF(G131,"CS_L","CS_R"))&amp;IF(ISBLANK(B131),,IF(G131,IF(LOOKUP(H131,顺序!$A$2:$A$23,顺序!$C$2:$C$23),"FN","NN"),IF(LOOKUP(H131,顺序!$A$2:$A$36,顺序!$E$2:$E$36),"NF","NN")))</f>
        <v>CS_RNN</v>
      </c>
    </row>
    <row r="132" spans="1:12">
      <c r="B132" s="1">
        <v>1</v>
      </c>
      <c r="C132" s="1" t="s">
        <v>135</v>
      </c>
      <c r="D132" s="1" t="s">
        <v>598</v>
      </c>
      <c r="F132" s="1" t="str">
        <f t="shared" si="10"/>
        <v>$PlayerID_22 CS_LNN "それは知っている…つもりだ。"</v>
      </c>
      <c r="G132" s="1" t="b">
        <f t="shared" si="11"/>
        <v>1</v>
      </c>
      <c r="H132" s="1">
        <f>IF(G132=0,0,IF(G132,MATCH(C132,顺序!$B$2:$B$23,0),MATCH(C132,顺序!$D$2:$D$36,0)))</f>
        <v>22</v>
      </c>
      <c r="I132" s="1" t="str">
        <f t="shared" si="12"/>
        <v>$PlayerID_</v>
      </c>
      <c r="J132" s="1">
        <f t="shared" si="13"/>
        <v>22</v>
      </c>
      <c r="K132" s="1" t="str">
        <f t="shared" si="14"/>
        <v>$PlayerID_22</v>
      </c>
      <c r="L132" s="1" t="str">
        <f>IF(ISBLANK(B132),,IF(G132,"CS_L","CS_R"))&amp;IF(ISBLANK(B132),,IF(G132,IF(LOOKUP(H132,顺序!$A$2:$A$23,顺序!$C$2:$C$23),"FN","NN"),IF(LOOKUP(H132,顺序!$A$2:$A$36,顺序!$E$2:$E$36),"NF","NN")))</f>
        <v>CS_LNN</v>
      </c>
    </row>
    <row r="133" spans="1:12">
      <c r="B133" s="1">
        <v>0</v>
      </c>
      <c r="C133" s="1" t="s">
        <v>244</v>
      </c>
      <c r="D133" s="1" t="s">
        <v>599</v>
      </c>
      <c r="F133" s="1" t="str">
        <f t="shared" si="10"/>
        <v>$EnemyID_32 CS_RNN "よい。あなたの心を理解しています。やさしいですけど、間違っています。"</v>
      </c>
      <c r="G133" s="1" t="b">
        <f t="shared" si="11"/>
        <v>0</v>
      </c>
      <c r="H133" s="1">
        <f>IF(G133=0,0,IF(G133,MATCH(C133,顺序!$B$2:$B$23,0),MATCH(C133,顺序!$D$2:$D$36,0)))</f>
        <v>32</v>
      </c>
      <c r="I133" s="1" t="str">
        <f t="shared" si="12"/>
        <v>$EnemyID_</v>
      </c>
      <c r="J133" s="1">
        <f t="shared" si="13"/>
        <v>32</v>
      </c>
      <c r="K133" s="1" t="str">
        <f t="shared" si="14"/>
        <v>$EnemyID_32</v>
      </c>
      <c r="L133" s="1" t="str">
        <f>IF(ISBLANK(B133),,IF(G133,"CS_L","CS_R"))&amp;IF(ISBLANK(B133),,IF(G133,IF(LOOKUP(H133,顺序!$A$2:$A$23,顺序!$C$2:$C$23),"FN","NN"),IF(LOOKUP(H133,顺序!$A$2:$A$36,顺序!$E$2:$E$36),"NF","NN")))</f>
        <v>CS_RNN</v>
      </c>
    </row>
    <row r="134" spans="1:12">
      <c r="B134" s="1">
        <v>1</v>
      </c>
      <c r="C134" s="1" t="s">
        <v>135</v>
      </c>
      <c r="D134" s="1" t="s">
        <v>600</v>
      </c>
      <c r="F134" s="1" t="str">
        <f t="shared" si="10"/>
        <v>$PlayerID_22 CS_LNN "それも知っているつもりだ。"</v>
      </c>
      <c r="G134" s="1" t="b">
        <f t="shared" si="11"/>
        <v>1</v>
      </c>
      <c r="H134" s="1">
        <f>IF(G134=0,0,IF(G134,MATCH(C134,顺序!$B$2:$B$23,0),MATCH(C134,顺序!$D$2:$D$36,0)))</f>
        <v>22</v>
      </c>
      <c r="I134" s="1" t="str">
        <f t="shared" si="12"/>
        <v>$PlayerID_</v>
      </c>
      <c r="J134" s="1">
        <f t="shared" si="13"/>
        <v>22</v>
      </c>
      <c r="K134" s="1" t="str">
        <f t="shared" si="14"/>
        <v>$PlayerID_22</v>
      </c>
      <c r="L134" s="1" t="str">
        <f>IF(ISBLANK(B134),,IF(G134,"CS_L","CS_R"))&amp;IF(ISBLANK(B134),,IF(G134,IF(LOOKUP(H134,顺序!$A$2:$A$23,顺序!$C$2:$C$23),"FN","NN"),IF(LOOKUP(H134,顺序!$A$2:$A$36,顺序!$E$2:$E$36),"NF","NN")))</f>
        <v>CS_LNN</v>
      </c>
    </row>
    <row r="135" spans="1:12">
      <c r="F135" s="1" t="str">
        <f t="shared" si="10"/>
        <v/>
      </c>
      <c r="G135" s="1">
        <f t="shared" si="11"/>
        <v>0</v>
      </c>
      <c r="H135" s="1">
        <f>IF(G135=0,0,IF(G135,MATCH(C135,顺序!$B$2:$B$23,0),MATCH(C135,顺序!$D$2:$D$36,0)))</f>
        <v>0</v>
      </c>
      <c r="I135" s="1">
        <f t="shared" si="12"/>
        <v>0</v>
      </c>
      <c r="J135" s="1">
        <f t="shared" si="13"/>
        <v>0</v>
      </c>
      <c r="K135" s="1">
        <f t="shared" si="14"/>
        <v>0</v>
      </c>
      <c r="L135" s="1" t="str">
        <f>IF(ISBLANK(B135),,IF(G135,"CS_L","CS_R"))&amp;IF(ISBLANK(B135),,IF(G135,IF(LOOKUP(H135,顺序!$A$2:$A$23,顺序!$C$2:$C$23),"FN","NN"),IF(LOOKUP(H135,顺序!$A$2:$A$36,顺序!$E$2:$E$36),"NF","NN")))</f>
        <v/>
      </c>
    </row>
    <row r="136" spans="1:12">
      <c r="A136" s="1" t="s">
        <v>601</v>
      </c>
      <c r="F136" s="1" t="str">
        <f t="shared" si="10"/>
        <v/>
      </c>
      <c r="G136" s="1">
        <f t="shared" si="11"/>
        <v>0</v>
      </c>
      <c r="H136" s="1">
        <f>IF(G136=0,0,IF(G136,MATCH(C136,顺序!$B$2:$B$23,0),MATCH(C136,顺序!$D$2:$D$36,0)))</f>
        <v>0</v>
      </c>
      <c r="I136" s="1">
        <f t="shared" si="12"/>
        <v>0</v>
      </c>
      <c r="J136" s="1">
        <f t="shared" si="13"/>
        <v>0</v>
      </c>
      <c r="K136" s="1">
        <f t="shared" si="14"/>
        <v>0</v>
      </c>
      <c r="L136" s="1" t="str">
        <f>IF(ISBLANK(B136),,IF(G136,"CS_L","CS_R"))&amp;IF(ISBLANK(B136),,IF(G136,IF(LOOKUP(H136,顺序!$A$2:$A$23,顺序!$C$2:$C$23),"FN","NN"),IF(LOOKUP(H136,顺序!$A$2:$A$36,顺序!$E$2:$E$36),"NF","NN")))</f>
        <v/>
      </c>
    </row>
    <row r="137" spans="1:12">
      <c r="A137" s="1" t="s">
        <v>244</v>
      </c>
      <c r="B137" s="1">
        <v>0</v>
      </c>
      <c r="C137" s="1" t="s">
        <v>244</v>
      </c>
      <c r="D137" s="1" t="s">
        <v>602</v>
      </c>
      <c r="F137" s="1" t="str">
        <f t="shared" si="10"/>
        <v>$EnemyID_32 CS_RNN "れ、霊夢ではありませんか？なにゆえここに…？"</v>
      </c>
      <c r="G137" s="1" t="b">
        <f t="shared" si="11"/>
        <v>0</v>
      </c>
      <c r="H137" s="1">
        <f>IF(G137=0,0,IF(G137,MATCH(C137,顺序!$B$2:$B$23,0),MATCH(C137,顺序!$D$2:$D$36,0)))</f>
        <v>32</v>
      </c>
      <c r="I137" s="1" t="str">
        <f t="shared" si="12"/>
        <v>$EnemyID_</v>
      </c>
      <c r="J137" s="1">
        <f t="shared" si="13"/>
        <v>32</v>
      </c>
      <c r="K137" s="1" t="str">
        <f t="shared" si="14"/>
        <v>$EnemyID_32</v>
      </c>
      <c r="L137" s="1" t="str">
        <f>IF(ISBLANK(B137),,IF(G137,"CS_L","CS_R"))&amp;IF(ISBLANK(B137),,IF(G137,IF(LOOKUP(H137,顺序!$A$2:$A$23,顺序!$C$2:$C$23),"FN","NN"),IF(LOOKUP(H137,顺序!$A$2:$A$36,顺序!$E$2:$E$36),"NF","NN")))</f>
        <v>CS_RNN</v>
      </c>
    </row>
    <row r="138" spans="1:12">
      <c r="A138" s="1" t="s">
        <v>33</v>
      </c>
      <c r="B138" s="1">
        <v>1</v>
      </c>
      <c r="C138" s="1" t="s">
        <v>33</v>
      </c>
      <c r="D138" s="1" t="s">
        <v>603</v>
      </c>
      <c r="F138" s="1" t="str">
        <f t="shared" si="10"/>
        <v>$PlayerID_01 CS_LNN "いいことしてくれたじゃない！どういうつもりです？"</v>
      </c>
      <c r="G138" s="1" t="b">
        <f t="shared" si="11"/>
        <v>1</v>
      </c>
      <c r="H138" s="1">
        <f>IF(G138=0,0,IF(G138,MATCH(C138,顺序!$B$2:$B$23,0),MATCH(C138,顺序!$D$2:$D$36,0)))</f>
        <v>1</v>
      </c>
      <c r="I138" s="1" t="str">
        <f t="shared" si="12"/>
        <v>$PlayerID_</v>
      </c>
      <c r="J138" s="1" t="str">
        <f t="shared" si="13"/>
        <v>01</v>
      </c>
      <c r="K138" s="1" t="str">
        <f t="shared" si="14"/>
        <v>$PlayerID_01</v>
      </c>
      <c r="L138" s="1" t="str">
        <f>IF(ISBLANK(B138),,IF(G138,"CS_L","CS_R"))&amp;IF(ISBLANK(B138),,IF(G138,IF(LOOKUP(H138,顺序!$A$2:$A$23,顺序!$C$2:$C$23),"FN","NN"),IF(LOOKUP(H138,顺序!$A$2:$A$36,顺序!$E$2:$E$36),"NF","NN")))</f>
        <v>CS_LNN</v>
      </c>
    </row>
    <row r="139" spans="1:12">
      <c r="A139" s="1" t="s">
        <v>335</v>
      </c>
      <c r="B139" s="1">
        <v>0</v>
      </c>
      <c r="C139" s="1" t="s">
        <v>244</v>
      </c>
      <c r="D139" s="1" t="s">
        <v>604</v>
      </c>
      <c r="F139" s="1" t="str">
        <f t="shared" si="10"/>
        <v>$EnemyID_32 CS_RNN "あなたは理解できると思いましたが。幻想郷または桃源のさと、世に知られてはいけません。"</v>
      </c>
      <c r="G139" s="1" t="b">
        <f t="shared" si="11"/>
        <v>0</v>
      </c>
      <c r="H139" s="1">
        <f>IF(G139=0,0,IF(G139,MATCH(C139,顺序!$B$2:$B$23,0),MATCH(C139,顺序!$D$2:$D$36,0)))</f>
        <v>32</v>
      </c>
      <c r="I139" s="1" t="str">
        <f t="shared" si="12"/>
        <v>$EnemyID_</v>
      </c>
      <c r="J139" s="1">
        <f t="shared" si="13"/>
        <v>32</v>
      </c>
      <c r="K139" s="1" t="str">
        <f t="shared" si="14"/>
        <v>$EnemyID_32</v>
      </c>
      <c r="L139" s="1" t="str">
        <f>IF(ISBLANK(B139),,IF(G139,"CS_L","CS_R"))&amp;IF(ISBLANK(B139),,IF(G139,IF(LOOKUP(H139,顺序!$A$2:$A$23,顺序!$C$2:$C$23),"FN","NN"),IF(LOOKUP(H139,顺序!$A$2:$A$36,顺序!$E$2:$E$36),"NF","NN")))</f>
        <v>CS_RNN</v>
      </c>
    </row>
    <row r="140" spans="1:12">
      <c r="B140" s="1">
        <v>1</v>
      </c>
      <c r="C140" s="1" t="s">
        <v>335</v>
      </c>
      <c r="D140" s="1" t="s">
        <v>605</v>
      </c>
      <c r="F140" s="1" t="str">
        <f t="shared" si="10"/>
        <v>$PlayerID_21 CS_LNN "疎外感ありすぎてびびったゼ。別に帰るつもりないからいいんじゃない。"</v>
      </c>
      <c r="G140" s="1" t="b">
        <f t="shared" si="11"/>
        <v>1</v>
      </c>
      <c r="H140" s="1">
        <f>IF(G140=0,0,IF(G140,MATCH(C140,顺序!$B$2:$B$23,0),MATCH(C140,顺序!$D$2:$D$36,0)))</f>
        <v>21</v>
      </c>
      <c r="I140" s="1" t="str">
        <f t="shared" si="12"/>
        <v>$PlayerID_</v>
      </c>
      <c r="J140" s="1">
        <f t="shared" si="13"/>
        <v>21</v>
      </c>
      <c r="K140" s="1" t="str">
        <f t="shared" si="14"/>
        <v>$PlayerID_21</v>
      </c>
      <c r="L140" s="1" t="str">
        <f>IF(ISBLANK(B140),,IF(G140,"CS_L","CS_R"))&amp;IF(ISBLANK(B140),,IF(G140,IF(LOOKUP(H140,顺序!$A$2:$A$23,顺序!$C$2:$C$23),"FN","NN"),IF(LOOKUP(H140,顺序!$A$2:$A$36,顺序!$E$2:$E$36),"NF","NN")))</f>
        <v>CS_LNN</v>
      </c>
    </row>
    <row r="141" spans="1:12">
      <c r="B141" s="1">
        <v>0</v>
      </c>
      <c r="C141" s="1" t="s">
        <v>244</v>
      </c>
      <c r="D141" s="1" t="s">
        <v>606</v>
      </c>
      <c r="F141" s="1" t="str">
        <f t="shared" si="10"/>
        <v>$EnemyID_32 CS_RNN "誰が保証できます？大昔に地上の人間と約束しましたのに、またそんなことを。"</v>
      </c>
      <c r="G141" s="1" t="b">
        <f t="shared" si="11"/>
        <v>0</v>
      </c>
      <c r="H141" s="1">
        <f>IF(G141=0,0,IF(G141,MATCH(C141,顺序!$B$2:$B$23,0),MATCH(C141,顺序!$D$2:$D$36,0)))</f>
        <v>32</v>
      </c>
      <c r="I141" s="1" t="str">
        <f t="shared" si="12"/>
        <v>$EnemyID_</v>
      </c>
      <c r="J141" s="1">
        <f t="shared" si="13"/>
        <v>32</v>
      </c>
      <c r="K141" s="1" t="str">
        <f t="shared" si="14"/>
        <v>$EnemyID_32</v>
      </c>
      <c r="L141" s="1" t="str">
        <f>IF(ISBLANK(B141),,IF(G141,"CS_L","CS_R"))&amp;IF(ISBLANK(B141),,IF(G141,IF(LOOKUP(H141,顺序!$A$2:$A$23,顺序!$C$2:$C$23),"FN","NN"),IF(LOOKUP(H141,顺序!$A$2:$A$36,顺序!$E$2:$E$36),"NF","NN")))</f>
        <v>CS_RNN</v>
      </c>
    </row>
    <row r="142" spans="1:12">
      <c r="B142" s="1">
        <v>1</v>
      </c>
      <c r="C142" s="1" t="s">
        <v>335</v>
      </c>
      <c r="D142" s="1" t="s">
        <v>607</v>
      </c>
      <c r="F142" s="1" t="str">
        <f t="shared" si="10"/>
        <v>$PlayerID_21 CS_LNN "それは偏見だゼ。ごく一部の行動で全体を否定するな。"</v>
      </c>
      <c r="G142" s="1" t="b">
        <f t="shared" si="11"/>
        <v>1</v>
      </c>
      <c r="H142" s="1">
        <f>IF(G142=0,0,IF(G142,MATCH(C142,顺序!$B$2:$B$23,0),MATCH(C142,顺序!$D$2:$D$36,0)))</f>
        <v>21</v>
      </c>
      <c r="I142" s="1" t="str">
        <f t="shared" si="12"/>
        <v>$PlayerID_</v>
      </c>
      <c r="J142" s="1">
        <f t="shared" si="13"/>
        <v>21</v>
      </c>
      <c r="K142" s="1" t="str">
        <f t="shared" si="14"/>
        <v>$PlayerID_21</v>
      </c>
      <c r="L142" s="1" t="str">
        <f>IF(ISBLANK(B142),,IF(G142,"CS_L","CS_R"))&amp;IF(ISBLANK(B142),,IF(G142,IF(LOOKUP(H142,顺序!$A$2:$A$23,顺序!$C$2:$C$23),"FN","NN"),IF(LOOKUP(H142,顺序!$A$2:$A$36,顺序!$E$2:$E$36),"NF","NN")))</f>
        <v>CS_LNN</v>
      </c>
    </row>
    <row r="143" spans="1:12">
      <c r="B143" s="1">
        <v>0</v>
      </c>
      <c r="C143" s="1" t="s">
        <v>244</v>
      </c>
      <c r="D143" s="1" t="s">
        <v>608</v>
      </c>
      <c r="F143" s="1" t="str">
        <f t="shared" si="10"/>
        <v>$EnemyID_32 CS_RNN "可能性が見えていますから全力で予防すべきです。"</v>
      </c>
      <c r="G143" s="1" t="b">
        <f t="shared" si="11"/>
        <v>0</v>
      </c>
      <c r="H143" s="1">
        <f>IF(G143=0,0,IF(G143,MATCH(C143,顺序!$B$2:$B$23,0),MATCH(C143,顺序!$D$2:$D$36,0)))</f>
        <v>32</v>
      </c>
      <c r="I143" s="1" t="str">
        <f t="shared" si="12"/>
        <v>$EnemyID_</v>
      </c>
      <c r="J143" s="1">
        <f t="shared" si="13"/>
        <v>32</v>
      </c>
      <c r="K143" s="1" t="str">
        <f t="shared" si="14"/>
        <v>$EnemyID_32</v>
      </c>
      <c r="L143" s="1" t="str">
        <f>IF(ISBLANK(B143),,IF(G143,"CS_L","CS_R"))&amp;IF(ISBLANK(B143),,IF(G143,IF(LOOKUP(H143,顺序!$A$2:$A$23,顺序!$C$2:$C$23),"FN","NN"),IF(LOOKUP(H143,顺序!$A$2:$A$36,顺序!$E$2:$E$36),"NF","NN")))</f>
        <v>CS_RNN</v>
      </c>
    </row>
    <row r="144" spans="1:12">
      <c r="B144" s="1">
        <v>1</v>
      </c>
      <c r="C144" s="1" t="s">
        <v>33</v>
      </c>
      <c r="D144" s="1" t="s">
        <v>609</v>
      </c>
      <c r="F144" s="1" t="str">
        <f t="shared" si="10"/>
        <v>$PlayerID_01 CS_LNN "そんなに緊張しやすいと老けるよ。のんびりお話しあいしたらいいんじゃない。"</v>
      </c>
      <c r="G144" s="1" t="b">
        <f t="shared" si="11"/>
        <v>1</v>
      </c>
      <c r="H144" s="1">
        <f>IF(G144=0,0,IF(G144,MATCH(C144,顺序!$B$2:$B$23,0),MATCH(C144,顺序!$D$2:$D$36,0)))</f>
        <v>1</v>
      </c>
      <c r="I144" s="1" t="str">
        <f t="shared" si="12"/>
        <v>$PlayerID_</v>
      </c>
      <c r="J144" s="1" t="str">
        <f t="shared" si="13"/>
        <v>01</v>
      </c>
      <c r="K144" s="1" t="str">
        <f t="shared" si="14"/>
        <v>$PlayerID_01</v>
      </c>
      <c r="L144" s="1" t="str">
        <f>IF(ISBLANK(B144),,IF(G144,"CS_L","CS_R"))&amp;IF(ISBLANK(B144),,IF(G144,IF(LOOKUP(H144,顺序!$A$2:$A$23,顺序!$C$2:$C$23),"FN","NN"),IF(LOOKUP(H144,顺序!$A$2:$A$36,顺序!$E$2:$E$36),"NF","NN")))</f>
        <v>CS_LNN</v>
      </c>
    </row>
    <row r="145" spans="1:12">
      <c r="B145" s="1">
        <v>0</v>
      </c>
      <c r="C145" s="1" t="s">
        <v>244</v>
      </c>
      <c r="D145" s="1" t="s">
        <v>610</v>
      </c>
      <c r="F145" s="1" t="str">
        <f t="shared" si="10"/>
        <v>$EnemyID_32 CS_RNN "そんな余裕はできません。一秒も早く返させてあげたいです。"</v>
      </c>
      <c r="G145" s="1" t="b">
        <f t="shared" si="11"/>
        <v>0</v>
      </c>
      <c r="H145" s="1">
        <f>IF(G145=0,0,IF(G145,MATCH(C145,顺序!$B$2:$B$23,0),MATCH(C145,顺序!$D$2:$D$36,0)))</f>
        <v>32</v>
      </c>
      <c r="I145" s="1" t="str">
        <f t="shared" si="12"/>
        <v>$EnemyID_</v>
      </c>
      <c r="J145" s="1">
        <f t="shared" si="13"/>
        <v>32</v>
      </c>
      <c r="K145" s="1" t="str">
        <f t="shared" si="14"/>
        <v>$EnemyID_32</v>
      </c>
      <c r="L145" s="1" t="str">
        <f>IF(ISBLANK(B145),,IF(G145,"CS_L","CS_R"))&amp;IF(ISBLANK(B145),,IF(G145,IF(LOOKUP(H145,顺序!$A$2:$A$23,顺序!$C$2:$C$23),"FN","NN"),IF(LOOKUP(H145,顺序!$A$2:$A$36,顺序!$E$2:$E$36),"NF","NN")))</f>
        <v>CS_RNN</v>
      </c>
    </row>
    <row r="146" spans="1:12">
      <c r="B146" s="1">
        <v>1</v>
      </c>
      <c r="C146" s="1" t="s">
        <v>33</v>
      </c>
      <c r="D146" s="1" t="s">
        <v>611</v>
      </c>
      <c r="F146" s="1" t="str">
        <f t="shared" si="10"/>
        <v>$PlayerID_01 CS_LNN "なら敵だね。こいつと友達になったから追い払うわけがない。"</v>
      </c>
      <c r="G146" s="1" t="b">
        <f t="shared" si="11"/>
        <v>1</v>
      </c>
      <c r="H146" s="1">
        <f>IF(G146=0,0,IF(G146,MATCH(C146,顺序!$B$2:$B$23,0),MATCH(C146,顺序!$D$2:$D$36,0)))</f>
        <v>1</v>
      </c>
      <c r="I146" s="1" t="str">
        <f t="shared" si="12"/>
        <v>$PlayerID_</v>
      </c>
      <c r="J146" s="1" t="str">
        <f t="shared" si="13"/>
        <v>01</v>
      </c>
      <c r="K146" s="1" t="str">
        <f t="shared" si="14"/>
        <v>$PlayerID_01</v>
      </c>
      <c r="L146" s="1" t="str">
        <f>IF(ISBLANK(B146),,IF(G146,"CS_L","CS_R"))&amp;IF(ISBLANK(B146),,IF(G146,IF(LOOKUP(H146,顺序!$A$2:$A$23,顺序!$C$2:$C$23),"FN","NN"),IF(LOOKUP(H146,顺序!$A$2:$A$36,顺序!$E$2:$E$36),"NF","NN")))</f>
        <v>CS_LNN</v>
      </c>
    </row>
    <row r="147" spans="1:12">
      <c r="F147" s="1" t="str">
        <f t="shared" si="10"/>
        <v/>
      </c>
      <c r="G147" s="1">
        <f t="shared" si="11"/>
        <v>0</v>
      </c>
      <c r="H147" s="1">
        <f>IF(G147=0,0,IF(G147,MATCH(C147,顺序!$B$2:$B$23,0),MATCH(C147,顺序!$D$2:$D$36,0)))</f>
        <v>0</v>
      </c>
      <c r="I147" s="1">
        <f t="shared" si="12"/>
        <v>0</v>
      </c>
      <c r="J147" s="1">
        <f t="shared" si="13"/>
        <v>0</v>
      </c>
      <c r="K147" s="1">
        <f t="shared" si="14"/>
        <v>0</v>
      </c>
      <c r="L147" s="1" t="str">
        <f>IF(ISBLANK(B147),,IF(G147,"CS_L","CS_R"))&amp;IF(ISBLANK(B147),,IF(G147,IF(LOOKUP(H147,顺序!$A$2:$A$23,顺序!$C$2:$C$23),"FN","NN"),IF(LOOKUP(H147,顺序!$A$2:$A$36,顺序!$E$2:$E$36),"NF","NN")))</f>
        <v/>
      </c>
    </row>
    <row r="148" spans="1:12">
      <c r="A148" s="1" t="s">
        <v>612</v>
      </c>
      <c r="F148" s="1" t="str">
        <f t="shared" si="10"/>
        <v/>
      </c>
      <c r="G148" s="1">
        <f t="shared" si="11"/>
        <v>0</v>
      </c>
      <c r="H148" s="1">
        <f>IF(G148=0,0,IF(G148,MATCH(C148,顺序!$B$2:$B$23,0),MATCH(C148,顺序!$D$2:$D$36,0)))</f>
        <v>0</v>
      </c>
      <c r="I148" s="1">
        <f t="shared" si="12"/>
        <v>0</v>
      </c>
      <c r="J148" s="1">
        <f t="shared" si="13"/>
        <v>0</v>
      </c>
      <c r="K148" s="1">
        <f t="shared" si="14"/>
        <v>0</v>
      </c>
      <c r="L148" s="1" t="str">
        <f>IF(ISBLANK(B148),,IF(G148,"CS_L","CS_R"))&amp;IF(ISBLANK(B148),,IF(G148,IF(LOOKUP(H148,顺序!$A$2:$A$23,顺序!$C$2:$C$23),"FN","NN"),IF(LOOKUP(H148,顺序!$A$2:$A$36,顺序!$E$2:$E$36),"NF","NN")))</f>
        <v/>
      </c>
    </row>
    <row r="149" spans="1:12">
      <c r="A149" s="1" t="s">
        <v>244</v>
      </c>
      <c r="B149" s="1">
        <v>1</v>
      </c>
      <c r="C149" s="1" t="s">
        <v>34</v>
      </c>
      <c r="D149" s="1" t="s">
        <v>613</v>
      </c>
      <c r="F149" s="1" t="str">
        <f t="shared" si="10"/>
        <v>$PlayerID_02 CS_LNN "よっ、久しぶりだぜ。"</v>
      </c>
      <c r="G149" s="1" t="b">
        <f t="shared" si="11"/>
        <v>1</v>
      </c>
      <c r="H149" s="1">
        <f>IF(G149=0,0,IF(G149,MATCH(C149,顺序!$B$2:$B$23,0),MATCH(C149,顺序!$D$2:$D$36,0)))</f>
        <v>2</v>
      </c>
      <c r="I149" s="1" t="str">
        <f t="shared" si="12"/>
        <v>$PlayerID_</v>
      </c>
      <c r="J149" s="1" t="str">
        <f t="shared" si="13"/>
        <v>02</v>
      </c>
      <c r="K149" s="1" t="str">
        <f t="shared" si="14"/>
        <v>$PlayerID_02</v>
      </c>
      <c r="L149" s="1" t="str">
        <f>IF(ISBLANK(B149),,IF(G149,"CS_L","CS_R"))&amp;IF(ISBLANK(B149),,IF(G149,IF(LOOKUP(H149,顺序!$A$2:$A$23,顺序!$C$2:$C$23),"FN","NN"),IF(LOOKUP(H149,顺序!$A$2:$A$36,顺序!$E$2:$E$36),"NF","NN")))</f>
        <v>CS_LNN</v>
      </c>
    </row>
    <row r="150" spans="1:12">
      <c r="A150" s="1" t="s">
        <v>34</v>
      </c>
      <c r="B150" s="1">
        <v>0</v>
      </c>
      <c r="C150" s="1" t="s">
        <v>244</v>
      </c>
      <c r="D150" s="1" t="s">
        <v>614</v>
      </c>
      <c r="F150" s="1" t="str">
        <f t="shared" si="10"/>
        <v>$EnemyID_32 CS_RNN "お久しぶりです。天月砲を発動して誠にすみませんでしたが…。"</v>
      </c>
      <c r="G150" s="1" t="b">
        <f t="shared" si="11"/>
        <v>0</v>
      </c>
      <c r="H150" s="1">
        <f>IF(G150=0,0,IF(G150,MATCH(C150,顺序!$B$2:$B$23,0),MATCH(C150,顺序!$D$2:$D$36,0)))</f>
        <v>32</v>
      </c>
      <c r="I150" s="1" t="str">
        <f t="shared" si="12"/>
        <v>$EnemyID_</v>
      </c>
      <c r="J150" s="1">
        <f t="shared" si="13"/>
        <v>32</v>
      </c>
      <c r="K150" s="1" t="str">
        <f t="shared" si="14"/>
        <v>$EnemyID_32</v>
      </c>
      <c r="L150" s="1" t="str">
        <f>IF(ISBLANK(B150),,IF(G150,"CS_L","CS_R"))&amp;IF(ISBLANK(B150),,IF(G150,IF(LOOKUP(H150,顺序!$A$2:$A$23,顺序!$C$2:$C$23),"FN","NN"),IF(LOOKUP(H150,顺序!$A$2:$A$36,顺序!$E$2:$E$36),"NF","NN")))</f>
        <v>CS_RNN</v>
      </c>
    </row>
    <row r="151" spans="1:12">
      <c r="A151" s="1" t="s">
        <v>42</v>
      </c>
      <c r="B151" s="1">
        <v>1</v>
      </c>
      <c r="C151" s="1" t="s">
        <v>34</v>
      </c>
      <c r="D151" s="1" t="s">
        <v>615</v>
      </c>
      <c r="F151" s="1" t="str">
        <f t="shared" si="10"/>
        <v>$PlayerID_02 CS_LNN "いい。それより天月砲はもらうぜ。"</v>
      </c>
      <c r="G151" s="1" t="b">
        <f t="shared" si="11"/>
        <v>1</v>
      </c>
      <c r="H151" s="1">
        <f>IF(G151=0,0,IF(G151,MATCH(C151,顺序!$B$2:$B$23,0),MATCH(C151,顺序!$D$2:$D$36,0)))</f>
        <v>2</v>
      </c>
      <c r="I151" s="1" t="str">
        <f t="shared" si="12"/>
        <v>$PlayerID_</v>
      </c>
      <c r="J151" s="1" t="str">
        <f t="shared" si="13"/>
        <v>02</v>
      </c>
      <c r="K151" s="1" t="str">
        <f t="shared" si="14"/>
        <v>$PlayerID_02</v>
      </c>
      <c r="L151" s="1" t="str">
        <f>IF(ISBLANK(B151),,IF(G151,"CS_L","CS_R"))&amp;IF(ISBLANK(B151),,IF(G151,IF(LOOKUP(H151,顺序!$A$2:$A$23,顺序!$C$2:$C$23),"FN","NN"),IF(LOOKUP(H151,顺序!$A$2:$A$36,顺序!$E$2:$E$36),"NF","NN")))</f>
        <v>CS_LNN</v>
      </c>
    </row>
    <row r="152" spans="1:12">
      <c r="B152" s="1">
        <v>0</v>
      </c>
      <c r="C152" s="1" t="s">
        <v>244</v>
      </c>
      <c r="D152" s="1" t="s">
        <v>616</v>
      </c>
      <c r="F152" s="1" t="str">
        <f t="shared" si="10"/>
        <v>$EnemyID_32 CS_RNN "何をするつもりです？"</v>
      </c>
      <c r="G152" s="1" t="b">
        <f t="shared" si="11"/>
        <v>0</v>
      </c>
      <c r="H152" s="1">
        <f>IF(G152=0,0,IF(G152,MATCH(C152,顺序!$B$2:$B$23,0),MATCH(C152,顺序!$D$2:$D$36,0)))</f>
        <v>32</v>
      </c>
      <c r="I152" s="1" t="str">
        <f t="shared" si="12"/>
        <v>$EnemyID_</v>
      </c>
      <c r="J152" s="1">
        <f t="shared" si="13"/>
        <v>32</v>
      </c>
      <c r="K152" s="1" t="str">
        <f t="shared" si="14"/>
        <v>$EnemyID_32</v>
      </c>
      <c r="L152" s="1" t="str">
        <f>IF(ISBLANK(B152),,IF(G152,"CS_L","CS_R"))&amp;IF(ISBLANK(B152),,IF(G152,IF(LOOKUP(H152,顺序!$A$2:$A$23,顺序!$C$2:$C$23),"FN","NN"),IF(LOOKUP(H152,顺序!$A$2:$A$36,顺序!$E$2:$E$36),"NF","NN")))</f>
        <v>CS_RNN</v>
      </c>
    </row>
    <row r="153" spans="1:12">
      <c r="B153" s="1">
        <v>1</v>
      </c>
      <c r="C153" s="1" t="s">
        <v>34</v>
      </c>
      <c r="D153" s="1" t="s">
        <v>617</v>
      </c>
      <c r="F153" s="1" t="str">
        <f t="shared" si="10"/>
        <v>$PlayerID_02 CS_LNN "研究よ。マスタースパークにより大きくパワーを手に入れたいぜ。"</v>
      </c>
      <c r="G153" s="1" t="b">
        <f t="shared" si="11"/>
        <v>1</v>
      </c>
      <c r="H153" s="1">
        <f>IF(G153=0,0,IF(G153,MATCH(C153,顺序!$B$2:$B$23,0),MATCH(C153,顺序!$D$2:$D$36,0)))</f>
        <v>2</v>
      </c>
      <c r="I153" s="1" t="str">
        <f t="shared" si="12"/>
        <v>$PlayerID_</v>
      </c>
      <c r="J153" s="1" t="str">
        <f t="shared" si="13"/>
        <v>02</v>
      </c>
      <c r="K153" s="1" t="str">
        <f t="shared" si="14"/>
        <v>$PlayerID_02</v>
      </c>
      <c r="L153" s="1" t="str">
        <f>IF(ISBLANK(B153),,IF(G153,"CS_L","CS_R"))&amp;IF(ISBLANK(B153),,IF(G153,IF(LOOKUP(H153,顺序!$A$2:$A$23,顺序!$C$2:$C$23),"FN","NN"),IF(LOOKUP(H153,顺序!$A$2:$A$36,顺序!$E$2:$E$36),"NF","NN")))</f>
        <v>CS_LNN</v>
      </c>
    </row>
    <row r="154" spans="1:12">
      <c r="B154" s="1">
        <v>1</v>
      </c>
      <c r="C154" s="1" t="s">
        <v>42</v>
      </c>
      <c r="D154" s="1" t="s">
        <v>618</v>
      </c>
      <c r="F154" s="1" t="str">
        <f t="shared" si="10"/>
        <v>$PlayerID_16 CS_LFN "わ、わたしも見学したいです。"</v>
      </c>
      <c r="G154" s="1" t="b">
        <f t="shared" si="11"/>
        <v>1</v>
      </c>
      <c r="H154" s="1">
        <f>IF(G154=0,0,IF(G154,MATCH(C154,顺序!$B$2:$B$23,0),MATCH(C154,顺序!$D$2:$D$36,0)))</f>
        <v>16</v>
      </c>
      <c r="I154" s="1" t="str">
        <f t="shared" si="12"/>
        <v>$PlayerID_</v>
      </c>
      <c r="J154" s="1">
        <f t="shared" si="13"/>
        <v>16</v>
      </c>
      <c r="K154" s="1" t="str">
        <f t="shared" si="14"/>
        <v>$PlayerID_16</v>
      </c>
      <c r="L154" s="1" t="str">
        <f>IF(ISBLANK(B154),,IF(G154,"CS_L","CS_R"))&amp;IF(ISBLANK(B154),,IF(G154,IF(LOOKUP(H154,顺序!$A$2:$A$23,顺序!$C$2:$C$23),"FN","NN"),IF(LOOKUP(H154,顺序!$A$2:$A$36,顺序!$E$2:$E$36),"NF","NN")))</f>
        <v>CS_LFN</v>
      </c>
    </row>
    <row r="155" spans="1:12">
      <c r="B155" s="1">
        <v>0</v>
      </c>
      <c r="C155" s="1" t="s">
        <v>244</v>
      </c>
      <c r="D155" s="1" t="s">
        <v>619</v>
      </c>
      <c r="F155" s="1" t="str">
        <f t="shared" si="10"/>
        <v>$EnemyID_32 CS_RNN "ふざけたことを。忙しいですから失礼いたします。"</v>
      </c>
      <c r="G155" s="1" t="b">
        <f t="shared" si="11"/>
        <v>0</v>
      </c>
      <c r="H155" s="1">
        <f>IF(G155=0,0,IF(G155,MATCH(C155,顺序!$B$2:$B$23,0),MATCH(C155,顺序!$D$2:$D$36,0)))</f>
        <v>32</v>
      </c>
      <c r="I155" s="1" t="str">
        <f t="shared" si="12"/>
        <v>$EnemyID_</v>
      </c>
      <c r="J155" s="1">
        <f t="shared" si="13"/>
        <v>32</v>
      </c>
      <c r="K155" s="1" t="str">
        <f t="shared" si="14"/>
        <v>$EnemyID_32</v>
      </c>
      <c r="L155" s="1" t="str">
        <f>IF(ISBLANK(B155),,IF(G155,"CS_L","CS_R"))&amp;IF(ISBLANK(B155),,IF(G155,IF(LOOKUP(H155,顺序!$A$2:$A$23,顺序!$C$2:$C$23),"FN","NN"),IF(LOOKUP(H155,顺序!$A$2:$A$36,顺序!$E$2:$E$36),"NF","NN")))</f>
        <v>CS_RNN</v>
      </c>
    </row>
    <row r="156" spans="1:12">
      <c r="B156" s="1">
        <v>1</v>
      </c>
      <c r="C156" s="1" t="s">
        <v>34</v>
      </c>
      <c r="D156" s="1" t="s">
        <v>620</v>
      </c>
      <c r="F156" s="1" t="str">
        <f t="shared" si="10"/>
        <v>$PlayerID_02 CS_LNN "おっと、逃がさないぜ。"</v>
      </c>
      <c r="G156" s="1" t="b">
        <f t="shared" si="11"/>
        <v>1</v>
      </c>
      <c r="H156" s="1">
        <f>IF(G156=0,0,IF(G156,MATCH(C156,顺序!$B$2:$B$23,0),MATCH(C156,顺序!$D$2:$D$36,0)))</f>
        <v>2</v>
      </c>
      <c r="I156" s="1" t="str">
        <f t="shared" si="12"/>
        <v>$PlayerID_</v>
      </c>
      <c r="J156" s="1" t="str">
        <f t="shared" si="13"/>
        <v>02</v>
      </c>
      <c r="K156" s="1" t="str">
        <f t="shared" si="14"/>
        <v>$PlayerID_02</v>
      </c>
      <c r="L156" s="1" t="str">
        <f>IF(ISBLANK(B156),,IF(G156,"CS_L","CS_R"))&amp;IF(ISBLANK(B156),,IF(G156,IF(LOOKUP(H156,顺序!$A$2:$A$23,顺序!$C$2:$C$23),"FN","NN"),IF(LOOKUP(H156,顺序!$A$2:$A$36,顺序!$E$2:$E$36),"NF","NN")))</f>
        <v>CS_LNN</v>
      </c>
    </row>
    <row r="157" spans="1:12">
      <c r="F157" s="1" t="str">
        <f t="shared" si="10"/>
        <v/>
      </c>
      <c r="G157" s="1">
        <f t="shared" si="11"/>
        <v>0</v>
      </c>
      <c r="H157" s="1">
        <f>IF(G157=0,0,IF(G157,MATCH(C157,顺序!$B$2:$B$23,0),MATCH(C157,顺序!$D$2:$D$36,0)))</f>
        <v>0</v>
      </c>
      <c r="I157" s="1">
        <f t="shared" si="12"/>
        <v>0</v>
      </c>
      <c r="J157" s="1">
        <f t="shared" si="13"/>
        <v>0</v>
      </c>
      <c r="K157" s="1">
        <f t="shared" si="14"/>
        <v>0</v>
      </c>
      <c r="L157" s="1" t="str">
        <f>IF(ISBLANK(B157),,IF(G157,"CS_L","CS_R"))&amp;IF(ISBLANK(B157),,IF(G157,IF(LOOKUP(H157,顺序!$A$2:$A$23,顺序!$C$2:$C$23),"FN","NN"),IF(LOOKUP(H157,顺序!$A$2:$A$36,顺序!$E$2:$E$36),"NF","NN")))</f>
        <v/>
      </c>
    </row>
    <row r="158" spans="1:12">
      <c r="A158" s="1" t="s">
        <v>621</v>
      </c>
      <c r="F158" s="1" t="str">
        <f t="shared" si="10"/>
        <v/>
      </c>
      <c r="G158" s="1">
        <f t="shared" si="11"/>
        <v>0</v>
      </c>
      <c r="H158" s="1">
        <f>IF(G158=0,0,IF(G158,MATCH(C158,顺序!$B$2:$B$23,0),MATCH(C158,顺序!$D$2:$D$36,0)))</f>
        <v>0</v>
      </c>
      <c r="I158" s="1">
        <f t="shared" si="12"/>
        <v>0</v>
      </c>
      <c r="J158" s="1">
        <f t="shared" si="13"/>
        <v>0</v>
      </c>
      <c r="K158" s="1">
        <f t="shared" si="14"/>
        <v>0</v>
      </c>
      <c r="L158" s="1" t="str">
        <f>IF(ISBLANK(B158),,IF(G158,"CS_L","CS_R"))&amp;IF(ISBLANK(B158),,IF(G158,IF(LOOKUP(H158,顺序!$A$2:$A$23,顺序!$C$2:$C$23),"FN","NN"),IF(LOOKUP(H158,顺序!$A$2:$A$36,顺序!$E$2:$E$36),"NF","NN")))</f>
        <v/>
      </c>
    </row>
    <row r="159" spans="1:12">
      <c r="A159" s="1" t="s">
        <v>244</v>
      </c>
      <c r="B159" s="1">
        <v>1</v>
      </c>
      <c r="C159" s="1" t="s">
        <v>3</v>
      </c>
      <c r="D159" s="1" t="s">
        <v>622</v>
      </c>
      <c r="F159" s="1" t="str">
        <f t="shared" si="10"/>
        <v>$PlayerID_08 CS_LNN "あれ、ここってもしかして月？"</v>
      </c>
      <c r="G159" s="1" t="b">
        <f t="shared" si="11"/>
        <v>1</v>
      </c>
      <c r="H159" s="1">
        <f>IF(G159=0,0,IF(G159,MATCH(C159,顺序!$B$2:$B$23,0),MATCH(C159,顺序!$D$2:$D$36,0)))</f>
        <v>8</v>
      </c>
      <c r="I159" s="1" t="str">
        <f t="shared" si="12"/>
        <v>$PlayerID_</v>
      </c>
      <c r="J159" s="1" t="str">
        <f t="shared" si="13"/>
        <v>08</v>
      </c>
      <c r="K159" s="1" t="str">
        <f t="shared" si="14"/>
        <v>$PlayerID_08</v>
      </c>
      <c r="L159" s="1" t="str">
        <f>IF(ISBLANK(B159),,IF(G159,"CS_L","CS_R"))&amp;IF(ISBLANK(B159),,IF(G159,IF(LOOKUP(H159,顺序!$A$2:$A$23,顺序!$C$2:$C$23),"FN","NN"),IF(LOOKUP(H159,顺序!$A$2:$A$36,顺序!$E$2:$E$36),"NF","NN")))</f>
        <v>CS_LNN</v>
      </c>
    </row>
    <row r="160" spans="1:12">
      <c r="A160" s="1" t="s">
        <v>3</v>
      </c>
      <c r="B160" s="1">
        <v>0</v>
      </c>
      <c r="C160" s="1" t="s">
        <v>244</v>
      </c>
      <c r="D160" s="1" t="s">
        <v>623</v>
      </c>
      <c r="F160" s="1" t="str">
        <f t="shared" si="10"/>
        <v>$EnemyID_32 CS_RNN "そうですが、用事がないなら帰ってください。"</v>
      </c>
      <c r="G160" s="1" t="b">
        <f t="shared" si="11"/>
        <v>0</v>
      </c>
      <c r="H160" s="1">
        <f>IF(G160=0,0,IF(G160,MATCH(C160,顺序!$B$2:$B$23,0),MATCH(C160,顺序!$D$2:$D$36,0)))</f>
        <v>32</v>
      </c>
      <c r="I160" s="1" t="str">
        <f t="shared" si="12"/>
        <v>$EnemyID_</v>
      </c>
      <c r="J160" s="1">
        <f t="shared" si="13"/>
        <v>32</v>
      </c>
      <c r="K160" s="1" t="str">
        <f t="shared" si="14"/>
        <v>$EnemyID_32</v>
      </c>
      <c r="L160" s="1" t="str">
        <f>IF(ISBLANK(B160),,IF(G160,"CS_L","CS_R"))&amp;IF(ISBLANK(B160),,IF(G160,IF(LOOKUP(H160,顺序!$A$2:$A$23,顺序!$C$2:$C$23),"FN","NN"),IF(LOOKUP(H160,顺序!$A$2:$A$36,顺序!$E$2:$E$36),"NF","NN")))</f>
        <v>CS_RNN</v>
      </c>
    </row>
    <row r="161" spans="2:12">
      <c r="B161" s="1">
        <v>1</v>
      </c>
      <c r="C161" s="1" t="s">
        <v>3</v>
      </c>
      <c r="D161" s="1" t="s">
        <v>624</v>
      </c>
      <c r="F161" s="1" t="str">
        <f t="shared" si="10"/>
        <v>$PlayerID_08 CS_LNN "ははっ、道迷ってたか？すみませんが、霊書が指すとこってここなの？"</v>
      </c>
      <c r="G161" s="1" t="b">
        <f t="shared" si="11"/>
        <v>1</v>
      </c>
      <c r="H161" s="1">
        <f>IF(G161=0,0,IF(G161,MATCH(C161,顺序!$B$2:$B$23,0),MATCH(C161,顺序!$D$2:$D$36,0)))</f>
        <v>8</v>
      </c>
      <c r="I161" s="1" t="str">
        <f t="shared" si="12"/>
        <v>$PlayerID_</v>
      </c>
      <c r="J161" s="1" t="str">
        <f t="shared" si="13"/>
        <v>08</v>
      </c>
      <c r="K161" s="1" t="str">
        <f t="shared" si="14"/>
        <v>$PlayerID_08</v>
      </c>
      <c r="L161" s="1" t="str">
        <f>IF(ISBLANK(B161),,IF(G161,"CS_L","CS_R"))&amp;IF(ISBLANK(B161),,IF(G161,IF(LOOKUP(H161,顺序!$A$2:$A$23,顺序!$C$2:$C$23),"FN","NN"),IF(LOOKUP(H161,顺序!$A$2:$A$36,顺序!$E$2:$E$36),"NF","NN")))</f>
        <v>CS_LNN</v>
      </c>
    </row>
    <row r="162" spans="2:12">
      <c r="B162" s="1">
        <v>0</v>
      </c>
      <c r="C162" s="1" t="s">
        <v>244</v>
      </c>
      <c r="D162" s="1" t="s">
        <v>625</v>
      </c>
      <c r="F162" s="1" t="str">
        <f t="shared" si="10"/>
        <v>$EnemyID_32 CS_RNN "霊書には『お帰りなさい』と指しています。"</v>
      </c>
      <c r="G162" s="1" t="b">
        <f t="shared" si="11"/>
        <v>0</v>
      </c>
      <c r="H162" s="1">
        <f>IF(G162=0,0,IF(G162,MATCH(C162,顺序!$B$2:$B$23,0),MATCH(C162,顺序!$D$2:$D$36,0)))</f>
        <v>32</v>
      </c>
      <c r="I162" s="1" t="str">
        <f t="shared" si="12"/>
        <v>$EnemyID_</v>
      </c>
      <c r="J162" s="1">
        <f t="shared" si="13"/>
        <v>32</v>
      </c>
      <c r="K162" s="1" t="str">
        <f t="shared" si="14"/>
        <v>$EnemyID_32</v>
      </c>
      <c r="L162" s="1" t="str">
        <f>IF(ISBLANK(B162),,IF(G162,"CS_L","CS_R"))&amp;IF(ISBLANK(B162),,IF(G162,IF(LOOKUP(H162,顺序!$A$2:$A$23,顺序!$C$2:$C$23),"FN","NN"),IF(LOOKUP(H162,顺序!$A$2:$A$36,顺序!$E$2:$E$36),"NF","NN")))</f>
        <v>CS_RNN</v>
      </c>
    </row>
    <row r="163" spans="2:12">
      <c r="B163" s="1">
        <v>1</v>
      </c>
      <c r="C163" s="1" t="s">
        <v>3</v>
      </c>
      <c r="D163" s="1" t="s">
        <v>626</v>
      </c>
      <c r="F163" s="1" t="str">
        <f t="shared" si="10"/>
        <v>$PlayerID_08 CS_LNN "そっか、じゃ帰るぞ。"</v>
      </c>
      <c r="G163" s="1" t="b">
        <f t="shared" si="11"/>
        <v>1</v>
      </c>
      <c r="H163" s="1">
        <f>IF(G163=0,0,IF(G163,MATCH(C163,顺序!$B$2:$B$23,0),MATCH(C163,顺序!$D$2:$D$36,0)))</f>
        <v>8</v>
      </c>
      <c r="I163" s="1" t="str">
        <f t="shared" si="12"/>
        <v>$PlayerID_</v>
      </c>
      <c r="J163" s="1" t="str">
        <f t="shared" si="13"/>
        <v>08</v>
      </c>
      <c r="K163" s="1" t="str">
        <f t="shared" si="14"/>
        <v>$PlayerID_08</v>
      </c>
      <c r="L163" s="1" t="str">
        <f>IF(ISBLANK(B163),,IF(G163,"CS_L","CS_R"))&amp;IF(ISBLANK(B163),,IF(G163,IF(LOOKUP(H163,顺序!$A$2:$A$23,顺序!$C$2:$C$23),"FN","NN"),IF(LOOKUP(H163,顺序!$A$2:$A$36,顺序!$E$2:$E$36),"NF","NN")))</f>
        <v>CS_LNN</v>
      </c>
    </row>
    <row r="164" spans="2:12">
      <c r="B164" s="1">
        <v>0</v>
      </c>
      <c r="C164" s="1" t="s">
        <v>244</v>
      </c>
      <c r="D164" s="1" t="s">
        <v>627</v>
      </c>
      <c r="F164" s="1" t="str">
        <f t="shared" si="10"/>
        <v>$EnemyID_32 CS_RNN "お気をつけて…。"</v>
      </c>
      <c r="G164" s="1" t="b">
        <f t="shared" si="11"/>
        <v>0</v>
      </c>
      <c r="H164" s="1">
        <f>IF(G164=0,0,IF(G164,MATCH(C164,顺序!$B$2:$B$23,0),MATCH(C164,顺序!$D$2:$D$36,0)))</f>
        <v>32</v>
      </c>
      <c r="I164" s="1" t="str">
        <f t="shared" si="12"/>
        <v>$EnemyID_</v>
      </c>
      <c r="J164" s="1">
        <f t="shared" si="13"/>
        <v>32</v>
      </c>
      <c r="K164" s="1" t="str">
        <f t="shared" si="14"/>
        <v>$EnemyID_32</v>
      </c>
      <c r="L164" s="1" t="str">
        <f>IF(ISBLANK(B164),,IF(G164,"CS_L","CS_R"))&amp;IF(ISBLANK(B164),,IF(G164,IF(LOOKUP(H164,顺序!$A$2:$A$23,顺序!$C$2:$C$23),"FN","NN"),IF(LOOKUP(H164,顺序!$A$2:$A$36,顺序!$E$2:$E$36),"NF","NN")))</f>
        <v>CS_RNN</v>
      </c>
    </row>
    <row r="165" spans="2:12">
      <c r="B165" s="1">
        <v>1</v>
      </c>
      <c r="C165" s="1" t="s">
        <v>3</v>
      </c>
      <c r="D165" s="1" t="s">
        <v>628</v>
      </c>
      <c r="F165" s="1" t="str">
        <f t="shared" ref="F165:F168" si="15">IF(G165&lt;&gt;0,K165&amp;" "&amp;L165&amp;" "&amp;""""&amp;D165&amp;"""","")</f>
        <v>$PlayerID_08 CS_LNN "バカにしないでよ！博麗神社があんたの天月砲を一発もらったことぐらいは知ってるぞ！"</v>
      </c>
      <c r="G165" s="1" t="b">
        <f t="shared" ref="G165:G168" si="16">IF(ISBLANK(B165),,B165&gt;0)</f>
        <v>1</v>
      </c>
      <c r="H165" s="1">
        <f>IF(G165=0,0,IF(G165,MATCH(C165,顺序!$B$2:$B$23,0),MATCH(C165,顺序!$D$2:$D$36,0)))</f>
        <v>8</v>
      </c>
      <c r="I165" s="1" t="str">
        <f t="shared" ref="I165:I168" si="17">IF(G165&lt;&gt;0,IF(G165,"$PlayerID_","$EnemyID_"),0)</f>
        <v>$PlayerID_</v>
      </c>
      <c r="J165" s="1" t="str">
        <f t="shared" ref="J165:J168" si="18">IF(G165&lt;&gt;0,IF(H165&lt;10,"0"&amp;H165,H165),0)</f>
        <v>08</v>
      </c>
      <c r="K165" s="1" t="str">
        <f t="shared" ref="K165:K168" si="19">IF(G165&lt;&gt;0,I165&amp;J165,0)</f>
        <v>$PlayerID_08</v>
      </c>
      <c r="L165" s="1" t="str">
        <f>IF(ISBLANK(B165),,IF(G165,"CS_L","CS_R"))&amp;IF(ISBLANK(B165),,IF(G165,IF(LOOKUP(H165,顺序!$A$2:$A$23,顺序!$C$2:$C$23),"FN","NN"),IF(LOOKUP(H165,顺序!$A$2:$A$36,顺序!$E$2:$E$36),"NF","NN")))</f>
        <v>CS_LNN</v>
      </c>
    </row>
    <row r="166" spans="2:12">
      <c r="B166" s="1">
        <v>0</v>
      </c>
      <c r="C166" s="1" t="s">
        <v>244</v>
      </c>
      <c r="D166" s="1" t="s">
        <v>629</v>
      </c>
      <c r="F166" s="1" t="str">
        <f t="shared" si="15"/>
        <v>$EnemyID_32 CS_RNN "それでどうします？異世界人を追い払う最高の手段ではありませんか。"</v>
      </c>
      <c r="G166" s="1" t="b">
        <f t="shared" si="16"/>
        <v>0</v>
      </c>
      <c r="H166" s="1">
        <f>IF(G166=0,0,IF(G166,MATCH(C166,顺序!$B$2:$B$23,0),MATCH(C166,顺序!$D$2:$D$36,0)))</f>
        <v>32</v>
      </c>
      <c r="I166" s="1" t="str">
        <f t="shared" si="17"/>
        <v>$EnemyID_</v>
      </c>
      <c r="J166" s="1">
        <f t="shared" si="18"/>
        <v>32</v>
      </c>
      <c r="K166" s="1" t="str">
        <f t="shared" si="19"/>
        <v>$EnemyID_32</v>
      </c>
      <c r="L166" s="1" t="str">
        <f>IF(ISBLANK(B166),,IF(G166,"CS_L","CS_R"))&amp;IF(ISBLANK(B166),,IF(G166,IF(LOOKUP(H166,顺序!$A$2:$A$23,顺序!$C$2:$C$23),"FN","NN"),IF(LOOKUP(H166,顺序!$A$2:$A$36,顺序!$E$2:$E$36),"NF","NN")))</f>
        <v>CS_RNN</v>
      </c>
    </row>
    <row r="167" spans="2:12">
      <c r="B167" s="1">
        <v>1</v>
      </c>
      <c r="C167" s="1" t="s">
        <v>3</v>
      </c>
      <c r="D167" s="1" t="s">
        <v>630</v>
      </c>
      <c r="F167" s="1" t="str">
        <f t="shared" si="15"/>
        <v>$PlayerID_08 CS_LNN "ひどいよ！あいつら何でもしていないのに。"</v>
      </c>
      <c r="G167" s="1" t="b">
        <f t="shared" si="16"/>
        <v>1</v>
      </c>
      <c r="H167" s="1">
        <f>IF(G167=0,0,IF(G167,MATCH(C167,顺序!$B$2:$B$23,0),MATCH(C167,顺序!$D$2:$D$36,0)))</f>
        <v>8</v>
      </c>
      <c r="I167" s="1" t="str">
        <f t="shared" si="17"/>
        <v>$PlayerID_</v>
      </c>
      <c r="J167" s="1" t="str">
        <f t="shared" si="18"/>
        <v>08</v>
      </c>
      <c r="K167" s="1" t="str">
        <f t="shared" si="19"/>
        <v>$PlayerID_08</v>
      </c>
      <c r="L167" s="1" t="str">
        <f>IF(ISBLANK(B167),,IF(G167,"CS_L","CS_R"))&amp;IF(ISBLANK(B167),,IF(G167,IF(LOOKUP(H167,顺序!$A$2:$A$23,顺序!$C$2:$C$23),"FN","NN"),IF(LOOKUP(H167,顺序!$A$2:$A$36,顺序!$E$2:$E$36),"NF","NN")))</f>
        <v>CS_LNN</v>
      </c>
    </row>
    <row r="168" spans="2:12">
      <c r="B168" s="1">
        <v>0</v>
      </c>
      <c r="C168" s="1" t="s">
        <v>244</v>
      </c>
      <c r="D168" s="1" t="s">
        <v>631</v>
      </c>
      <c r="F168" s="1" t="str">
        <f t="shared" si="15"/>
        <v>$EnemyID_32 CS_RNN "そうですね。悪いことをしましたのようですが、月の民の安全を最優先と判断して行動をとりましただけです。"</v>
      </c>
      <c r="G168" s="1" t="b">
        <f t="shared" si="16"/>
        <v>0</v>
      </c>
      <c r="H168" s="1">
        <f>IF(G168=0,0,IF(G168,MATCH(C168,顺序!$B$2:$B$23,0),MATCH(C168,顺序!$D$2:$D$36,0)))</f>
        <v>32</v>
      </c>
      <c r="I168" s="1" t="str">
        <f t="shared" si="17"/>
        <v>$EnemyID_</v>
      </c>
      <c r="J168" s="1">
        <f t="shared" si="18"/>
        <v>32</v>
      </c>
      <c r="K168" s="1" t="str">
        <f t="shared" si="19"/>
        <v>$EnemyID_32</v>
      </c>
      <c r="L168" s="1" t="str">
        <f>IF(ISBLANK(B168),,IF(G168,"CS_L","CS_R"))&amp;IF(ISBLANK(B168),,IF(G168,IF(LOOKUP(H168,顺序!$A$2:$A$23,顺序!$C$2:$C$23),"FN","NN"),IF(LOOKUP(H168,顺序!$A$2:$A$36,顺序!$E$2:$E$36),"NF","NN")))</f>
        <v>CS_RNN</v>
      </c>
    </row>
  </sheetData>
  <phoneticPr fontId="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3.5"/>
  <cols>
    <col min="1" max="16384" width="9" style="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顺序</vt:lpstr>
      <vt:lpstr>湖辺清掃戦</vt:lpstr>
      <vt:lpstr>雲海撃霊戦</vt:lpstr>
      <vt:lpstr>村原斬妖戦</vt:lpstr>
      <vt:lpstr>竹林虐殺戦</vt:lpstr>
      <vt:lpstr>花畑狙撃戦</vt:lpstr>
      <vt:lpstr>天月制覇戦</vt:lpstr>
      <vt:lpstr>守矢攻防戦</vt:lpstr>
      <vt:lpstr>彼の世葬送戦</vt:lpstr>
      <vt:lpstr>境界生死戦</vt:lpstr>
      <vt:lpstr>紅魔館殲滅戦</vt:lpstr>
      <vt:lpstr>博麗神社奪還戦</vt:lpstr>
      <vt:lpstr>決戦紅魔郷</vt:lpstr>
      <vt:lpstr>決戦妖々夢</vt:lpstr>
      <vt:lpstr>決戦永夜抄</vt:lpstr>
      <vt:lpstr>決戦花映塚</vt:lpstr>
      <vt:lpstr>決戦風神録</vt:lpstr>
      <vt:lpstr>百万鬼夜行</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h5nc</dc:creator>
  <cp:lastModifiedBy>h5nc</cp:lastModifiedBy>
  <dcterms:created xsi:type="dcterms:W3CDTF">2008-11-01T01:13:34Z</dcterms:created>
  <dcterms:modified xsi:type="dcterms:W3CDTF">2008-11-14T14:02:16Z</dcterms:modified>
</cp:coreProperties>
</file>