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7403374D-385D-4188-8B4C-DAC7D54EE5F2}" xr6:coauthVersionLast="47" xr6:coauthVersionMax="47" xr10:uidLastSave="{00000000-0000-0000-0000-000000000000}"/>
  <bookViews>
    <workbookView xWindow="-108" yWindow="-108" windowWidth="23256" windowHeight="12456" xr2:uid="{14C38924-B752-4944-B7C8-36FF0C32206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I9" i="1"/>
  <c r="I7" i="1"/>
  <c r="I6" i="1"/>
  <c r="H9" i="1"/>
  <c r="H7" i="1"/>
  <c r="H6" i="1"/>
  <c r="I13" i="1"/>
  <c r="I14" i="1"/>
  <c r="I15" i="1"/>
  <c r="I16" i="1"/>
  <c r="I17" i="1"/>
  <c r="I18" i="1"/>
  <c r="J13" i="1"/>
  <c r="J14" i="1"/>
  <c r="J15" i="1"/>
  <c r="J16" i="1"/>
  <c r="J17" i="1"/>
  <c r="J18" i="1"/>
  <c r="K13" i="1"/>
  <c r="K20" i="1" s="1"/>
  <c r="K14" i="1"/>
  <c r="K15" i="1"/>
  <c r="K16" i="1"/>
  <c r="K17" i="1"/>
  <c r="K18" i="1"/>
  <c r="L13" i="1"/>
  <c r="L14" i="1"/>
  <c r="L15" i="1"/>
  <c r="L16" i="1"/>
  <c r="L17" i="1"/>
  <c r="L18" i="1"/>
  <c r="M13" i="1"/>
  <c r="M14" i="1"/>
  <c r="M15" i="1"/>
  <c r="M16" i="1"/>
  <c r="M17" i="1"/>
  <c r="M18" i="1"/>
  <c r="M20" i="1"/>
  <c r="L20" i="1"/>
  <c r="I20" i="1"/>
  <c r="G7" i="1"/>
  <c r="G8" i="1"/>
  <c r="G9" i="1"/>
  <c r="G10" i="1"/>
  <c r="G6" i="1"/>
  <c r="E14" i="1"/>
  <c r="F14" i="1"/>
  <c r="E15" i="1"/>
  <c r="F15" i="1"/>
  <c r="E16" i="1"/>
  <c r="F16" i="1"/>
  <c r="E17" i="1"/>
  <c r="F17" i="1"/>
  <c r="E18" i="1"/>
  <c r="F18" i="1"/>
  <c r="F13" i="1"/>
  <c r="E13" i="1"/>
  <c r="J20" i="1" l="1"/>
</calcChain>
</file>

<file path=xl/sharedStrings.xml><?xml version="1.0" encoding="utf-8"?>
<sst xmlns="http://schemas.openxmlformats.org/spreadsheetml/2006/main" count="32" uniqueCount="32">
  <si>
    <t>mm^2/g</t>
  </si>
  <si>
    <t>g/mm^3</t>
  </si>
  <si>
    <t>materiale</t>
  </si>
  <si>
    <t>mu attese</t>
  </si>
  <si>
    <t>densità</t>
  </si>
  <si>
    <t>piombo</t>
  </si>
  <si>
    <t>pmma</t>
  </si>
  <si>
    <t>ferro</t>
  </si>
  <si>
    <t>alluminio</t>
  </si>
  <si>
    <t>grafite</t>
  </si>
  <si>
    <t>posizione 3</t>
  </si>
  <si>
    <t>d3</t>
  </si>
  <si>
    <t>d4</t>
  </si>
  <si>
    <t>d5</t>
  </si>
  <si>
    <t>d6</t>
  </si>
  <si>
    <t>d7</t>
  </si>
  <si>
    <t>d8</t>
  </si>
  <si>
    <t>2i/i0</t>
  </si>
  <si>
    <t>2i/i0 err</t>
  </si>
  <si>
    <t xml:space="preserve">mu *x </t>
  </si>
  <si>
    <t>mu* x err</t>
  </si>
  <si>
    <t>mu</t>
  </si>
  <si>
    <t>muMassPond</t>
  </si>
  <si>
    <t>muMassPondEerr</t>
  </si>
  <si>
    <t>PIOMBO</t>
  </si>
  <si>
    <t>PMMA</t>
  </si>
  <si>
    <t>FERRO</t>
  </si>
  <si>
    <t>GRAFITE</t>
  </si>
  <si>
    <t>ALUMINUM</t>
  </si>
  <si>
    <t>media</t>
  </si>
  <si>
    <t>coseno</t>
  </si>
  <si>
    <t>x efficiaci se fossero questi materiali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</si>
</sst>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261E-DAC3-4A92-854E-5CBCB269DE8B}">
  <dimension ref="B4:O20"/>
  <sheetViews>
    <sheetView tabSelected="1" workbookViewId="0">
      <selection activeCell="O11" sqref="O11"/>
    </sheetView>
  </sheetViews>
  <sheetFormatPr defaultRowHeight="14.4" x14ac:dyDescent="0.3"/>
  <cols>
    <col min="2" max="2" width="14.21875" customWidth="1"/>
    <col min="5" max="5" width="14.109375" customWidth="1"/>
    <col min="6" max="6" width="16.77734375" customWidth="1"/>
    <col min="10" max="10" width="10" customWidth="1"/>
  </cols>
  <sheetData>
    <row r="4" spans="2:15" x14ac:dyDescent="0.3">
      <c r="B4" s="4"/>
      <c r="C4" s="1" t="s">
        <v>0</v>
      </c>
      <c r="D4" s="1" t="s">
        <v>1</v>
      </c>
      <c r="E4" s="1"/>
      <c r="F4" s="1"/>
    </row>
    <row r="5" spans="2:15" x14ac:dyDescent="0.3">
      <c r="B5" s="3" t="s">
        <v>2</v>
      </c>
      <c r="C5" s="2" t="s">
        <v>3</v>
      </c>
      <c r="D5" s="2" t="s">
        <v>4</v>
      </c>
      <c r="E5" s="2" t="s">
        <v>22</v>
      </c>
      <c r="F5" s="2" t="s">
        <v>23</v>
      </c>
      <c r="G5" s="5" t="s">
        <v>21</v>
      </c>
    </row>
    <row r="6" spans="2:15" x14ac:dyDescent="0.3">
      <c r="B6" s="4" t="s">
        <v>5</v>
      </c>
      <c r="C6" s="1">
        <v>16.14</v>
      </c>
      <c r="D6" s="1">
        <v>1.1350000000000001E-2</v>
      </c>
      <c r="E6" s="1">
        <v>13.92958</v>
      </c>
      <c r="F6" s="1">
        <v>8.3729999999999999E-2</v>
      </c>
      <c r="G6">
        <f>E6*D6</f>
        <v>0.15810073299999999</v>
      </c>
      <c r="H6">
        <f>E6*D6</f>
        <v>0.15810073299999999</v>
      </c>
      <c r="I6">
        <f>C6*D6*10</f>
        <v>1.8318900000000002</v>
      </c>
    </row>
    <row r="7" spans="2:15" x14ac:dyDescent="0.3">
      <c r="B7" s="4" t="s">
        <v>6</v>
      </c>
      <c r="C7" s="1">
        <v>9.41</v>
      </c>
      <c r="D7" s="1">
        <v>1.9E-3</v>
      </c>
      <c r="E7" s="1">
        <v>14.42338</v>
      </c>
      <c r="F7" s="1">
        <v>0.26556000000000002</v>
      </c>
      <c r="G7">
        <f t="shared" ref="G7:G10" si="0">E7*D7</f>
        <v>2.7404422000000001E-2</v>
      </c>
      <c r="H7">
        <f>E7*D7</f>
        <v>2.7404422000000001E-2</v>
      </c>
      <c r="I7">
        <f>C7*D7*10</f>
        <v>0.17879</v>
      </c>
    </row>
    <row r="8" spans="2:15" x14ac:dyDescent="0.3">
      <c r="B8" s="4" t="s">
        <v>7</v>
      </c>
      <c r="C8" s="7">
        <v>8.4139999999999997</v>
      </c>
      <c r="D8" s="7">
        <v>7.8740000000000008E-3</v>
      </c>
      <c r="E8" s="7">
        <v>18.61336</v>
      </c>
      <c r="F8" s="1">
        <v>0.17893000000000001</v>
      </c>
      <c r="G8">
        <f t="shared" si="0"/>
        <v>0.14656159664000001</v>
      </c>
    </row>
    <row r="9" spans="2:15" x14ac:dyDescent="0.3">
      <c r="B9" s="4" t="s">
        <v>8</v>
      </c>
      <c r="C9" s="1">
        <v>8.4450000000000003</v>
      </c>
      <c r="D9" s="1">
        <v>2.7000000000000001E-3</v>
      </c>
      <c r="E9" s="1">
        <v>7.8553499999999996</v>
      </c>
      <c r="F9" s="1">
        <v>0.17843999999999999</v>
      </c>
      <c r="G9">
        <f t="shared" si="0"/>
        <v>2.1209445E-2</v>
      </c>
      <c r="H9">
        <f>E9*D9</f>
        <v>2.1209445E-2</v>
      </c>
      <c r="I9">
        <f>C9*D9*10</f>
        <v>0.22801500000000002</v>
      </c>
    </row>
    <row r="10" spans="2:15" x14ac:dyDescent="0.3">
      <c r="B10" s="4" t="s">
        <v>9</v>
      </c>
      <c r="C10" s="7">
        <v>8.7149999999999999</v>
      </c>
      <c r="D10" s="7">
        <v>1.6999999999999999E-3</v>
      </c>
      <c r="E10" s="7">
        <v>21.106249999999999</v>
      </c>
      <c r="F10" s="1">
        <v>0.25480999999999998</v>
      </c>
      <c r="G10">
        <f t="shared" si="0"/>
        <v>3.5880624999999999E-2</v>
      </c>
      <c r="O10">
        <f>0.5/SQRT(24)</f>
        <v>0.10206207261596577</v>
      </c>
    </row>
    <row r="11" spans="2:15" x14ac:dyDescent="0.3">
      <c r="B11" s="1"/>
      <c r="C11" s="1"/>
      <c r="D11" s="1"/>
      <c r="E11" s="1"/>
      <c r="F11" s="1"/>
      <c r="I11" s="6" t="s">
        <v>31</v>
      </c>
      <c r="J11" s="6"/>
      <c r="K11" s="6"/>
      <c r="L11" s="6"/>
      <c r="M11" s="6"/>
    </row>
    <row r="12" spans="2:15" x14ac:dyDescent="0.3">
      <c r="B12" s="3" t="s">
        <v>10</v>
      </c>
      <c r="C12" s="2" t="s">
        <v>17</v>
      </c>
      <c r="D12" s="2" t="s">
        <v>18</v>
      </c>
      <c r="E12" s="2" t="s">
        <v>19</v>
      </c>
      <c r="F12" s="2" t="s">
        <v>20</v>
      </c>
      <c r="G12" s="5" t="s">
        <v>30</v>
      </c>
      <c r="I12" s="5" t="s">
        <v>24</v>
      </c>
      <c r="J12" s="5" t="s">
        <v>25</v>
      </c>
      <c r="K12" s="5" t="s">
        <v>26</v>
      </c>
      <c r="L12" s="5" t="s">
        <v>28</v>
      </c>
      <c r="M12" s="5" t="s">
        <v>27</v>
      </c>
    </row>
    <row r="13" spans="2:15" x14ac:dyDescent="0.3">
      <c r="B13" s="4" t="s">
        <v>11</v>
      </c>
      <c r="C13" s="1">
        <v>0.173059091292253</v>
      </c>
      <c r="D13" s="1">
        <v>3.7933069601375799E-3</v>
      </c>
      <c r="E13" s="1">
        <f>-LN(C13)</f>
        <v>1.7541221746421711</v>
      </c>
      <c r="F13" s="1">
        <f>1/ABS(E13)*D13</f>
        <v>2.1625101232822554E-3</v>
      </c>
      <c r="G13">
        <v>1.2437605635136E-2</v>
      </c>
      <c r="I13">
        <f>F13/$G$6</f>
        <v>1.3678052481149821E-2</v>
      </c>
      <c r="J13">
        <f>E13/$G$7</f>
        <v>64.008727301096556</v>
      </c>
      <c r="K13">
        <f>E13/$G$8</f>
        <v>11.968497988943382</v>
      </c>
      <c r="L13">
        <f>E13/$F$9</f>
        <v>9.8303192929958048</v>
      </c>
      <c r="M13">
        <f>E13/$F$10</f>
        <v>6.8840397733298193</v>
      </c>
    </row>
    <row r="14" spans="2:15" x14ac:dyDescent="0.3">
      <c r="B14" s="4" t="s">
        <v>12</v>
      </c>
      <c r="C14" s="1">
        <v>0.16771300448430401</v>
      </c>
      <c r="D14" s="1">
        <v>3.85650228870994E-3</v>
      </c>
      <c r="E14" s="1">
        <f t="shared" ref="E14:E18" si="1">-LN(C14)</f>
        <v>1.7855010670396381</v>
      </c>
      <c r="F14" s="1">
        <f t="shared" ref="F14:F18" si="2">1/ABS(E14)*D14</f>
        <v>2.1598991789481387E-3</v>
      </c>
      <c r="G14">
        <v>1.3235259615986201E-2</v>
      </c>
      <c r="I14">
        <f>F14/$G$6</f>
        <v>1.3661538045798553E-2</v>
      </c>
      <c r="J14">
        <f>E14/$G$7</f>
        <v>65.153757559259518</v>
      </c>
      <c r="K14">
        <f>E14/$G$8</f>
        <v>12.182598361188527</v>
      </c>
      <c r="L14">
        <f>E14/$F$9</f>
        <v>10.006170516922429</v>
      </c>
      <c r="M14">
        <f>E14/$F$10</f>
        <v>7.0071860093388727</v>
      </c>
    </row>
    <row r="15" spans="2:15" x14ac:dyDescent="0.3">
      <c r="B15" s="4" t="s">
        <v>13</v>
      </c>
      <c r="C15" s="1">
        <v>0.18869923004847799</v>
      </c>
      <c r="D15" s="1">
        <v>3.9108649057488301E-3</v>
      </c>
      <c r="E15" s="1">
        <f t="shared" si="1"/>
        <v>1.6676009069101911</v>
      </c>
      <c r="F15" s="1">
        <f t="shared" si="2"/>
        <v>2.3452043528778498E-3</v>
      </c>
      <c r="G15">
        <v>1.3858697241069799E-2</v>
      </c>
      <c r="I15">
        <f>F15/$G$6</f>
        <v>1.483360834815263E-2</v>
      </c>
      <c r="J15">
        <f>E15/$G$7</f>
        <v>60.851526330684557</v>
      </c>
      <c r="K15">
        <f>E15/$G$8</f>
        <v>11.37815734231067</v>
      </c>
      <c r="L15">
        <f>E15/$F$9</f>
        <v>9.3454433249842594</v>
      </c>
      <c r="M15">
        <f>E15/$F$10</f>
        <v>6.5444876845892672</v>
      </c>
    </row>
    <row r="16" spans="2:15" x14ac:dyDescent="0.3">
      <c r="B16" s="4" t="s">
        <v>14</v>
      </c>
      <c r="C16" s="1">
        <v>0.20298016113661899</v>
      </c>
      <c r="D16" s="1">
        <v>4.1583644152855502E-3</v>
      </c>
      <c r="E16" s="1">
        <f t="shared" si="1"/>
        <v>1.5946470331071196</v>
      </c>
      <c r="F16" s="1">
        <f t="shared" si="2"/>
        <v>2.6077020989297597E-3</v>
      </c>
      <c r="G16">
        <v>1.4256632471359099E-2</v>
      </c>
      <c r="I16">
        <f>F16/$G$6</f>
        <v>1.6493927949908744E-2</v>
      </c>
      <c r="J16">
        <f>E16/$G$7</f>
        <v>58.189405823159476</v>
      </c>
      <c r="K16">
        <f>E16/$G$8</f>
        <v>10.880387971100363</v>
      </c>
      <c r="L16">
        <f>E16/$F$9</f>
        <v>8.9366007235323899</v>
      </c>
      <c r="M16">
        <f>E16/$F$10</f>
        <v>6.2581807350854355</v>
      </c>
    </row>
    <row r="17" spans="2:13" x14ac:dyDescent="0.3">
      <c r="B17" s="4" t="s">
        <v>15</v>
      </c>
      <c r="C17" s="1">
        <v>0.201230821109425</v>
      </c>
      <c r="D17" s="1">
        <v>4.04653519127711E-3</v>
      </c>
      <c r="E17" s="1">
        <f t="shared" si="1"/>
        <v>1.6033026660598422</v>
      </c>
      <c r="F17" s="1">
        <f t="shared" si="2"/>
        <v>2.5238747972780307E-3</v>
      </c>
      <c r="G17">
        <v>1.43935238530211E-2</v>
      </c>
      <c r="I17">
        <f>F17/$G$6</f>
        <v>1.5963713446401483E-2</v>
      </c>
      <c r="J17">
        <f>E17/$G$7</f>
        <v>58.505253862308869</v>
      </c>
      <c r="K17">
        <f>E17/$G$8</f>
        <v>10.93944595867117</v>
      </c>
      <c r="L17">
        <f>E17/$F$9</f>
        <v>8.9851079694005964</v>
      </c>
      <c r="M17">
        <f>E17/$F$10</f>
        <v>6.2921497039356478</v>
      </c>
    </row>
    <row r="18" spans="2:13" x14ac:dyDescent="0.3">
      <c r="B18" s="4" t="s">
        <v>16</v>
      </c>
      <c r="C18" s="1">
        <v>0.21137152777777701</v>
      </c>
      <c r="D18" s="1">
        <v>4.7743056217006202E-3</v>
      </c>
      <c r="E18" s="1">
        <f t="shared" si="1"/>
        <v>1.5541378987331957</v>
      </c>
      <c r="F18" s="1">
        <f t="shared" si="2"/>
        <v>3.071996137274715E-3</v>
      </c>
      <c r="G18">
        <v>1.4256632471359099E-2</v>
      </c>
      <c r="I18">
        <f>F18/$G$6</f>
        <v>1.9430625519457366E-2</v>
      </c>
      <c r="J18">
        <f>E18/$G$7</f>
        <v>56.711208823641513</v>
      </c>
      <c r="K18">
        <f>E18/$G$8</f>
        <v>10.603991320800308</v>
      </c>
      <c r="L18">
        <f>E18/$F$9</f>
        <v>8.709582485615309</v>
      </c>
      <c r="M18">
        <f>E18/$F$10</f>
        <v>6.0992029305490201</v>
      </c>
    </row>
    <row r="19" spans="2:13" x14ac:dyDescent="0.3">
      <c r="B19" s="5"/>
      <c r="C19" s="1"/>
      <c r="D19" s="1"/>
      <c r="E19" s="1"/>
      <c r="F19" s="1"/>
    </row>
    <row r="20" spans="2:13" x14ac:dyDescent="0.3">
      <c r="B20" s="5"/>
      <c r="C20" s="1"/>
      <c r="D20" s="1"/>
      <c r="E20" s="1"/>
      <c r="F20" s="1" t="s">
        <v>29</v>
      </c>
      <c r="I20">
        <f>AVERAGE(I13:I18)</f>
        <v>1.5676910965144768E-2</v>
      </c>
      <c r="J20">
        <f t="shared" ref="J20:M20" si="3">AVERAGE(J13:J18)</f>
        <v>60.569979950025079</v>
      </c>
      <c r="K20">
        <f t="shared" si="3"/>
        <v>11.32551315716907</v>
      </c>
      <c r="L20">
        <f t="shared" si="3"/>
        <v>9.3022040522417981</v>
      </c>
      <c r="M20">
        <f t="shared" si="3"/>
        <v>6.5142078061380104</v>
      </c>
    </row>
  </sheetData>
  <mergeCells count="1">
    <mergeCell ref="I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 Rasera</dc:creator>
  <cp:lastModifiedBy>Benedetta Rasera</cp:lastModifiedBy>
  <dcterms:created xsi:type="dcterms:W3CDTF">2025-01-03T17:12:38Z</dcterms:created>
  <dcterms:modified xsi:type="dcterms:W3CDTF">2025-01-03T20:45:23Z</dcterms:modified>
</cp:coreProperties>
</file>