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Costos Fases" sheetId="2" r:id="rId5"/>
  </sheets>
  <definedNames/>
  <calcPr/>
  <extLst>
    <ext uri="GoogleSheetsCustomDataVersion2">
      <go:sheetsCustomData xmlns:go="http://customooxmlschemas.google.com/" r:id="rId6" roundtripDataChecksum="xW4KoR9X7vEnrp6R9AmRKyKZbcVlGPUG0fxN321E88E="/>
    </ext>
  </extLst>
</workbook>
</file>

<file path=xl/sharedStrings.xml><?xml version="1.0" encoding="utf-8"?>
<sst xmlns="http://schemas.openxmlformats.org/spreadsheetml/2006/main" count="195" uniqueCount="92">
  <si>
    <t>Matriz Estructura de descomposición de tareas EDT</t>
  </si>
  <si>
    <t>Etapas</t>
  </si>
  <si>
    <t>DIAS</t>
  </si>
  <si>
    <t>HORAS POR ACTIVIDAD O ENTREGABLE</t>
  </si>
  <si>
    <t>DICCIONARIO EDT</t>
  </si>
  <si>
    <t>Fase de Planificación</t>
  </si>
  <si>
    <t>Jefe de Proyecto</t>
  </si>
  <si>
    <t>Frontend / DBA</t>
  </si>
  <si>
    <t>Backend</t>
  </si>
  <si>
    <t>ROL ACTOR</t>
  </si>
  <si>
    <t>NOMBRE ACTOR</t>
  </si>
  <si>
    <t>Acta de Constitución de proyecto</t>
  </si>
  <si>
    <t>Nicolás Canales</t>
  </si>
  <si>
    <t>Aprobación del Acta</t>
  </si>
  <si>
    <t>Prog Frontend/DBA</t>
  </si>
  <si>
    <t>Benjamín Guajardo</t>
  </si>
  <si>
    <t>Definición de requerimientos Generales</t>
  </si>
  <si>
    <t>Prog Backend</t>
  </si>
  <si>
    <t>Benjamín Gamboa</t>
  </si>
  <si>
    <t>Organización del equipo</t>
  </si>
  <si>
    <t>Fase de Análisis y diseño</t>
  </si>
  <si>
    <t xml:space="preserve">Captura de requerimientos específicos </t>
  </si>
  <si>
    <t>Documento de arquitectura SW</t>
  </si>
  <si>
    <t>Documento de casos de uso</t>
  </si>
  <si>
    <t>Prototipos</t>
  </si>
  <si>
    <t>Propuesta ERS</t>
  </si>
  <si>
    <t>Fase de Desarrollo</t>
  </si>
  <si>
    <t>Implementación ambiente de desarrollo</t>
  </si>
  <si>
    <t xml:space="preserve">Creacion de los script de tablas base de datos </t>
  </si>
  <si>
    <t xml:space="preserve">Creacion de los script de consultas PL/SQL </t>
  </si>
  <si>
    <t>Desarrollo del Módulo de Exámenes</t>
  </si>
  <si>
    <t>Desarrollo del Módulo de Estudiantes</t>
  </si>
  <si>
    <t>Desarrollo del Módulo del Administrador</t>
  </si>
  <si>
    <t>Desarrollo del Módulo de Reportes</t>
  </si>
  <si>
    <t>Encriptación de contraseñas</t>
  </si>
  <si>
    <t>Desarrollo de la Página Web Principal (Instructores/Admin)</t>
  </si>
  <si>
    <t>Desarrollo de la Página Web Secundaria (Estudiantes)</t>
  </si>
  <si>
    <t>Integración de ambas plataformas (Instructores/Admin y Estudiantes)</t>
  </si>
  <si>
    <t>Pruebas Unitarias y de Integración</t>
  </si>
  <si>
    <t>Implementación de Notificaciones</t>
  </si>
  <si>
    <t>Optimización de la Accesibilidad y Compatibilidad en Móviles</t>
  </si>
  <si>
    <t>Pruebas de Usabilidad</t>
  </si>
  <si>
    <t>Ajustes y Mejora Continua</t>
  </si>
  <si>
    <t>Fase de Pruebas y QA</t>
  </si>
  <si>
    <t>Implementación ambiente de pruebas</t>
  </si>
  <si>
    <t>Pruebas Funcionales</t>
  </si>
  <si>
    <t>Pruebas con Usuarios</t>
  </si>
  <si>
    <t>Fase de implementación y cierre</t>
  </si>
  <si>
    <t>Migración del sistema a producción</t>
  </si>
  <si>
    <t>Capacitaciones</t>
  </si>
  <si>
    <t>Manuales Usuario</t>
  </si>
  <si>
    <t>Acta cierre de proyecto</t>
  </si>
  <si>
    <t>SIGLA</t>
  </si>
  <si>
    <t>ROL</t>
  </si>
  <si>
    <t>NOMBRE</t>
  </si>
  <si>
    <t>VALOR HORA HH</t>
  </si>
  <si>
    <t>HORAS</t>
  </si>
  <si>
    <t>FASE PLANIFICACION</t>
  </si>
  <si>
    <t>COSTO POR HORA</t>
  </si>
  <si>
    <t>JP</t>
  </si>
  <si>
    <t>COSTO x HORA</t>
  </si>
  <si>
    <t>Sueldo mes</t>
  </si>
  <si>
    <t>DBA</t>
  </si>
  <si>
    <t>Prog. Frontend / BDA</t>
  </si>
  <si>
    <t>PB</t>
  </si>
  <si>
    <t>Prog. Backend</t>
  </si>
  <si>
    <t>QA</t>
  </si>
  <si>
    <t>Calidad Y Testing</t>
  </si>
  <si>
    <t>DI</t>
  </si>
  <si>
    <t>Diseñador</t>
  </si>
  <si>
    <t>TOTAL FASE PLANIFICACION</t>
  </si>
  <si>
    <t xml:space="preserve">VALOR HORA HH </t>
  </si>
  <si>
    <t>FASE DISEÑO</t>
  </si>
  <si>
    <t>COSTO HH POR ROL</t>
  </si>
  <si>
    <t>Analista Programador</t>
  </si>
  <si>
    <t>Administrador BD</t>
  </si>
  <si>
    <t>TOTAL FASE DISEÑO</t>
  </si>
  <si>
    <t>TOTAL HH</t>
  </si>
  <si>
    <t>FASE DESARROLLO</t>
  </si>
  <si>
    <t>COSTO POR FASE</t>
  </si>
  <si>
    <t>Fase de Análisis y Diseño</t>
  </si>
  <si>
    <t>Fase de QA</t>
  </si>
  <si>
    <t>Fase de Implementación y Cierre</t>
  </si>
  <si>
    <t>TOTAL FASE DESARROLLO</t>
  </si>
  <si>
    <t>TOTAL HH FASES</t>
  </si>
  <si>
    <t>FASE PRUEBAS QA</t>
  </si>
  <si>
    <t xml:space="preserve">Margen </t>
  </si>
  <si>
    <t>UTILIDAD</t>
  </si>
  <si>
    <t>PRECIO FINAL</t>
  </si>
  <si>
    <t>TOTAL FASE PRUEBAS QA</t>
  </si>
  <si>
    <t>FASE IMPLEMENTACION Y CIERRE</t>
  </si>
  <si>
    <t>TOTAL FASE IMPLEMENTACION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</si>
</sst>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 &quot;$&quot;* #,##0_ ;_ &quot;$&quot;* \-#,##0_ ;_ &quot;$&quot;* &quot;-&quot;_ ;_ @_ "/>
  </numFmts>
  <fonts count="7">
    <font>
      <sz val="11.0"/>
      <color theme="1"/>
      <name val="Calibri"/>
      <scheme val="minor"/>
    </font>
    <font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Border="1" applyFill="1" applyFont="1"/>
    <xf borderId="4" fillId="3" fontId="3" numFmtId="0" xfId="0" applyBorder="1" applyFont="1"/>
    <xf borderId="4" fillId="3" fontId="3" numFmtId="0" xfId="0" applyAlignment="1" applyBorder="1" applyFont="1">
      <alignment horizontal="center" shrinkToFit="0" wrapText="1"/>
    </xf>
    <xf borderId="4" fillId="3" fontId="3" numFmtId="0" xfId="0" applyAlignment="1" applyBorder="1" applyFont="1">
      <alignment horizontal="center" readingOrder="0" shrinkToFit="0" wrapText="1"/>
    </xf>
    <xf borderId="4" fillId="3" fontId="3" numFmtId="0" xfId="0" applyAlignment="1" applyBorder="1" applyFont="1">
      <alignment horizontal="center"/>
    </xf>
    <xf borderId="9" fillId="4" fontId="4" numFmtId="0" xfId="0" applyBorder="1" applyFill="1" applyFont="1"/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shrinkToFit="0" wrapText="1"/>
    </xf>
    <xf borderId="10" fillId="4" fontId="4" numFmtId="0" xfId="0" applyBorder="1" applyFont="1"/>
    <xf borderId="4" fillId="0" fontId="3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readingOrder="0"/>
    </xf>
    <xf borderId="4" fillId="0" fontId="3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9" fillId="4" fontId="4" numFmtId="0" xfId="0" applyAlignment="1" applyBorder="1" applyFont="1">
      <alignment horizontal="left"/>
    </xf>
    <xf borderId="0" fillId="0" fontId="5" numFmtId="0" xfId="0" applyFont="1"/>
    <xf borderId="11" fillId="3" fontId="3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0" fillId="0" fontId="5" numFmtId="3" xfId="0" applyAlignment="1" applyFont="1" applyNumberForma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5" xfId="0" applyBorder="1" applyFont="1" applyNumberFormat="1"/>
    <xf borderId="4" fillId="0" fontId="3" numFmtId="3" xfId="0" applyAlignment="1" applyBorder="1" applyFont="1" applyNumberFormat="1">
      <alignment readingOrder="0"/>
    </xf>
    <xf borderId="4" fillId="0" fontId="3" numFmtId="164" xfId="0" applyBorder="1" applyFont="1" applyNumberFormat="1"/>
    <xf borderId="4" fillId="5" fontId="6" numFmtId="0" xfId="0" applyBorder="1" applyFill="1" applyFont="1"/>
    <xf borderId="4" fillId="5" fontId="6" numFmtId="165" xfId="0" applyBorder="1" applyFont="1" applyNumberFormat="1"/>
    <xf borderId="4" fillId="0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64.86"/>
    <col customWidth="1" min="2" max="2" width="7.43"/>
    <col customWidth="1" min="3" max="3" width="17.57"/>
    <col customWidth="1" min="4" max="4" width="21.43"/>
    <col customWidth="1" min="5" max="5" width="28.29"/>
    <col customWidth="1" min="6" max="6" width="5.0"/>
    <col customWidth="1" min="7" max="7" width="23.29"/>
    <col customWidth="1" min="8" max="8" width="29.71"/>
    <col customWidth="1" min="9" max="24" width="10.71"/>
  </cols>
  <sheetData>
    <row r="1" ht="14.25" customHeight="1"/>
    <row r="2" ht="14.25" customHeight="1">
      <c r="A2" s="1" t="s">
        <v>0</v>
      </c>
      <c r="B2" s="2"/>
      <c r="C2" s="2"/>
      <c r="D2" s="3"/>
    </row>
    <row r="3" ht="14.25" customHeight="1"/>
    <row r="4" ht="14.25" customHeight="1">
      <c r="A4" s="4" t="s">
        <v>1</v>
      </c>
      <c r="B4" s="5" t="s">
        <v>2</v>
      </c>
      <c r="C4" s="6" t="s">
        <v>3</v>
      </c>
      <c r="D4" s="7"/>
      <c r="E4" s="8"/>
      <c r="G4" s="6" t="s">
        <v>4</v>
      </c>
      <c r="H4" s="8"/>
    </row>
    <row r="5" ht="14.25" customHeight="1">
      <c r="A5" s="9" t="s">
        <v>5</v>
      </c>
      <c r="B5" s="10"/>
      <c r="C5" s="11" t="s">
        <v>6</v>
      </c>
      <c r="D5" s="12" t="s">
        <v>7</v>
      </c>
      <c r="E5" s="12" t="s">
        <v>8</v>
      </c>
      <c r="G5" s="13" t="s">
        <v>9</v>
      </c>
      <c r="H5" s="13" t="s">
        <v>10</v>
      </c>
    </row>
    <row r="6" ht="14.25" customHeight="1" outlineLevel="1">
      <c r="A6" s="14" t="s">
        <v>11</v>
      </c>
      <c r="B6" s="15">
        <v>1.0</v>
      </c>
      <c r="C6" s="16">
        <v>4.0</v>
      </c>
      <c r="D6" s="16">
        <v>0.0</v>
      </c>
      <c r="E6" s="16">
        <v>0.0</v>
      </c>
      <c r="G6" s="4" t="s">
        <v>6</v>
      </c>
      <c r="H6" s="15" t="s">
        <v>12</v>
      </c>
    </row>
    <row r="7" ht="14.25" customHeight="1" outlineLevel="1">
      <c r="A7" s="14" t="s">
        <v>13</v>
      </c>
      <c r="B7" s="15">
        <v>1.0</v>
      </c>
      <c r="C7" s="16">
        <v>2.0</v>
      </c>
      <c r="D7" s="16">
        <v>0.0</v>
      </c>
      <c r="E7" s="16">
        <v>0.0</v>
      </c>
      <c r="G7" s="15" t="s">
        <v>14</v>
      </c>
      <c r="H7" s="17" t="s">
        <v>15</v>
      </c>
    </row>
    <row r="8" ht="14.25" customHeight="1" outlineLevel="1">
      <c r="A8" s="14" t="s">
        <v>16</v>
      </c>
      <c r="B8" s="15">
        <v>1.0</v>
      </c>
      <c r="C8" s="16">
        <v>6.0</v>
      </c>
      <c r="D8" s="16">
        <v>2.0</v>
      </c>
      <c r="E8" s="16">
        <v>2.0</v>
      </c>
      <c r="G8" s="15" t="s">
        <v>17</v>
      </c>
      <c r="H8" s="15" t="s">
        <v>18</v>
      </c>
    </row>
    <row r="9" ht="14.25" customHeight="1" outlineLevel="1">
      <c r="A9" s="14" t="s">
        <v>19</v>
      </c>
      <c r="B9" s="15">
        <v>1.0</v>
      </c>
      <c r="C9" s="16">
        <v>3.0</v>
      </c>
      <c r="D9" s="16">
        <v>0.0</v>
      </c>
      <c r="E9" s="16">
        <v>0.0</v>
      </c>
    </row>
    <row r="10" ht="14.25" customHeight="1" outlineLevel="1">
      <c r="A10" s="4"/>
      <c r="B10" s="4"/>
      <c r="C10" s="5">
        <f t="shared" ref="C10:E10" si="1">SUM(C6:C9)</f>
        <v>15</v>
      </c>
      <c r="D10" s="5">
        <f t="shared" si="1"/>
        <v>2</v>
      </c>
      <c r="E10" s="5">
        <f t="shared" si="1"/>
        <v>2</v>
      </c>
    </row>
    <row r="11" ht="14.25" customHeight="1">
      <c r="A11" s="10" t="s">
        <v>20</v>
      </c>
      <c r="B11" s="10"/>
      <c r="C11" s="11" t="s">
        <v>6</v>
      </c>
      <c r="D11" s="12" t="s">
        <v>7</v>
      </c>
      <c r="E11" s="12" t="s">
        <v>8</v>
      </c>
    </row>
    <row r="12" ht="14.25" customHeight="1" outlineLevel="1">
      <c r="A12" s="14" t="s">
        <v>21</v>
      </c>
      <c r="B12" s="15">
        <v>1.0</v>
      </c>
      <c r="C12" s="16">
        <v>5.0</v>
      </c>
      <c r="D12" s="16">
        <v>3.0</v>
      </c>
      <c r="E12" s="16">
        <v>3.0</v>
      </c>
    </row>
    <row r="13" ht="14.25" customHeight="1" outlineLevel="1">
      <c r="A13" s="18" t="s">
        <v>22</v>
      </c>
      <c r="B13" s="15">
        <v>1.0</v>
      </c>
      <c r="C13" s="16">
        <v>0.0</v>
      </c>
      <c r="D13" s="16">
        <v>4.0</v>
      </c>
      <c r="E13" s="16">
        <v>4.0</v>
      </c>
    </row>
    <row r="14" ht="14.25" customHeight="1" outlineLevel="1">
      <c r="A14" s="14" t="s">
        <v>23</v>
      </c>
      <c r="B14" s="15">
        <v>1.0</v>
      </c>
      <c r="C14" s="16">
        <v>3.0</v>
      </c>
      <c r="D14" s="16">
        <v>0.0</v>
      </c>
      <c r="E14" s="16">
        <v>0.0</v>
      </c>
    </row>
    <row r="15" ht="14.25" customHeight="1" outlineLevel="1">
      <c r="A15" s="14" t="s">
        <v>24</v>
      </c>
      <c r="B15" s="15">
        <v>2.0</v>
      </c>
      <c r="C15" s="16">
        <v>0.0</v>
      </c>
      <c r="D15" s="16">
        <v>10.0</v>
      </c>
      <c r="E15" s="16">
        <v>0.0</v>
      </c>
    </row>
    <row r="16" ht="14.25" customHeight="1" outlineLevel="1">
      <c r="A16" s="14" t="s">
        <v>25</v>
      </c>
      <c r="B16" s="15">
        <v>1.0</v>
      </c>
      <c r="C16" s="16">
        <v>2.0</v>
      </c>
      <c r="D16" s="16">
        <v>0.0</v>
      </c>
      <c r="E16" s="16">
        <v>0.0</v>
      </c>
    </row>
    <row r="17" ht="14.25" customHeight="1" outlineLevel="1">
      <c r="A17" s="4"/>
      <c r="B17" s="4"/>
      <c r="C17" s="5">
        <f t="shared" ref="C17:E17" si="2">SUM(C12:C16)</f>
        <v>10</v>
      </c>
      <c r="D17" s="5">
        <f t="shared" si="2"/>
        <v>17</v>
      </c>
      <c r="E17" s="5">
        <f t="shared" si="2"/>
        <v>7</v>
      </c>
    </row>
    <row r="18" ht="14.25" customHeight="1">
      <c r="A18" s="10" t="s">
        <v>26</v>
      </c>
      <c r="B18" s="10"/>
      <c r="C18" s="11" t="s">
        <v>6</v>
      </c>
      <c r="D18" s="12" t="s">
        <v>7</v>
      </c>
      <c r="E18" s="12" t="s">
        <v>8</v>
      </c>
    </row>
    <row r="19" ht="18.0" customHeight="1" outlineLevel="1">
      <c r="A19" s="14" t="s">
        <v>27</v>
      </c>
      <c r="B19" s="15">
        <v>1.0</v>
      </c>
      <c r="C19" s="16">
        <v>4.0</v>
      </c>
      <c r="D19" s="16">
        <v>8.0</v>
      </c>
      <c r="E19" s="16">
        <v>8.0</v>
      </c>
    </row>
    <row r="20" ht="18.0" customHeight="1" outlineLevel="1">
      <c r="A20" s="14" t="s">
        <v>28</v>
      </c>
      <c r="B20" s="15">
        <v>2.0</v>
      </c>
      <c r="C20" s="16">
        <v>4.0</v>
      </c>
      <c r="D20" s="16">
        <v>8.0</v>
      </c>
      <c r="E20" s="16">
        <v>12.0</v>
      </c>
    </row>
    <row r="21" ht="18.0" customHeight="1" outlineLevel="1">
      <c r="A21" s="14" t="s">
        <v>29</v>
      </c>
      <c r="B21" s="15">
        <v>3.0</v>
      </c>
      <c r="C21" s="16">
        <v>4.0</v>
      </c>
      <c r="D21" s="16">
        <v>8.0</v>
      </c>
      <c r="E21" s="16">
        <v>20.0</v>
      </c>
    </row>
    <row r="22" outlineLevel="1">
      <c r="A22" s="19" t="s">
        <v>30</v>
      </c>
      <c r="B22" s="15">
        <v>4.0</v>
      </c>
      <c r="C22" s="16">
        <v>8.0</v>
      </c>
      <c r="D22" s="16">
        <v>0.0</v>
      </c>
      <c r="E22" s="16">
        <v>32.0</v>
      </c>
    </row>
    <row r="23" ht="18.0" customHeight="1" outlineLevel="1">
      <c r="A23" s="20" t="s">
        <v>31</v>
      </c>
      <c r="B23" s="15">
        <v>3.0</v>
      </c>
      <c r="C23" s="16">
        <v>8.0</v>
      </c>
      <c r="D23" s="16">
        <v>8.0</v>
      </c>
      <c r="E23" s="16">
        <v>24.0</v>
      </c>
    </row>
    <row r="24" ht="18.0" customHeight="1" outlineLevel="1">
      <c r="A24" s="19" t="s">
        <v>32</v>
      </c>
      <c r="B24" s="15">
        <v>2.0</v>
      </c>
      <c r="C24" s="16">
        <v>8.0</v>
      </c>
      <c r="D24" s="16">
        <v>12.0</v>
      </c>
      <c r="E24" s="16">
        <v>12.0</v>
      </c>
    </row>
    <row r="25" ht="18.0" customHeight="1" outlineLevel="1">
      <c r="A25" s="21" t="s">
        <v>33</v>
      </c>
      <c r="B25" s="15">
        <v>3.0</v>
      </c>
      <c r="C25" s="16">
        <v>8.0</v>
      </c>
      <c r="D25" s="16">
        <v>0.0</v>
      </c>
      <c r="E25" s="16">
        <v>24.0</v>
      </c>
    </row>
    <row r="26" ht="18.0" customHeight="1" outlineLevel="1">
      <c r="A26" s="19" t="s">
        <v>34</v>
      </c>
      <c r="B26" s="15">
        <v>2.0</v>
      </c>
      <c r="C26" s="16">
        <v>4.0</v>
      </c>
      <c r="D26" s="16">
        <v>0.0</v>
      </c>
      <c r="E26" s="16">
        <v>12.0</v>
      </c>
    </row>
    <row r="27" ht="18.0" customHeight="1" outlineLevel="1">
      <c r="A27" s="19" t="s">
        <v>35</v>
      </c>
      <c r="B27" s="15">
        <v>3.0</v>
      </c>
      <c r="C27" s="16">
        <v>8.0</v>
      </c>
      <c r="D27" s="16">
        <v>24.0</v>
      </c>
      <c r="E27" s="16">
        <v>16.0</v>
      </c>
    </row>
    <row r="28" ht="18.0" customHeight="1" outlineLevel="1">
      <c r="A28" s="19" t="s">
        <v>36</v>
      </c>
      <c r="B28" s="15">
        <v>3.0</v>
      </c>
      <c r="C28" s="16">
        <v>8.0</v>
      </c>
      <c r="D28" s="16">
        <v>24.0</v>
      </c>
      <c r="E28" s="16">
        <v>16.0</v>
      </c>
    </row>
    <row r="29" ht="18.0" customHeight="1" outlineLevel="1">
      <c r="A29" s="19" t="s">
        <v>37</v>
      </c>
      <c r="B29" s="15">
        <v>3.0</v>
      </c>
      <c r="C29" s="16">
        <v>8.0</v>
      </c>
      <c r="D29" s="16">
        <v>8.0</v>
      </c>
      <c r="E29" s="16">
        <v>24.0</v>
      </c>
    </row>
    <row r="30" ht="18.0" customHeight="1" outlineLevel="1">
      <c r="A30" s="21" t="s">
        <v>38</v>
      </c>
      <c r="B30" s="15">
        <v>3.0</v>
      </c>
      <c r="C30" s="16">
        <v>8.0</v>
      </c>
      <c r="D30" s="16">
        <v>8.0</v>
      </c>
      <c r="E30" s="16">
        <v>24.0</v>
      </c>
    </row>
    <row r="31" ht="18.0" customHeight="1" outlineLevel="1">
      <c r="A31" s="19" t="s">
        <v>39</v>
      </c>
      <c r="B31" s="15">
        <v>2.0</v>
      </c>
      <c r="C31" s="16">
        <v>4.0</v>
      </c>
      <c r="D31" s="16">
        <v>12.0</v>
      </c>
      <c r="E31" s="16">
        <v>16.0</v>
      </c>
    </row>
    <row r="32" ht="18.0" customHeight="1" outlineLevel="1">
      <c r="A32" s="19" t="s">
        <v>40</v>
      </c>
      <c r="B32" s="15">
        <v>2.0</v>
      </c>
      <c r="C32" s="16">
        <v>4.0</v>
      </c>
      <c r="D32" s="16">
        <v>16.0</v>
      </c>
      <c r="E32" s="16">
        <v>4.0</v>
      </c>
    </row>
    <row r="33" ht="18.0" customHeight="1" outlineLevel="1">
      <c r="A33" s="19" t="s">
        <v>41</v>
      </c>
      <c r="B33" s="15">
        <v>2.0</v>
      </c>
      <c r="C33" s="16">
        <v>8.0</v>
      </c>
      <c r="D33" s="16">
        <v>16.0</v>
      </c>
      <c r="E33" s="16">
        <v>0.0</v>
      </c>
    </row>
    <row r="34" ht="18.0" customHeight="1" outlineLevel="1">
      <c r="A34" s="21" t="s">
        <v>42</v>
      </c>
      <c r="B34" s="15">
        <v>2.0</v>
      </c>
      <c r="C34" s="16">
        <v>8.0</v>
      </c>
      <c r="D34" s="16">
        <v>16.0</v>
      </c>
      <c r="E34" s="16">
        <v>8.0</v>
      </c>
    </row>
    <row r="35" ht="18.0" customHeight="1" outlineLevel="1">
      <c r="A35" s="22"/>
      <c r="B35" s="4"/>
      <c r="C35" s="5">
        <f t="shared" ref="C35:E35" si="3">SUM(C19:C34)</f>
        <v>104</v>
      </c>
      <c r="D35" s="5">
        <f t="shared" si="3"/>
        <v>168</v>
      </c>
      <c r="E35" s="5">
        <f t="shared" si="3"/>
        <v>252</v>
      </c>
    </row>
    <row r="36" ht="14.25" customHeight="1">
      <c r="A36" s="10" t="s">
        <v>43</v>
      </c>
      <c r="B36" s="10"/>
      <c r="C36" s="11" t="s">
        <v>6</v>
      </c>
      <c r="D36" s="12" t="s">
        <v>7</v>
      </c>
      <c r="E36" s="12" t="s">
        <v>8</v>
      </c>
    </row>
    <row r="37" ht="14.25" customHeight="1">
      <c r="A37" s="23" t="s">
        <v>44</v>
      </c>
      <c r="B37" s="15">
        <v>1.0</v>
      </c>
      <c r="C37" s="16">
        <v>5.0</v>
      </c>
      <c r="D37" s="16">
        <v>6.0</v>
      </c>
      <c r="E37" s="16">
        <v>4.0</v>
      </c>
    </row>
    <row r="38" ht="14.25" customHeight="1" outlineLevel="1">
      <c r="A38" s="23" t="s">
        <v>45</v>
      </c>
      <c r="B38" s="15">
        <v>2.0</v>
      </c>
      <c r="C38" s="16">
        <v>2.0</v>
      </c>
      <c r="D38" s="16">
        <v>10.0</v>
      </c>
      <c r="E38" s="16">
        <v>0.0</v>
      </c>
    </row>
    <row r="39" ht="14.25" customHeight="1" outlineLevel="1">
      <c r="A39" s="23" t="s">
        <v>46</v>
      </c>
      <c r="B39" s="15">
        <v>2.0</v>
      </c>
      <c r="C39" s="16">
        <v>3.0</v>
      </c>
      <c r="D39" s="16">
        <v>10.0</v>
      </c>
      <c r="E39" s="16">
        <v>0.0</v>
      </c>
    </row>
    <row r="40" ht="14.25" customHeight="1" outlineLevel="1">
      <c r="A40" s="4"/>
      <c r="B40" s="5"/>
      <c r="C40" s="5">
        <f t="shared" ref="C40:E40" si="4">SUM(C37:C39)</f>
        <v>10</v>
      </c>
      <c r="D40" s="5">
        <f t="shared" si="4"/>
        <v>26</v>
      </c>
      <c r="E40" s="5">
        <f t="shared" si="4"/>
        <v>4</v>
      </c>
    </row>
    <row r="41" ht="14.25" customHeight="1" outlineLevel="1">
      <c r="A41" s="10" t="s">
        <v>47</v>
      </c>
      <c r="B41" s="10"/>
      <c r="C41" s="11" t="s">
        <v>6</v>
      </c>
      <c r="D41" s="12" t="s">
        <v>7</v>
      </c>
      <c r="E41" s="12" t="s">
        <v>8</v>
      </c>
    </row>
    <row r="42" ht="14.25" customHeight="1">
      <c r="A42" s="23" t="s">
        <v>48</v>
      </c>
      <c r="B42" s="15">
        <v>1.0</v>
      </c>
      <c r="C42" s="16">
        <v>4.0</v>
      </c>
      <c r="D42" s="16">
        <v>6.0</v>
      </c>
      <c r="E42" s="16">
        <v>8.0</v>
      </c>
    </row>
    <row r="43" ht="14.25" customHeight="1" outlineLevel="1">
      <c r="A43" s="23" t="s">
        <v>49</v>
      </c>
      <c r="B43" s="15">
        <v>1.0</v>
      </c>
      <c r="C43" s="16">
        <v>3.0</v>
      </c>
      <c r="D43" s="16">
        <v>3.0</v>
      </c>
      <c r="E43" s="16">
        <v>0.0</v>
      </c>
    </row>
    <row r="44" ht="14.25" customHeight="1" outlineLevel="1">
      <c r="A44" s="23" t="s">
        <v>50</v>
      </c>
      <c r="B44" s="15">
        <v>1.0</v>
      </c>
      <c r="C44" s="16">
        <v>2.0</v>
      </c>
      <c r="D44" s="16">
        <v>4.0</v>
      </c>
      <c r="E44" s="16">
        <v>0.0</v>
      </c>
    </row>
    <row r="45" ht="14.25" customHeight="1" outlineLevel="1">
      <c r="A45" s="23" t="s">
        <v>51</v>
      </c>
      <c r="B45" s="15">
        <v>1.0</v>
      </c>
      <c r="C45" s="16">
        <v>5.0</v>
      </c>
      <c r="D45" s="16">
        <v>0.0</v>
      </c>
      <c r="E45" s="16">
        <v>0.0</v>
      </c>
    </row>
    <row r="46" ht="14.25" customHeight="1" outlineLevel="1">
      <c r="A46" s="4"/>
      <c r="B46" s="4"/>
      <c r="C46" s="5">
        <f t="shared" ref="C46:E46" si="5">SUM(C42:C45)</f>
        <v>14</v>
      </c>
      <c r="D46" s="5">
        <f t="shared" si="5"/>
        <v>13</v>
      </c>
      <c r="E46" s="5">
        <f t="shared" si="5"/>
        <v>8</v>
      </c>
    </row>
    <row r="47" ht="14.25" customHeight="1">
      <c r="B47" s="24">
        <f>SUM(B6:B46)</f>
        <v>59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mergeCells count="3">
    <mergeCell ref="A2:D2"/>
    <mergeCell ref="C4:E4"/>
    <mergeCell ref="G4:H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1.0"/>
    <col customWidth="1" min="3" max="3" width="40.43"/>
    <col customWidth="1" min="4" max="4" width="10.71"/>
    <col customWidth="1" min="5" max="5" width="7.43"/>
    <col customWidth="1" min="6" max="6" width="23.71"/>
    <col customWidth="1" min="7" max="7" width="4.86"/>
    <col customWidth="1" min="8" max="8" width="23.43"/>
    <col customWidth="1" min="9" max="9" width="31.14"/>
    <col customWidth="1" min="10" max="10" width="16.0"/>
    <col customWidth="1" min="11" max="11" width="15.29"/>
    <col customWidth="1" min="12" max="26" width="10.71"/>
  </cols>
  <sheetData>
    <row r="1" ht="14.25" customHeight="1"/>
    <row r="2" ht="14.25" customHeight="1">
      <c r="A2" s="13" t="s">
        <v>52</v>
      </c>
      <c r="B2" s="13" t="s">
        <v>53</v>
      </c>
      <c r="C2" s="13" t="s">
        <v>54</v>
      </c>
      <c r="D2" s="11" t="s">
        <v>55</v>
      </c>
      <c r="E2" s="13" t="s">
        <v>56</v>
      </c>
      <c r="F2" s="13" t="s">
        <v>57</v>
      </c>
      <c r="H2" s="25" t="s">
        <v>58</v>
      </c>
      <c r="I2" s="26"/>
      <c r="J2" s="26"/>
      <c r="K2" s="27"/>
    </row>
    <row r="3" ht="14.25" customHeight="1">
      <c r="A3" s="4" t="s">
        <v>59</v>
      </c>
      <c r="B3" s="4" t="s">
        <v>6</v>
      </c>
      <c r="C3" s="15" t="s">
        <v>12</v>
      </c>
      <c r="D3" s="28">
        <v>9375.0</v>
      </c>
      <c r="E3" s="29">
        <v>15.0</v>
      </c>
      <c r="F3" s="30">
        <f t="shared" ref="F3:F7" si="1">D3*E3</f>
        <v>140625</v>
      </c>
      <c r="H3" s="13" t="s">
        <v>53</v>
      </c>
      <c r="I3" s="13" t="s">
        <v>54</v>
      </c>
      <c r="J3" s="13" t="s">
        <v>60</v>
      </c>
      <c r="K3" s="13" t="s">
        <v>61</v>
      </c>
    </row>
    <row r="4" ht="14.25" customHeight="1">
      <c r="A4" s="15" t="s">
        <v>62</v>
      </c>
      <c r="B4" s="15" t="s">
        <v>63</v>
      </c>
      <c r="C4" s="17" t="s">
        <v>15</v>
      </c>
      <c r="D4" s="31">
        <v>13750.0</v>
      </c>
      <c r="E4" s="29">
        <v>2.0</v>
      </c>
      <c r="F4" s="30">
        <f t="shared" si="1"/>
        <v>27500</v>
      </c>
      <c r="H4" s="4" t="s">
        <v>6</v>
      </c>
      <c r="I4" s="15" t="s">
        <v>12</v>
      </c>
      <c r="J4" s="31">
        <v>4000.0</v>
      </c>
      <c r="K4" s="4">
        <f t="shared" ref="K4:K6" si="2">J4*30</f>
        <v>120000</v>
      </c>
    </row>
    <row r="5" ht="14.25" customHeight="1">
      <c r="A5" s="15" t="s">
        <v>64</v>
      </c>
      <c r="B5" s="15" t="s">
        <v>65</v>
      </c>
      <c r="C5" s="15" t="s">
        <v>18</v>
      </c>
      <c r="D5" s="31">
        <v>7500.0</v>
      </c>
      <c r="E5" s="29">
        <v>2.0</v>
      </c>
      <c r="F5" s="30">
        <f t="shared" si="1"/>
        <v>15000</v>
      </c>
      <c r="H5" s="15" t="s">
        <v>63</v>
      </c>
      <c r="I5" s="17" t="s">
        <v>15</v>
      </c>
      <c r="J5" s="31">
        <v>5231.0</v>
      </c>
      <c r="K5" s="4">
        <f t="shared" si="2"/>
        <v>156930</v>
      </c>
    </row>
    <row r="6" ht="14.25" customHeight="1">
      <c r="A6" s="4" t="s">
        <v>66</v>
      </c>
      <c r="B6" s="4" t="s">
        <v>67</v>
      </c>
      <c r="C6" s="4"/>
      <c r="D6" s="4"/>
      <c r="E6" s="32">
        <v>0.0</v>
      </c>
      <c r="F6" s="30">
        <f t="shared" si="1"/>
        <v>0</v>
      </c>
      <c r="H6" s="15" t="s">
        <v>65</v>
      </c>
      <c r="I6" s="15" t="s">
        <v>18</v>
      </c>
      <c r="J6" s="31">
        <v>5231.0</v>
      </c>
      <c r="K6" s="4">
        <f t="shared" si="2"/>
        <v>156930</v>
      </c>
    </row>
    <row r="7" ht="14.25" customHeight="1">
      <c r="A7" s="4" t="s">
        <v>68</v>
      </c>
      <c r="B7" s="4" t="s">
        <v>69</v>
      </c>
      <c r="C7" s="4"/>
      <c r="D7" s="4"/>
      <c r="E7" s="32">
        <v>0.0</v>
      </c>
      <c r="F7" s="30">
        <f t="shared" si="1"/>
        <v>0</v>
      </c>
      <c r="H7" s="4" t="s">
        <v>67</v>
      </c>
      <c r="I7" s="4"/>
      <c r="J7" s="4"/>
      <c r="K7" s="4"/>
    </row>
    <row r="8" ht="14.25" customHeight="1">
      <c r="A8" s="4"/>
      <c r="B8" s="6" t="s">
        <v>70</v>
      </c>
      <c r="C8" s="7"/>
      <c r="D8" s="7"/>
      <c r="E8" s="8"/>
      <c r="F8" s="30">
        <f>SUM(F3:F7)</f>
        <v>183125</v>
      </c>
      <c r="H8" s="4" t="s">
        <v>69</v>
      </c>
      <c r="I8" s="4"/>
      <c r="J8" s="4"/>
      <c r="K8" s="4"/>
    </row>
    <row r="9" ht="14.25" customHeight="1"/>
    <row r="10" ht="14.25" customHeight="1"/>
    <row r="11" ht="14.25" customHeight="1">
      <c r="A11" s="13" t="s">
        <v>52</v>
      </c>
      <c r="B11" s="13" t="s">
        <v>53</v>
      </c>
      <c r="C11" s="13" t="s">
        <v>54</v>
      </c>
      <c r="D11" s="11" t="s">
        <v>71</v>
      </c>
      <c r="E11" s="13" t="s">
        <v>56</v>
      </c>
      <c r="F11" s="13" t="s">
        <v>72</v>
      </c>
      <c r="H11" s="25" t="s">
        <v>73</v>
      </c>
      <c r="I11" s="27"/>
    </row>
    <row r="12" ht="14.25" customHeight="1">
      <c r="A12" s="4" t="s">
        <v>59</v>
      </c>
      <c r="B12" s="4" t="s">
        <v>6</v>
      </c>
      <c r="C12" s="15" t="s">
        <v>12</v>
      </c>
      <c r="D12" s="28">
        <v>9375.0</v>
      </c>
      <c r="E12" s="29">
        <v>10.0</v>
      </c>
      <c r="F12" s="30">
        <f t="shared" ref="F12:F16" si="3">D12*E12</f>
        <v>93750</v>
      </c>
      <c r="H12" s="4" t="s">
        <v>6</v>
      </c>
      <c r="I12" s="30">
        <f t="shared" ref="I12:I16" si="4">F3+F12+F21+F30+F39</f>
        <v>1434375</v>
      </c>
    </row>
    <row r="13" ht="14.25" customHeight="1">
      <c r="A13" s="15" t="s">
        <v>62</v>
      </c>
      <c r="B13" s="15" t="s">
        <v>63</v>
      </c>
      <c r="C13" s="17" t="s">
        <v>15</v>
      </c>
      <c r="D13" s="31">
        <v>13750.0</v>
      </c>
      <c r="E13" s="29">
        <v>17.0</v>
      </c>
      <c r="F13" s="30">
        <f t="shared" si="3"/>
        <v>233750</v>
      </c>
      <c r="H13" s="4" t="s">
        <v>74</v>
      </c>
      <c r="I13" s="30">
        <f t="shared" si="4"/>
        <v>3107500</v>
      </c>
    </row>
    <row r="14" ht="14.25" customHeight="1">
      <c r="A14" s="15" t="s">
        <v>64</v>
      </c>
      <c r="B14" s="15" t="s">
        <v>65</v>
      </c>
      <c r="C14" s="15" t="s">
        <v>18</v>
      </c>
      <c r="D14" s="31">
        <v>7500.0</v>
      </c>
      <c r="E14" s="29">
        <v>7.0</v>
      </c>
      <c r="F14" s="30">
        <f t="shared" si="3"/>
        <v>52500</v>
      </c>
      <c r="H14" s="4" t="s">
        <v>75</v>
      </c>
      <c r="I14" s="30">
        <f t="shared" si="4"/>
        <v>2047500</v>
      </c>
    </row>
    <row r="15" ht="14.25" customHeight="1">
      <c r="A15" s="4" t="s">
        <v>66</v>
      </c>
      <c r="B15" s="4" t="s">
        <v>67</v>
      </c>
      <c r="C15" s="4"/>
      <c r="D15" s="4"/>
      <c r="E15" s="32">
        <v>0.0</v>
      </c>
      <c r="F15" s="30">
        <f t="shared" si="3"/>
        <v>0</v>
      </c>
      <c r="H15" s="4" t="s">
        <v>67</v>
      </c>
      <c r="I15" s="30">
        <f t="shared" si="4"/>
        <v>0</v>
      </c>
    </row>
    <row r="16" ht="14.25" customHeight="1">
      <c r="A16" s="4" t="s">
        <v>68</v>
      </c>
      <c r="B16" s="4" t="s">
        <v>69</v>
      </c>
      <c r="C16" s="4"/>
      <c r="D16" s="4"/>
      <c r="E16" s="32">
        <v>0.0</v>
      </c>
      <c r="F16" s="30">
        <f t="shared" si="3"/>
        <v>0</v>
      </c>
      <c r="H16" s="4" t="s">
        <v>69</v>
      </c>
      <c r="I16" s="30">
        <f t="shared" si="4"/>
        <v>0</v>
      </c>
    </row>
    <row r="17" ht="14.25" customHeight="1">
      <c r="A17" s="4"/>
      <c r="B17" s="6" t="s">
        <v>76</v>
      </c>
      <c r="C17" s="7"/>
      <c r="D17" s="7"/>
      <c r="E17" s="8"/>
      <c r="F17" s="30">
        <f>SUM(F12:F16)</f>
        <v>380000</v>
      </c>
      <c r="H17" s="33" t="s">
        <v>77</v>
      </c>
      <c r="I17" s="34">
        <f>SUM(I12:I16)</f>
        <v>6589375</v>
      </c>
    </row>
    <row r="18" ht="14.25" customHeight="1"/>
    <row r="19" ht="14.25" customHeight="1"/>
    <row r="20" ht="14.25" customHeight="1">
      <c r="A20" s="13" t="s">
        <v>52</v>
      </c>
      <c r="B20" s="13" t="s">
        <v>53</v>
      </c>
      <c r="C20" s="13" t="s">
        <v>54</v>
      </c>
      <c r="D20" s="11" t="s">
        <v>71</v>
      </c>
      <c r="E20" s="13" t="s">
        <v>56</v>
      </c>
      <c r="F20" s="13" t="s">
        <v>78</v>
      </c>
      <c r="H20" s="25" t="s">
        <v>79</v>
      </c>
      <c r="I20" s="27"/>
    </row>
    <row r="21" ht="14.25" customHeight="1">
      <c r="A21" s="4" t="s">
        <v>59</v>
      </c>
      <c r="B21" s="4" t="s">
        <v>6</v>
      </c>
      <c r="C21" s="15" t="s">
        <v>12</v>
      </c>
      <c r="D21" s="28">
        <v>9375.0</v>
      </c>
      <c r="E21" s="29">
        <v>104.0</v>
      </c>
      <c r="F21" s="30">
        <f t="shared" ref="F21:F25" si="5">D21*E21</f>
        <v>975000</v>
      </c>
      <c r="H21" s="4" t="s">
        <v>5</v>
      </c>
      <c r="I21" s="30">
        <f>F8</f>
        <v>183125</v>
      </c>
    </row>
    <row r="22" ht="14.25" customHeight="1">
      <c r="A22" s="15" t="s">
        <v>62</v>
      </c>
      <c r="B22" s="15" t="s">
        <v>63</v>
      </c>
      <c r="C22" s="17" t="s">
        <v>15</v>
      </c>
      <c r="D22" s="31">
        <v>13750.0</v>
      </c>
      <c r="E22" s="29">
        <v>168.0</v>
      </c>
      <c r="F22" s="30">
        <f t="shared" si="5"/>
        <v>2310000</v>
      </c>
      <c r="H22" s="4" t="s">
        <v>80</v>
      </c>
      <c r="I22" s="30">
        <f>F17</f>
        <v>380000</v>
      </c>
    </row>
    <row r="23" ht="14.25" customHeight="1">
      <c r="A23" s="15" t="s">
        <v>64</v>
      </c>
      <c r="B23" s="15" t="s">
        <v>65</v>
      </c>
      <c r="C23" s="15" t="s">
        <v>18</v>
      </c>
      <c r="D23" s="31">
        <v>7500.0</v>
      </c>
      <c r="E23" s="29">
        <v>252.0</v>
      </c>
      <c r="F23" s="30">
        <f t="shared" si="5"/>
        <v>1890000</v>
      </c>
      <c r="H23" s="4" t="s">
        <v>26</v>
      </c>
      <c r="I23" s="30">
        <f>F26</f>
        <v>5175000</v>
      </c>
    </row>
    <row r="24" ht="14.25" customHeight="1">
      <c r="A24" s="4" t="s">
        <v>66</v>
      </c>
      <c r="B24" s="4" t="s">
        <v>67</v>
      </c>
      <c r="C24" s="4"/>
      <c r="D24" s="4"/>
      <c r="E24" s="32">
        <v>0.0</v>
      </c>
      <c r="F24" s="30">
        <f t="shared" si="5"/>
        <v>0</v>
      </c>
      <c r="H24" s="4" t="s">
        <v>81</v>
      </c>
      <c r="I24" s="30">
        <f>F35</f>
        <v>481250</v>
      </c>
    </row>
    <row r="25" ht="14.25" customHeight="1">
      <c r="A25" s="4" t="s">
        <v>68</v>
      </c>
      <c r="B25" s="4" t="s">
        <v>69</v>
      </c>
      <c r="C25" s="4"/>
      <c r="D25" s="4"/>
      <c r="E25" s="32">
        <v>0.0</v>
      </c>
      <c r="F25" s="30">
        <f t="shared" si="5"/>
        <v>0</v>
      </c>
      <c r="H25" s="4" t="s">
        <v>82</v>
      </c>
      <c r="I25" s="30">
        <f>F44</f>
        <v>370000</v>
      </c>
    </row>
    <row r="26" ht="14.25" customHeight="1">
      <c r="A26" s="4"/>
      <c r="B26" s="6" t="s">
        <v>83</v>
      </c>
      <c r="C26" s="7"/>
      <c r="D26" s="7"/>
      <c r="E26" s="8"/>
      <c r="F26" s="30">
        <f>SUM(F21:F25)</f>
        <v>5175000</v>
      </c>
      <c r="H26" s="33" t="s">
        <v>84</v>
      </c>
      <c r="I26" s="34">
        <f>SUM(I21:I25)</f>
        <v>6589375</v>
      </c>
    </row>
    <row r="27" ht="14.25" customHeight="1"/>
    <row r="28" ht="14.25" customHeight="1"/>
    <row r="29" ht="14.25" customHeight="1">
      <c r="A29" s="13" t="s">
        <v>52</v>
      </c>
      <c r="B29" s="13" t="s">
        <v>53</v>
      </c>
      <c r="C29" s="13" t="s">
        <v>54</v>
      </c>
      <c r="D29" s="11" t="s">
        <v>71</v>
      </c>
      <c r="E29" s="13" t="s">
        <v>56</v>
      </c>
      <c r="F29" s="13" t="s">
        <v>85</v>
      </c>
      <c r="H29" s="13" t="s">
        <v>86</v>
      </c>
      <c r="I29" s="35">
        <v>0.6</v>
      </c>
    </row>
    <row r="30" ht="14.25" customHeight="1">
      <c r="A30" s="4" t="s">
        <v>59</v>
      </c>
      <c r="B30" s="4" t="s">
        <v>6</v>
      </c>
      <c r="C30" s="15" t="s">
        <v>12</v>
      </c>
      <c r="D30" s="28">
        <v>9375.0</v>
      </c>
      <c r="E30" s="29">
        <v>10.0</v>
      </c>
      <c r="F30" s="30">
        <f t="shared" ref="F30:F34" si="6">D30*E30</f>
        <v>93750</v>
      </c>
      <c r="H30" s="4" t="s">
        <v>87</v>
      </c>
      <c r="I30" s="30">
        <f>I26*I29</f>
        <v>3953625</v>
      </c>
    </row>
    <row r="31" ht="14.25" customHeight="1">
      <c r="A31" s="15" t="s">
        <v>62</v>
      </c>
      <c r="B31" s="15" t="s">
        <v>63</v>
      </c>
      <c r="C31" s="17" t="s">
        <v>15</v>
      </c>
      <c r="D31" s="31">
        <v>13750.0</v>
      </c>
      <c r="E31" s="29">
        <v>26.0</v>
      </c>
      <c r="F31" s="30">
        <f t="shared" si="6"/>
        <v>357500</v>
      </c>
      <c r="H31" s="4" t="s">
        <v>88</v>
      </c>
      <c r="I31" s="30">
        <f>I26+I30</f>
        <v>10543000</v>
      </c>
    </row>
    <row r="32" ht="14.25" customHeight="1">
      <c r="A32" s="15" t="s">
        <v>64</v>
      </c>
      <c r="B32" s="15" t="s">
        <v>65</v>
      </c>
      <c r="C32" s="15" t="s">
        <v>18</v>
      </c>
      <c r="D32" s="31">
        <v>7500.0</v>
      </c>
      <c r="E32" s="29">
        <v>4.0</v>
      </c>
      <c r="F32" s="30">
        <f t="shared" si="6"/>
        <v>30000</v>
      </c>
    </row>
    <row r="33" ht="14.25" customHeight="1">
      <c r="A33" s="4" t="s">
        <v>66</v>
      </c>
      <c r="B33" s="4" t="s">
        <v>67</v>
      </c>
      <c r="C33" s="4"/>
      <c r="D33" s="4"/>
      <c r="E33" s="32">
        <v>0.0</v>
      </c>
      <c r="F33" s="30">
        <f t="shared" si="6"/>
        <v>0</v>
      </c>
    </row>
    <row r="34" ht="14.25" customHeight="1">
      <c r="A34" s="4" t="s">
        <v>68</v>
      </c>
      <c r="B34" s="4" t="s">
        <v>69</v>
      </c>
      <c r="C34" s="4"/>
      <c r="D34" s="4"/>
      <c r="E34" s="32">
        <v>0.0</v>
      </c>
      <c r="F34" s="30">
        <f t="shared" si="6"/>
        <v>0</v>
      </c>
    </row>
    <row r="35" ht="14.25" customHeight="1">
      <c r="A35" s="4"/>
      <c r="B35" s="6" t="s">
        <v>89</v>
      </c>
      <c r="C35" s="7"/>
      <c r="D35" s="7"/>
      <c r="E35" s="8"/>
      <c r="F35" s="30">
        <f>SUM(F30:F34)</f>
        <v>481250</v>
      </c>
    </row>
    <row r="36" ht="14.25" customHeight="1"/>
    <row r="37" ht="14.25" customHeight="1"/>
    <row r="38" ht="14.25" customHeight="1">
      <c r="A38" s="13" t="s">
        <v>52</v>
      </c>
      <c r="B38" s="13" t="s">
        <v>53</v>
      </c>
      <c r="C38" s="13" t="s">
        <v>54</v>
      </c>
      <c r="D38" s="11" t="s">
        <v>71</v>
      </c>
      <c r="E38" s="13" t="s">
        <v>56</v>
      </c>
      <c r="F38" s="11" t="s">
        <v>90</v>
      </c>
    </row>
    <row r="39" ht="14.25" customHeight="1">
      <c r="A39" s="4" t="s">
        <v>59</v>
      </c>
      <c r="B39" s="4" t="s">
        <v>6</v>
      </c>
      <c r="C39" s="15" t="s">
        <v>12</v>
      </c>
      <c r="D39" s="28">
        <v>9375.0</v>
      </c>
      <c r="E39" s="29">
        <v>14.0</v>
      </c>
      <c r="F39" s="30">
        <f t="shared" ref="F39:F43" si="7">D39*E39</f>
        <v>131250</v>
      </c>
    </row>
    <row r="40" ht="14.25" customHeight="1">
      <c r="A40" s="15" t="s">
        <v>62</v>
      </c>
      <c r="B40" s="15" t="s">
        <v>63</v>
      </c>
      <c r="C40" s="17" t="s">
        <v>15</v>
      </c>
      <c r="D40" s="31">
        <v>13750.0</v>
      </c>
      <c r="E40" s="29">
        <v>13.0</v>
      </c>
      <c r="F40" s="30">
        <f t="shared" si="7"/>
        <v>178750</v>
      </c>
    </row>
    <row r="41" ht="14.25" customHeight="1">
      <c r="A41" s="15" t="s">
        <v>64</v>
      </c>
      <c r="B41" s="15" t="s">
        <v>65</v>
      </c>
      <c r="C41" s="15" t="s">
        <v>18</v>
      </c>
      <c r="D41" s="31">
        <v>7500.0</v>
      </c>
      <c r="E41" s="29">
        <v>8.0</v>
      </c>
      <c r="F41" s="30">
        <f t="shared" si="7"/>
        <v>60000</v>
      </c>
    </row>
    <row r="42" ht="14.25" customHeight="1">
      <c r="A42" s="4" t="s">
        <v>66</v>
      </c>
      <c r="B42" s="4" t="s">
        <v>67</v>
      </c>
      <c r="C42" s="4"/>
      <c r="D42" s="4"/>
      <c r="E42" s="32">
        <v>0.0</v>
      </c>
      <c r="F42" s="30">
        <f t="shared" si="7"/>
        <v>0</v>
      </c>
    </row>
    <row r="43" ht="14.25" customHeight="1">
      <c r="A43" s="4" t="s">
        <v>68</v>
      </c>
      <c r="B43" s="4" t="s">
        <v>69</v>
      </c>
      <c r="C43" s="4"/>
      <c r="D43" s="4"/>
      <c r="E43" s="32">
        <v>0.0</v>
      </c>
      <c r="F43" s="30">
        <f t="shared" si="7"/>
        <v>0</v>
      </c>
    </row>
    <row r="44" ht="14.25" customHeight="1">
      <c r="A44" s="4"/>
      <c r="B44" s="6" t="s">
        <v>91</v>
      </c>
      <c r="C44" s="7"/>
      <c r="D44" s="7"/>
      <c r="E44" s="8"/>
      <c r="F44" s="30">
        <f>SUM(F39:F43)</f>
        <v>370000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H2:K2"/>
    <mergeCell ref="B8:E8"/>
    <mergeCell ref="H11:I11"/>
    <mergeCell ref="B17:E17"/>
    <mergeCell ref="H20:I20"/>
    <mergeCell ref="B26:E26"/>
    <mergeCell ref="B35:E35"/>
    <mergeCell ref="B44:E4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2018-01-25T19:02:19Z</dcterms:created>
  <dc:creator>Gerardo Galan Cruz</dc:creator>
</cp:coreProperties>
</file>