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GaluhadPlugins\Rich\_Sources\"/>
    </mc:Choice>
  </mc:AlternateContent>
  <xr:revisionPtr revIDLastSave="0" documentId="13_ncr:1_{32B09CD8-76CC-474E-B761-D5CEA57F0F05}" xr6:coauthVersionLast="47" xr6:coauthVersionMax="47" xr10:uidLastSave="{00000000-0000-0000-0000-000000000000}"/>
  <bookViews>
    <workbookView xWindow="3300" yWindow="1605" windowWidth="12120" windowHeight="11460" xr2:uid="{A4B70F2B-B970-467A-A577-6D28CEF6C0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C22" i="1"/>
  <c r="C21" i="1"/>
  <c r="B21" i="1"/>
  <c r="E11" i="2"/>
  <c r="C9" i="2"/>
  <c r="B9" i="2"/>
  <c r="C4" i="2"/>
  <c r="B4" i="2"/>
  <c r="E4" i="2" s="1"/>
  <c r="C18" i="1"/>
  <c r="C19" i="1"/>
  <c r="C17" i="1"/>
  <c r="E19" i="1"/>
  <c r="E18" i="1"/>
  <c r="B19" i="1"/>
  <c r="B18" i="1"/>
  <c r="E17" i="1"/>
  <c r="B17" i="1"/>
  <c r="E15" i="1"/>
  <c r="E14" i="1"/>
  <c r="B15" i="1"/>
  <c r="B14" i="1"/>
  <c r="E8" i="1"/>
  <c r="F8" i="1"/>
  <c r="E9" i="1"/>
  <c r="F9" i="1"/>
  <c r="F7" i="1"/>
  <c r="H7" i="1" s="1"/>
  <c r="I7" i="1" s="1"/>
  <c r="E7" i="1"/>
  <c r="H9" i="1"/>
  <c r="I9" i="1" s="1"/>
  <c r="H8" i="1"/>
  <c r="I3" i="1"/>
  <c r="I4" i="1"/>
  <c r="I2" i="1"/>
  <c r="H3" i="1"/>
  <c r="H4" i="1"/>
  <c r="H2" i="1"/>
  <c r="E3" i="1"/>
  <c r="F3" i="1"/>
  <c r="E4" i="1"/>
  <c r="F4" i="1"/>
  <c r="F2" i="1"/>
  <c r="E2" i="1"/>
  <c r="E9" i="2" l="1"/>
  <c r="I8" i="1"/>
</calcChain>
</file>

<file path=xl/sharedStrings.xml><?xml version="1.0" encoding="utf-8"?>
<sst xmlns="http://schemas.openxmlformats.org/spreadsheetml/2006/main" count="27" uniqueCount="18">
  <si>
    <t>10 m</t>
  </si>
  <si>
    <t>20 m</t>
  </si>
  <si>
    <t>30 m</t>
  </si>
  <si>
    <t>site:</t>
  </si>
  <si>
    <t>Wast:</t>
  </si>
  <si>
    <t>East:</t>
  </si>
  <si>
    <t>east/west:</t>
  </si>
  <si>
    <t>per pixel:</t>
  </si>
  <si>
    <t>North:</t>
  </si>
  <si>
    <t>South:</t>
  </si>
  <si>
    <t>north/south:</t>
  </si>
  <si>
    <t>radius:</t>
  </si>
  <si>
    <t>diameter:</t>
  </si>
  <si>
    <t>28/29 m</t>
  </si>
  <si>
    <t>origin:</t>
  </si>
  <si>
    <t>14.5-ish</t>
  </si>
  <si>
    <t>if .15 = 30 then 0.14 = 28</t>
  </si>
  <si>
    <t>Seen: &lt; 60.083276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</si>
</sst>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9547-C09A-4F03-87FA-62AF95C31F79}">
  <dimension ref="A1:K25"/>
  <sheetViews>
    <sheetView tabSelected="1" topLeftCell="A2" workbookViewId="0">
      <selection activeCell="B18" sqref="B18"/>
    </sheetView>
  </sheetViews>
  <sheetFormatPr defaultRowHeight="14.25"/>
  <cols>
    <col min="7" max="7" width="12.25" bestFit="1" customWidth="1"/>
  </cols>
  <sheetData>
    <row r="1" spans="1:11">
      <c r="A1" t="s">
        <v>3</v>
      </c>
      <c r="B1">
        <v>18.055499999999999</v>
      </c>
      <c r="C1">
        <v>98.926199999999994</v>
      </c>
      <c r="H1">
        <v>0</v>
      </c>
    </row>
    <row r="2" spans="1:11">
      <c r="A2" t="s">
        <v>0</v>
      </c>
      <c r="B2">
        <v>18.107600000000001</v>
      </c>
      <c r="C2">
        <v>98.925399999999996</v>
      </c>
      <c r="E2">
        <f>B2-B$1</f>
        <v>5.2100000000002922E-2</v>
      </c>
      <c r="F2">
        <f>C2-C$1</f>
        <v>-7.9999999999813554E-4</v>
      </c>
      <c r="H2">
        <f>SQRT(E2*E2+F2*F2)</f>
        <v>5.2106141672554319E-2</v>
      </c>
      <c r="I2">
        <f>H2-H1</f>
        <v>5.2106141672554319E-2</v>
      </c>
    </row>
    <row r="3" spans="1:11">
      <c r="A3" t="s">
        <v>1</v>
      </c>
      <c r="B3">
        <v>18.157900000000001</v>
      </c>
      <c r="C3">
        <v>98.925200000000004</v>
      </c>
      <c r="E3">
        <f t="shared" ref="E3:E4" si="0">B3-B$1</f>
        <v>0.10240000000000293</v>
      </c>
      <c r="F3">
        <f t="shared" ref="F3:F4" si="1">C3-C$1</f>
        <v>-9.9999999999056399E-4</v>
      </c>
      <c r="H3">
        <f t="shared" ref="H3:H4" si="2">SQRT(E3*E3+F3*F3)</f>
        <v>0.10240488269609307</v>
      </c>
      <c r="I3">
        <f t="shared" ref="I3:I4" si="3">H3-H2</f>
        <v>5.0298741023538755E-2</v>
      </c>
      <c r="K3" t="s">
        <v>16</v>
      </c>
    </row>
    <row r="4" spans="1:11">
      <c r="A4" t="s">
        <v>2</v>
      </c>
      <c r="B4">
        <v>18.207799999999999</v>
      </c>
      <c r="C4">
        <v>98.925399999999996</v>
      </c>
      <c r="E4">
        <f t="shared" si="0"/>
        <v>0.15230000000000032</v>
      </c>
      <c r="F4">
        <f t="shared" si="1"/>
        <v>-7.9999999999813554E-4</v>
      </c>
      <c r="H4">
        <f t="shared" si="2"/>
        <v>0.1523021011017251</v>
      </c>
      <c r="I4">
        <f t="shared" si="3"/>
        <v>4.9897218405632021E-2</v>
      </c>
    </row>
    <row r="6" spans="1:11">
      <c r="A6" t="s">
        <v>3</v>
      </c>
      <c r="B6">
        <v>18.576699999999999</v>
      </c>
      <c r="C6">
        <v>98.572000000000003</v>
      </c>
      <c r="H6">
        <v>0</v>
      </c>
    </row>
    <row r="7" spans="1:11">
      <c r="A7" t="s">
        <v>0</v>
      </c>
      <c r="B7">
        <v>18.575199999999999</v>
      </c>
      <c r="C7">
        <v>98.521600000000007</v>
      </c>
      <c r="E7">
        <f>B7-B$6</f>
        <v>-1.5000000000000568E-3</v>
      </c>
      <c r="F7">
        <f>C7-C$6</f>
        <v>-5.0399999999996226E-2</v>
      </c>
      <c r="H7">
        <f>SQRT(E7*E7+F7*F7)</f>
        <v>5.042231648783721E-2</v>
      </c>
      <c r="I7">
        <f>H7-H6</f>
        <v>5.042231648783721E-2</v>
      </c>
    </row>
    <row r="8" spans="1:11">
      <c r="A8" t="s">
        <v>1</v>
      </c>
      <c r="B8">
        <v>18.573799999999999</v>
      </c>
      <c r="C8">
        <v>98.471400000000003</v>
      </c>
      <c r="E8">
        <f t="shared" ref="E8:E9" si="4">B8-B$6</f>
        <v>-2.9000000000003467E-3</v>
      </c>
      <c r="F8">
        <f t="shared" ref="F8:F9" si="5">C8-C$6</f>
        <v>-0.10060000000000002</v>
      </c>
      <c r="H8">
        <f t="shared" ref="H8:H9" si="6">SQRT(E8*E8+F8*F8)</f>
        <v>0.10064179052461263</v>
      </c>
      <c r="I8">
        <f t="shared" ref="I8:I9" si="7">H8-H7</f>
        <v>5.0219474036775416E-2</v>
      </c>
    </row>
    <row r="9" spans="1:11">
      <c r="A9" t="s">
        <v>2</v>
      </c>
      <c r="B9">
        <v>18.572199999999999</v>
      </c>
      <c r="C9">
        <v>98.421899999999994</v>
      </c>
      <c r="E9">
        <f t="shared" si="4"/>
        <v>-4.5000000000001705E-3</v>
      </c>
      <c r="F9">
        <f t="shared" si="5"/>
        <v>-0.150100000000009</v>
      </c>
      <c r="H9">
        <f t="shared" si="6"/>
        <v>0.15016743987963138</v>
      </c>
      <c r="I9">
        <f t="shared" si="7"/>
        <v>4.9525649355018755E-2</v>
      </c>
    </row>
    <row r="12" spans="1:11">
      <c r="A12" t="s">
        <v>4</v>
      </c>
      <c r="B12">
        <v>-99.373599999999996</v>
      </c>
      <c r="D12" t="s">
        <v>8</v>
      </c>
      <c r="E12">
        <v>-17.226600000000001</v>
      </c>
    </row>
    <row r="13" spans="1:11">
      <c r="A13" t="s">
        <v>5</v>
      </c>
      <c r="B13">
        <v>-98.351200000000006</v>
      </c>
      <c r="D13" t="s">
        <v>9</v>
      </c>
      <c r="E13">
        <v>-18.575900000000001</v>
      </c>
    </row>
    <row r="14" spans="1:11">
      <c r="A14" t="s">
        <v>6</v>
      </c>
      <c r="B14">
        <f>B13-B12</f>
        <v>1.0223999999999904</v>
      </c>
      <c r="D14" t="s">
        <v>10</v>
      </c>
      <c r="E14">
        <f>E12-E13</f>
        <v>1.3492999999999995</v>
      </c>
    </row>
    <row r="15" spans="1:11">
      <c r="A15" t="s">
        <v>7</v>
      </c>
      <c r="B15">
        <f>B14/505</f>
        <v>2.0245544554455255E-3</v>
      </c>
      <c r="D15" t="s">
        <v>7</v>
      </c>
      <c r="E15">
        <f>E14/663</f>
        <v>2.0351432880844639E-3</v>
      </c>
    </row>
    <row r="16" spans="1:11">
      <c r="B16" t="s">
        <v>11</v>
      </c>
      <c r="C16" t="s">
        <v>12</v>
      </c>
    </row>
    <row r="17" spans="1:5">
      <c r="A17" t="s">
        <v>0</v>
      </c>
      <c r="B17">
        <f>0.05/B$15</f>
        <v>24.696791862285053</v>
      </c>
      <c r="C17">
        <f>ROUND(B17*2,0)</f>
        <v>49</v>
      </c>
      <c r="E17">
        <f>0.05/E$15</f>
        <v>24.568294671311058</v>
      </c>
    </row>
    <row r="18" spans="1:5">
      <c r="A18" t="s">
        <v>1</v>
      </c>
      <c r="B18">
        <f>0.1/B$15</f>
        <v>49.393583724570107</v>
      </c>
      <c r="C18">
        <f t="shared" ref="C18:C22" si="8">ROUND(B18*2,0)</f>
        <v>99</v>
      </c>
      <c r="E18">
        <f>0.1/E$15</f>
        <v>49.136589342622116</v>
      </c>
    </row>
    <row r="19" spans="1:5">
      <c r="A19" t="s">
        <v>2</v>
      </c>
      <c r="B19">
        <f>0.15/B$15</f>
        <v>74.09037558685516</v>
      </c>
      <c r="C19">
        <f t="shared" si="8"/>
        <v>148</v>
      </c>
      <c r="E19">
        <f>0.15/E$15</f>
        <v>73.704884013933167</v>
      </c>
    </row>
    <row r="21" spans="1:5">
      <c r="A21" t="s">
        <v>13</v>
      </c>
      <c r="B21">
        <f>Sheet2!E4/Sheet1!B15</f>
        <v>70.585336519984608</v>
      </c>
      <c r="C21">
        <f t="shared" si="8"/>
        <v>141</v>
      </c>
    </row>
    <row r="22" spans="1:5">
      <c r="A22">
        <v>28</v>
      </c>
      <c r="B22">
        <f>0.14/B15</f>
        <v>69.151017214398152</v>
      </c>
      <c r="C22">
        <f t="shared" si="8"/>
        <v>138</v>
      </c>
    </row>
    <row r="24" spans="1:5">
      <c r="A24" t="s">
        <v>17</v>
      </c>
    </row>
    <row r="25" spans="1:5">
      <c r="B25">
        <f>60.0832755431992*B15</f>
        <v>0.12164186319874512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481C-8903-4196-BF05-C39970B3F9EA}">
  <dimension ref="A1:E11"/>
  <sheetViews>
    <sheetView workbookViewId="0">
      <selection activeCell="B12" sqref="B12"/>
    </sheetView>
  </sheetViews>
  <sheetFormatPr defaultRowHeight="14.25"/>
  <sheetData>
    <row r="1" spans="1:5">
      <c r="A1" t="s">
        <v>14</v>
      </c>
      <c r="B1">
        <v>17.892250000000001</v>
      </c>
      <c r="C1">
        <v>98.9114</v>
      </c>
    </row>
    <row r="2" spans="1:5">
      <c r="A2" t="s">
        <v>13</v>
      </c>
      <c r="B2">
        <v>18.035150000000002</v>
      </c>
      <c r="C2">
        <v>98.910349999999994</v>
      </c>
    </row>
    <row r="4" spans="1:5">
      <c r="B4">
        <f>B2-B1</f>
        <v>0.14290000000000092</v>
      </c>
      <c r="C4">
        <f>C2-C1</f>
        <v>-1.0500000000064347E-3</v>
      </c>
      <c r="E4">
        <f>SQRT((B4*B4)+(C4*C4))</f>
        <v>0.1429038575406566</v>
      </c>
    </row>
    <row r="6" spans="1:5">
      <c r="B6">
        <v>17.984200000000001</v>
      </c>
      <c r="C6">
        <v>98.72045</v>
      </c>
    </row>
    <row r="7" spans="1:5">
      <c r="A7" t="s">
        <v>15</v>
      </c>
      <c r="B7">
        <v>17.984200000000001</v>
      </c>
      <c r="C7">
        <v>98.792000000000002</v>
      </c>
    </row>
    <row r="9" spans="1:5">
      <c r="B9">
        <f>B7-B6</f>
        <v>0</v>
      </c>
      <c r="C9">
        <f>C7-C6</f>
        <v>7.1550000000002001E-2</v>
      </c>
      <c r="E9">
        <f>SQRT((B9*B9)+(C9*C9))</f>
        <v>7.1550000000002001E-2</v>
      </c>
    </row>
    <row r="11" spans="1:5">
      <c r="E11">
        <f>E4/E9</f>
        <v>1.9972586658372131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2024-04-07T21:10:05Z</dcterms:created>
  <dcterms:modified xsi:type="dcterms:W3CDTF">2024-04-09T23:06:24Z</dcterms:modified>
</cp:coreProperties>
</file>