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675" yWindow="225" windowWidth="12510" windowHeight="9435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45621"/>
</workbook>
</file>

<file path=xl/calcChain.xml><?xml version="1.0" encoding="utf-8"?>
<calcChain xmlns="http://schemas.openxmlformats.org/spreadsheetml/2006/main">
  <c r="H43" i="15" l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6" i="15"/>
  <c r="H15" i="15"/>
  <c r="H14" i="15"/>
  <c r="H13" i="15"/>
  <c r="H12" i="15"/>
  <c r="H11" i="15"/>
  <c r="H10" i="15"/>
  <c r="H9" i="15"/>
  <c r="H8" i="15"/>
  <c r="H7" i="15"/>
  <c r="H6" i="15"/>
  <c r="H5" i="15"/>
  <c r="F3" i="15"/>
  <c r="E3" i="15"/>
  <c r="D3" i="15"/>
  <c r="C3" i="15"/>
  <c r="B3" i="15"/>
  <c r="A3" i="15"/>
  <c r="A2" i="15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6" i="13"/>
  <c r="H15" i="13"/>
  <c r="H14" i="13"/>
  <c r="H13" i="13"/>
  <c r="H12" i="13"/>
  <c r="H11" i="13"/>
  <c r="H10" i="13"/>
  <c r="H9" i="13"/>
  <c r="H8" i="13"/>
  <c r="H7" i="13"/>
  <c r="H6" i="13"/>
  <c r="H5" i="13"/>
  <c r="F3" i="13"/>
  <c r="E3" i="13"/>
  <c r="D3" i="13"/>
  <c r="C3" i="13"/>
  <c r="B3" i="13"/>
  <c r="A3" i="13"/>
  <c r="A2" i="13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6" i="12"/>
  <c r="H15" i="12"/>
  <c r="H14" i="12"/>
  <c r="H13" i="12"/>
  <c r="H12" i="12"/>
  <c r="H11" i="12"/>
  <c r="H10" i="12"/>
  <c r="H9" i="12"/>
  <c r="H8" i="12"/>
  <c r="H7" i="12"/>
  <c r="H6" i="12"/>
  <c r="H5" i="12"/>
  <c r="F3" i="12"/>
  <c r="E3" i="12"/>
  <c r="D3" i="12"/>
  <c r="C3" i="12"/>
  <c r="B3" i="12"/>
  <c r="A3" i="12"/>
  <c r="A2" i="12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6" i="11"/>
  <c r="H15" i="11"/>
  <c r="H14" i="11"/>
  <c r="H13" i="11"/>
  <c r="H12" i="11"/>
  <c r="H11" i="11"/>
  <c r="H10" i="11"/>
  <c r="H9" i="11"/>
  <c r="H8" i="11"/>
  <c r="H7" i="11"/>
  <c r="H6" i="11"/>
  <c r="H5" i="11"/>
  <c r="F3" i="11"/>
  <c r="E3" i="11"/>
  <c r="D3" i="11"/>
  <c r="C3" i="11"/>
  <c r="B3" i="11"/>
  <c r="A3" i="11"/>
  <c r="A2" i="1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F3" i="10"/>
  <c r="E3" i="10"/>
  <c r="D3" i="10"/>
  <c r="C3" i="10"/>
  <c r="B3" i="10"/>
  <c r="A3" i="10"/>
  <c r="A2" i="10"/>
  <c r="H43" i="8"/>
  <c r="H42" i="8"/>
  <c r="H41" i="8"/>
  <c r="H40" i="8"/>
  <c r="H38" i="8"/>
  <c r="H37" i="8"/>
  <c r="H30" i="8"/>
  <c r="H29" i="8"/>
  <c r="H28" i="8"/>
  <c r="H27" i="8"/>
  <c r="H25" i="8"/>
  <c r="H24" i="8"/>
  <c r="H22" i="8"/>
  <c r="H21" i="8"/>
  <c r="H20" i="8"/>
  <c r="H19" i="8"/>
  <c r="H18" i="8"/>
  <c r="H16" i="8"/>
  <c r="H15" i="8"/>
  <c r="H11" i="8"/>
  <c r="H8" i="8"/>
  <c r="H7" i="8"/>
  <c r="H6" i="8"/>
  <c r="F3" i="8"/>
  <c r="E3" i="8"/>
  <c r="D3" i="8"/>
  <c r="C3" i="8"/>
  <c r="B3" i="8"/>
  <c r="A3" i="8"/>
  <c r="A2" i="8"/>
  <c r="H42" i="7"/>
  <c r="H41" i="7"/>
  <c r="H30" i="7"/>
  <c r="H25" i="7"/>
  <c r="H22" i="7"/>
  <c r="H21" i="7"/>
  <c r="H18" i="7"/>
  <c r="H15" i="7"/>
  <c r="F3" i="7"/>
  <c r="E3" i="7"/>
  <c r="D3" i="7"/>
  <c r="C3" i="7"/>
  <c r="B3" i="7"/>
  <c r="A3" i="7"/>
  <c r="A2" i="7"/>
  <c r="H42" i="6"/>
  <c r="H41" i="6"/>
  <c r="H25" i="6"/>
  <c r="H22" i="6"/>
  <c r="H18" i="6"/>
  <c r="H15" i="6"/>
  <c r="F3" i="6"/>
  <c r="E3" i="6"/>
  <c r="D3" i="6"/>
  <c r="C3" i="6"/>
  <c r="B3" i="6"/>
  <c r="A3" i="6"/>
  <c r="A2" i="6"/>
  <c r="AZ6" i="9"/>
  <c r="AV6" i="9"/>
  <c r="AR6" i="9"/>
  <c r="AN6" i="9"/>
  <c r="AJ6" i="9"/>
  <c r="AF6" i="9"/>
  <c r="AB6" i="9"/>
  <c r="X6" i="9"/>
  <c r="T6" i="9"/>
  <c r="P6" i="9"/>
  <c r="L6" i="9"/>
  <c r="H6" i="9"/>
  <c r="D6" i="9"/>
  <c r="A6" i="9"/>
  <c r="AY6" i="9" s="1"/>
  <c r="AY5" i="9"/>
  <c r="AW5" i="9"/>
  <c r="AU5" i="9"/>
  <c r="AS5" i="9"/>
  <c r="AQ5" i="9"/>
  <c r="AO5" i="9"/>
  <c r="AM5" i="9"/>
  <c r="AK5" i="9"/>
  <c r="AI5" i="9"/>
  <c r="AG5" i="9"/>
  <c r="AE5" i="9"/>
  <c r="AC5" i="9"/>
  <c r="AA5" i="9"/>
  <c r="Y5" i="9"/>
  <c r="W5" i="9"/>
  <c r="U5" i="9"/>
  <c r="S5" i="9"/>
  <c r="Q5" i="9"/>
  <c r="O5" i="9"/>
  <c r="M5" i="9"/>
  <c r="K5" i="9"/>
  <c r="I5" i="9"/>
  <c r="G5" i="9"/>
  <c r="E5" i="9"/>
  <c r="C5" i="9"/>
  <c r="A5" i="9"/>
  <c r="AX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M49" i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BM49" i="1" s="1"/>
  <c r="BO49" i="1" s="1"/>
  <c r="BQ49" i="1" s="1"/>
  <c r="BS49" i="1" s="1"/>
  <c r="AL49" i="1"/>
  <c r="AN49" i="1" s="1"/>
  <c r="AP49" i="1" s="1"/>
  <c r="AR49" i="1" s="1"/>
  <c r="AT49" i="1" s="1"/>
  <c r="AV49" i="1" s="1"/>
  <c r="AX49" i="1" s="1"/>
  <c r="AZ49" i="1" s="1"/>
  <c r="BB49" i="1" s="1"/>
  <c r="BD49" i="1" s="1"/>
  <c r="BF49" i="1" s="1"/>
  <c r="BH49" i="1" s="1"/>
  <c r="BJ49" i="1" s="1"/>
  <c r="BL49" i="1" s="1"/>
  <c r="BN49" i="1" s="1"/>
  <c r="BP49" i="1" s="1"/>
  <c r="BR49" i="1" s="1"/>
  <c r="AK49" i="1"/>
  <c r="AJ49" i="1"/>
  <c r="AM48" i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BM48" i="1" s="1"/>
  <c r="BO48" i="1" s="1"/>
  <c r="BQ48" i="1" s="1"/>
  <c r="BS48" i="1" s="1"/>
  <c r="AL48" i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BL48" i="1" s="1"/>
  <c r="BN48" i="1" s="1"/>
  <c r="BP48" i="1" s="1"/>
  <c r="BR48" i="1" s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Q44" i="1"/>
  <c r="N44" i="1"/>
  <c r="V43" i="1"/>
  <c r="V42" i="1"/>
  <c r="V41" i="1"/>
  <c r="V40" i="1"/>
  <c r="R40" i="1"/>
  <c r="O40" i="1"/>
  <c r="P39" i="1"/>
  <c r="O39" i="1"/>
  <c r="S37" i="1"/>
  <c r="R37" i="1"/>
  <c r="O37" i="1"/>
  <c r="O36" i="1"/>
  <c r="R35" i="1"/>
  <c r="O35" i="1"/>
  <c r="V34" i="1"/>
  <c r="R34" i="1"/>
  <c r="O34" i="1"/>
  <c r="R33" i="1"/>
  <c r="O33" i="1"/>
  <c r="V32" i="1"/>
  <c r="V31" i="1"/>
  <c r="O31" i="1"/>
  <c r="O27" i="1"/>
  <c r="P26" i="1"/>
  <c r="O26" i="1"/>
  <c r="S24" i="1"/>
  <c r="R24" i="1"/>
  <c r="O24" i="1"/>
  <c r="BE21" i="1"/>
  <c r="AW21" i="1"/>
  <c r="AW44" i="1" s="1"/>
  <c r="BE17" i="1"/>
  <c r="V17" i="1"/>
  <c r="R17" i="1"/>
  <c r="O17" i="1"/>
  <c r="P16" i="1"/>
  <c r="P15" i="1"/>
  <c r="R14" i="1"/>
  <c r="O14" i="1"/>
  <c r="V13" i="1"/>
  <c r="V12" i="1"/>
  <c r="V11" i="1"/>
  <c r="V10" i="1"/>
  <c r="R10" i="1"/>
  <c r="O10" i="1"/>
  <c r="P9" i="1"/>
  <c r="P8" i="1"/>
  <c r="BE7" i="1"/>
  <c r="BE44" i="1" s="1"/>
  <c r="S6" i="1"/>
  <c r="AN4" i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AM4" i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AK4" i="1"/>
  <c r="AJ4" i="1"/>
  <c r="AL4" i="1" s="1"/>
  <c r="AV3" i="1"/>
  <c r="AX3" i="1" s="1"/>
  <c r="AZ3" i="1" s="1"/>
  <c r="BB3" i="1" s="1"/>
  <c r="BD3" i="1" s="1"/>
  <c r="BF3" i="1" s="1"/>
  <c r="BH3" i="1" s="1"/>
  <c r="BJ3" i="1" s="1"/>
  <c r="BL3" i="1" s="1"/>
  <c r="BN3" i="1" s="1"/>
  <c r="BP3" i="1" s="1"/>
  <c r="BR3" i="1" s="1"/>
  <c r="AR3" i="1"/>
  <c r="AT3" i="1" s="1"/>
  <c r="AN3" i="1"/>
  <c r="AP3" i="1" s="1"/>
  <c r="AM3" i="1"/>
  <c r="AO3" i="1" s="1"/>
  <c r="AQ3" i="1" s="1"/>
  <c r="AS3" i="1" s="1"/>
  <c r="AU3" i="1" s="1"/>
  <c r="AW3" i="1" s="1"/>
  <c r="AY3" i="1" s="1"/>
  <c r="BA3" i="1" s="1"/>
  <c r="BC3" i="1" s="1"/>
  <c r="BE3" i="1" s="1"/>
  <c r="BG3" i="1" s="1"/>
  <c r="BI3" i="1" s="1"/>
  <c r="BK3" i="1" s="1"/>
  <c r="BM3" i="1" s="1"/>
  <c r="BO3" i="1" s="1"/>
  <c r="BQ3" i="1" s="1"/>
  <c r="BS3" i="1" s="1"/>
  <c r="AL3" i="1"/>
  <c r="U3" i="1"/>
  <c r="R3" i="1"/>
  <c r="S20" i="1" s="1"/>
  <c r="O3" i="1"/>
  <c r="B2" i="1"/>
  <c r="P40" i="1" s="1"/>
  <c r="S19" i="1" l="1"/>
  <c r="S21" i="1"/>
  <c r="S5" i="1"/>
  <c r="S7" i="1"/>
  <c r="S25" i="1"/>
  <c r="S38" i="1"/>
  <c r="S18" i="1"/>
  <c r="V5" i="1"/>
  <c r="V6" i="1"/>
  <c r="V7" i="1"/>
  <c r="S8" i="1"/>
  <c r="S9" i="1"/>
  <c r="P10" i="1"/>
  <c r="S14" i="1"/>
  <c r="S15" i="1"/>
  <c r="S16" i="1"/>
  <c r="P17" i="1"/>
  <c r="V18" i="1"/>
  <c r="V19" i="1"/>
  <c r="V20" i="1"/>
  <c r="V21" i="1"/>
  <c r="P22" i="1"/>
  <c r="P23" i="1"/>
  <c r="V24" i="1"/>
  <c r="V25" i="1"/>
  <c r="S26" i="1"/>
  <c r="P27" i="1"/>
  <c r="P28" i="1"/>
  <c r="P29" i="1"/>
  <c r="P30" i="1"/>
  <c r="S33" i="1"/>
  <c r="P34" i="1"/>
  <c r="S35" i="1"/>
  <c r="P36" i="1"/>
  <c r="V37" i="1"/>
  <c r="V38" i="1"/>
  <c r="S39" i="1"/>
  <c r="D5" i="9"/>
  <c r="H5" i="9"/>
  <c r="L5" i="9"/>
  <c r="P5" i="9"/>
  <c r="T5" i="9"/>
  <c r="X5" i="9"/>
  <c r="AB5" i="9"/>
  <c r="AF5" i="9"/>
  <c r="AJ5" i="9"/>
  <c r="AN5" i="9"/>
  <c r="AR5" i="9"/>
  <c r="AV5" i="9"/>
  <c r="AZ5" i="9"/>
  <c r="E6" i="9"/>
  <c r="I6" i="9"/>
  <c r="M6" i="9"/>
  <c r="Q6" i="9"/>
  <c r="U6" i="9"/>
  <c r="Y6" i="9"/>
  <c r="AC6" i="9"/>
  <c r="AG6" i="9"/>
  <c r="AK6" i="9"/>
  <c r="AO6" i="9"/>
  <c r="AS6" i="9"/>
  <c r="AW6" i="9"/>
  <c r="A7" i="9"/>
  <c r="I40" i="13"/>
  <c r="K40" i="13" s="1"/>
  <c r="I36" i="13"/>
  <c r="K36" i="13" s="1"/>
  <c r="I32" i="13"/>
  <c r="K32" i="13" s="1"/>
  <c r="I28" i="13"/>
  <c r="K28" i="13" s="1"/>
  <c r="I24" i="13"/>
  <c r="K24" i="13" s="1"/>
  <c r="I20" i="13"/>
  <c r="K20" i="13" s="1"/>
  <c r="I13" i="13"/>
  <c r="K13" i="13" s="1"/>
  <c r="I9" i="13"/>
  <c r="K9" i="13" s="1"/>
  <c r="I5" i="13"/>
  <c r="K5" i="13" s="1"/>
  <c r="I41" i="12"/>
  <c r="K41" i="12" s="1"/>
  <c r="I37" i="12"/>
  <c r="K37" i="12" s="1"/>
  <c r="I33" i="12"/>
  <c r="K33" i="12" s="1"/>
  <c r="I29" i="12"/>
  <c r="K29" i="12" s="1"/>
  <c r="I25" i="12"/>
  <c r="K25" i="12" s="1"/>
  <c r="I21" i="12"/>
  <c r="K21" i="12" s="1"/>
  <c r="I17" i="12"/>
  <c r="K17" i="12" s="1"/>
  <c r="I14" i="12"/>
  <c r="K14" i="12" s="1"/>
  <c r="I10" i="12"/>
  <c r="K10" i="12" s="1"/>
  <c r="I6" i="12"/>
  <c r="K6" i="12" s="1"/>
  <c r="I42" i="11"/>
  <c r="K42" i="11" s="1"/>
  <c r="I38" i="11"/>
  <c r="K38" i="11" s="1"/>
  <c r="I34" i="11"/>
  <c r="K34" i="11" s="1"/>
  <c r="I40" i="15"/>
  <c r="K40" i="15" s="1"/>
  <c r="I36" i="15"/>
  <c r="K36" i="15" s="1"/>
  <c r="I32" i="15"/>
  <c r="K32" i="15" s="1"/>
  <c r="I28" i="15"/>
  <c r="K28" i="15" s="1"/>
  <c r="I24" i="15"/>
  <c r="K24" i="15" s="1"/>
  <c r="I20" i="15"/>
  <c r="K20" i="15" s="1"/>
  <c r="I13" i="15"/>
  <c r="K13" i="15" s="1"/>
  <c r="I9" i="15"/>
  <c r="K9" i="15" s="1"/>
  <c r="I5" i="15"/>
  <c r="K5" i="15" s="1"/>
  <c r="I41" i="13"/>
  <c r="K41" i="13" s="1"/>
  <c r="I37" i="13"/>
  <c r="K37" i="13" s="1"/>
  <c r="I33" i="13"/>
  <c r="K33" i="13" s="1"/>
  <c r="I29" i="13"/>
  <c r="K29" i="13" s="1"/>
  <c r="I25" i="13"/>
  <c r="K25" i="13" s="1"/>
  <c r="I21" i="13"/>
  <c r="K21" i="13" s="1"/>
  <c r="I17" i="13"/>
  <c r="K17" i="13" s="1"/>
  <c r="I14" i="13"/>
  <c r="K14" i="13" s="1"/>
  <c r="I10" i="13"/>
  <c r="K10" i="13" s="1"/>
  <c r="I6" i="13"/>
  <c r="K6" i="13" s="1"/>
  <c r="I42" i="12"/>
  <c r="K42" i="12" s="1"/>
  <c r="I38" i="12"/>
  <c r="K38" i="12" s="1"/>
  <c r="I34" i="12"/>
  <c r="K34" i="12" s="1"/>
  <c r="I30" i="12"/>
  <c r="K30" i="12" s="1"/>
  <c r="I26" i="12"/>
  <c r="K26" i="12" s="1"/>
  <c r="I22" i="12"/>
  <c r="K22" i="12" s="1"/>
  <c r="I18" i="12"/>
  <c r="K18" i="12" s="1"/>
  <c r="I15" i="12"/>
  <c r="K15" i="12" s="1"/>
  <c r="I11" i="12"/>
  <c r="K11" i="12" s="1"/>
  <c r="I7" i="12"/>
  <c r="K7" i="12" s="1"/>
  <c r="I43" i="11"/>
  <c r="K43" i="11" s="1"/>
  <c r="I39" i="11"/>
  <c r="K39" i="11" s="1"/>
  <c r="I35" i="11"/>
  <c r="K35" i="11" s="1"/>
  <c r="I31" i="11"/>
  <c r="K31" i="11" s="1"/>
  <c r="I27" i="11"/>
  <c r="K27" i="11" s="1"/>
  <c r="I23" i="11"/>
  <c r="K23" i="11" s="1"/>
  <c r="I17" i="15"/>
  <c r="K17" i="15" s="1"/>
  <c r="I43" i="13"/>
  <c r="K43" i="13" s="1"/>
  <c r="I35" i="13"/>
  <c r="K35" i="13" s="1"/>
  <c r="I27" i="13"/>
  <c r="K27" i="13" s="1"/>
  <c r="I19" i="13"/>
  <c r="K19" i="13" s="1"/>
  <c r="I40" i="12"/>
  <c r="K40" i="12" s="1"/>
  <c r="I32" i="12"/>
  <c r="K32" i="12" s="1"/>
  <c r="I24" i="12"/>
  <c r="K24" i="12" s="1"/>
  <c r="I19" i="11"/>
  <c r="K19" i="11" s="1"/>
  <c r="I39" i="8"/>
  <c r="I36" i="8"/>
  <c r="I34" i="8"/>
  <c r="I32" i="8"/>
  <c r="I26" i="8"/>
  <c r="I23" i="8"/>
  <c r="I9" i="8"/>
  <c r="I43" i="7"/>
  <c r="I40" i="7"/>
  <c r="I38" i="7"/>
  <c r="I36" i="7"/>
  <c r="I34" i="7"/>
  <c r="I32" i="7"/>
  <c r="I23" i="7"/>
  <c r="I42" i="15"/>
  <c r="K42" i="15" s="1"/>
  <c r="I34" i="15"/>
  <c r="K34" i="15" s="1"/>
  <c r="I26" i="15"/>
  <c r="K26" i="15" s="1"/>
  <c r="I18" i="15"/>
  <c r="K18" i="15" s="1"/>
  <c r="I15" i="15"/>
  <c r="K15" i="15" s="1"/>
  <c r="I7" i="15"/>
  <c r="K7" i="15" s="1"/>
  <c r="I12" i="13"/>
  <c r="K12" i="13" s="1"/>
  <c r="I9" i="12"/>
  <c r="K9" i="12" s="1"/>
  <c r="I37" i="11"/>
  <c r="K37" i="11" s="1"/>
  <c r="I30" i="11"/>
  <c r="K30" i="11" s="1"/>
  <c r="I26" i="11"/>
  <c r="K26" i="11" s="1"/>
  <c r="I22" i="11"/>
  <c r="K22" i="11" s="1"/>
  <c r="I17" i="11"/>
  <c r="K17" i="11" s="1"/>
  <c r="I12" i="11"/>
  <c r="K12" i="11" s="1"/>
  <c r="I36" i="10"/>
  <c r="K36" i="10" s="1"/>
  <c r="I27" i="10"/>
  <c r="K27" i="10" s="1"/>
  <c r="I23" i="10"/>
  <c r="K23" i="10" s="1"/>
  <c r="I19" i="10"/>
  <c r="K19" i="10" s="1"/>
  <c r="I16" i="10"/>
  <c r="K16" i="10" s="1"/>
  <c r="I12" i="10"/>
  <c r="K12" i="10" s="1"/>
  <c r="I8" i="10"/>
  <c r="K8" i="10" s="1"/>
  <c r="I40" i="8"/>
  <c r="K40" i="8" s="1"/>
  <c r="I40" i="1" s="1"/>
  <c r="I37" i="8"/>
  <c r="K37" i="8" s="1"/>
  <c r="I37" i="1" s="1"/>
  <c r="I27" i="8"/>
  <c r="K27" i="8" s="1"/>
  <c r="I27" i="1" s="1"/>
  <c r="I24" i="8"/>
  <c r="K24" i="8" s="1"/>
  <c r="I24" i="1" s="1"/>
  <c r="I21" i="8"/>
  <c r="K21" i="8" s="1"/>
  <c r="I21" i="1" s="1"/>
  <c r="I17" i="8"/>
  <c r="I14" i="8"/>
  <c r="I39" i="13"/>
  <c r="K39" i="13" s="1"/>
  <c r="I31" i="13"/>
  <c r="K31" i="13" s="1"/>
  <c r="I23" i="13"/>
  <c r="K23" i="13" s="1"/>
  <c r="I36" i="12"/>
  <c r="K36" i="12" s="1"/>
  <c r="I28" i="12"/>
  <c r="K28" i="12" s="1"/>
  <c r="I20" i="12"/>
  <c r="K20" i="12" s="1"/>
  <c r="I35" i="8"/>
  <c r="I33" i="8"/>
  <c r="I31" i="8"/>
  <c r="I10" i="8"/>
  <c r="I39" i="7"/>
  <c r="I37" i="7"/>
  <c r="I35" i="7"/>
  <c r="I33" i="7"/>
  <c r="I31" i="7"/>
  <c r="I24" i="7"/>
  <c r="I19" i="7"/>
  <c r="I14" i="7"/>
  <c r="I12" i="7"/>
  <c r="I10" i="7"/>
  <c r="I8" i="7"/>
  <c r="I6" i="7"/>
  <c r="I24" i="6"/>
  <c r="I17" i="6"/>
  <c r="I38" i="15"/>
  <c r="K38" i="15" s="1"/>
  <c r="I22" i="15"/>
  <c r="K22" i="15" s="1"/>
  <c r="I41" i="11"/>
  <c r="K41" i="11" s="1"/>
  <c r="I25" i="11"/>
  <c r="K25" i="11" s="1"/>
  <c r="I16" i="11"/>
  <c r="K16" i="11" s="1"/>
  <c r="I32" i="10"/>
  <c r="K32" i="10" s="1"/>
  <c r="I29" i="10"/>
  <c r="K29" i="10" s="1"/>
  <c r="I21" i="10"/>
  <c r="K21" i="10" s="1"/>
  <c r="I10" i="10"/>
  <c r="K10" i="10" s="1"/>
  <c r="I13" i="8"/>
  <c r="I7" i="8"/>
  <c r="K7" i="8" s="1"/>
  <c r="I7" i="1" s="1"/>
  <c r="I5" i="8"/>
  <c r="I26" i="7"/>
  <c r="I21" i="7"/>
  <c r="K21" i="7" s="1"/>
  <c r="H21" i="1" s="1"/>
  <c r="I17" i="7"/>
  <c r="I7" i="7"/>
  <c r="I43" i="6"/>
  <c r="I36" i="6"/>
  <c r="I33" i="6"/>
  <c r="I28" i="6"/>
  <c r="I25" i="6"/>
  <c r="K25" i="6" s="1"/>
  <c r="G25" i="1" s="1"/>
  <c r="I23" i="6"/>
  <c r="I21" i="6"/>
  <c r="I18" i="6"/>
  <c r="K18" i="6" s="1"/>
  <c r="G18" i="1" s="1"/>
  <c r="I16" i="6"/>
  <c r="I14" i="6"/>
  <c r="I11" i="6"/>
  <c r="I9" i="6"/>
  <c r="I7" i="6"/>
  <c r="I5" i="6"/>
  <c r="I11" i="15"/>
  <c r="K11" i="15" s="1"/>
  <c r="I8" i="13"/>
  <c r="K8" i="13" s="1"/>
  <c r="I5" i="12"/>
  <c r="K5" i="12" s="1"/>
  <c r="I21" i="11"/>
  <c r="K21" i="11" s="1"/>
  <c r="I16" i="8"/>
  <c r="K16" i="8" s="1"/>
  <c r="I16" i="1" s="1"/>
  <c r="I12" i="8"/>
  <c r="I29" i="7"/>
  <c r="I25" i="7"/>
  <c r="K25" i="7" s="1"/>
  <c r="H25" i="1" s="1"/>
  <c r="I9" i="7"/>
  <c r="I38" i="6"/>
  <c r="I35" i="6"/>
  <c r="I30" i="6"/>
  <c r="I27" i="6"/>
  <c r="I20" i="6"/>
  <c r="I13" i="6"/>
  <c r="I30" i="15"/>
  <c r="K30" i="15" s="1"/>
  <c r="I33" i="11"/>
  <c r="K33" i="11" s="1"/>
  <c r="I18" i="11"/>
  <c r="K18" i="11" s="1"/>
  <c r="I8" i="11"/>
  <c r="K8" i="11" s="1"/>
  <c r="I40" i="10"/>
  <c r="K40" i="10" s="1"/>
  <c r="I25" i="10"/>
  <c r="K25" i="10" s="1"/>
  <c r="I17" i="10"/>
  <c r="K17" i="10" s="1"/>
  <c r="I14" i="10"/>
  <c r="K14" i="10" s="1"/>
  <c r="I6" i="10"/>
  <c r="K6" i="10" s="1"/>
  <c r="I42" i="8"/>
  <c r="K42" i="8" s="1"/>
  <c r="I42" i="1" s="1"/>
  <c r="I29" i="8"/>
  <c r="K29" i="8" s="1"/>
  <c r="I29" i="1" s="1"/>
  <c r="I19" i="8"/>
  <c r="K19" i="8" s="1"/>
  <c r="I19" i="1" s="1"/>
  <c r="I11" i="8"/>
  <c r="K11" i="8" s="1"/>
  <c r="I11" i="1" s="1"/>
  <c r="I28" i="7"/>
  <c r="I16" i="7"/>
  <c r="I11" i="7"/>
  <c r="I40" i="6"/>
  <c r="I37" i="6"/>
  <c r="I32" i="6"/>
  <c r="I29" i="6"/>
  <c r="I10" i="6"/>
  <c r="I8" i="6"/>
  <c r="I6" i="6"/>
  <c r="I27" i="7"/>
  <c r="I15" i="7"/>
  <c r="K15" i="7" s="1"/>
  <c r="H15" i="1" s="1"/>
  <c r="I31" i="6"/>
  <c r="I12" i="6"/>
  <c r="I13" i="12"/>
  <c r="K13" i="12" s="1"/>
  <c r="I29" i="11"/>
  <c r="K29" i="11" s="1"/>
  <c r="I5" i="7"/>
  <c r="I39" i="6"/>
  <c r="I41" i="7"/>
  <c r="K41" i="7" s="1"/>
  <c r="H41" i="1" s="1"/>
  <c r="I20" i="7"/>
  <c r="I13" i="7"/>
  <c r="I26" i="6"/>
  <c r="I16" i="13"/>
  <c r="K16" i="13" s="1"/>
  <c r="I19" i="6"/>
  <c r="I34" i="6"/>
  <c r="P11" i="1"/>
  <c r="P12" i="1"/>
  <c r="V26" i="1"/>
  <c r="S30" i="1"/>
  <c r="P31" i="1"/>
  <c r="V35" i="1"/>
  <c r="S36" i="1"/>
  <c r="V39" i="1"/>
  <c r="P41" i="1"/>
  <c r="P42" i="1"/>
  <c r="P43" i="1"/>
  <c r="F6" i="9"/>
  <c r="J6" i="9"/>
  <c r="N6" i="9"/>
  <c r="R6" i="9"/>
  <c r="V6" i="9"/>
  <c r="Z6" i="9"/>
  <c r="AD6" i="9"/>
  <c r="AH6" i="9"/>
  <c r="AL6" i="9"/>
  <c r="AP6" i="9"/>
  <c r="AT6" i="9"/>
  <c r="AX6" i="9"/>
  <c r="V8" i="1"/>
  <c r="V9" i="1"/>
  <c r="P13" i="1"/>
  <c r="V14" i="1"/>
  <c r="V15" i="1"/>
  <c r="BT15" i="1" s="1"/>
  <c r="V16" i="1"/>
  <c r="S22" i="1"/>
  <c r="S23" i="1"/>
  <c r="P24" i="1"/>
  <c r="S27" i="1"/>
  <c r="S28" i="1"/>
  <c r="S29" i="1"/>
  <c r="P32" i="1"/>
  <c r="V33" i="1"/>
  <c r="P37" i="1"/>
  <c r="P5" i="1"/>
  <c r="P6" i="1"/>
  <c r="P7" i="1"/>
  <c r="S10" i="1"/>
  <c r="S11" i="1"/>
  <c r="S12" i="1"/>
  <c r="S13" i="1"/>
  <c r="P14" i="1"/>
  <c r="S17" i="1"/>
  <c r="P18" i="1"/>
  <c r="BT18" i="1" s="1"/>
  <c r="P19" i="1"/>
  <c r="P20" i="1"/>
  <c r="P21" i="1"/>
  <c r="V22" i="1"/>
  <c r="V23" i="1"/>
  <c r="P25" i="1"/>
  <c r="BT25" i="1" s="1"/>
  <c r="V27" i="1"/>
  <c r="V28" i="1"/>
  <c r="V29" i="1"/>
  <c r="V30" i="1"/>
  <c r="S31" i="1"/>
  <c r="S32" i="1"/>
  <c r="P33" i="1"/>
  <c r="S34" i="1"/>
  <c r="P35" i="1"/>
  <c r="V36" i="1"/>
  <c r="P38" i="1"/>
  <c r="S40" i="1"/>
  <c r="S41" i="1"/>
  <c r="S42" i="1"/>
  <c r="S43" i="1"/>
  <c r="F5" i="9"/>
  <c r="J5" i="9"/>
  <c r="N5" i="9"/>
  <c r="R5" i="9"/>
  <c r="V5" i="9"/>
  <c r="Z5" i="9"/>
  <c r="AD5" i="9"/>
  <c r="AH5" i="9"/>
  <c r="AL5" i="9"/>
  <c r="AP5" i="9"/>
  <c r="AT5" i="9"/>
  <c r="C6" i="9"/>
  <c r="G6" i="9"/>
  <c r="K6" i="9"/>
  <c r="O6" i="9"/>
  <c r="S6" i="9"/>
  <c r="W6" i="9"/>
  <c r="AA6" i="9"/>
  <c r="AE6" i="9"/>
  <c r="AI6" i="9"/>
  <c r="AM6" i="9"/>
  <c r="AQ6" i="9"/>
  <c r="AU6" i="9"/>
  <c r="I11" i="11"/>
  <c r="K11" i="11" s="1"/>
  <c r="I18" i="7"/>
  <c r="K18" i="7" s="1"/>
  <c r="H18" i="1" s="1"/>
  <c r="I8" i="8"/>
  <c r="K8" i="8" s="1"/>
  <c r="I8" i="1" s="1"/>
  <c r="I42" i="6"/>
  <c r="K42" i="6" s="1"/>
  <c r="G42" i="1" s="1"/>
  <c r="I38" i="8"/>
  <c r="K38" i="8" s="1"/>
  <c r="I38" i="1" s="1"/>
  <c r="I22" i="10"/>
  <c r="K22" i="10" s="1"/>
  <c r="I30" i="10"/>
  <c r="K30" i="10" s="1"/>
  <c r="I36" i="11"/>
  <c r="K36" i="11" s="1"/>
  <c r="I6" i="8"/>
  <c r="K6" i="8" s="1"/>
  <c r="I6" i="1" s="1"/>
  <c r="I15" i="8"/>
  <c r="K15" i="8" s="1"/>
  <c r="I15" i="1" s="1"/>
  <c r="I25" i="8"/>
  <c r="K25" i="8" s="1"/>
  <c r="I25" i="1" s="1"/>
  <c r="I43" i="10"/>
  <c r="K43" i="10" s="1"/>
  <c r="I33" i="15"/>
  <c r="K33" i="15" s="1"/>
  <c r="I11" i="10"/>
  <c r="K11" i="10" s="1"/>
  <c r="I14" i="11"/>
  <c r="K14" i="11" s="1"/>
  <c r="I15" i="6"/>
  <c r="K15" i="6" s="1"/>
  <c r="G15" i="1" s="1"/>
  <c r="I22" i="6"/>
  <c r="K22" i="6" s="1"/>
  <c r="G22" i="1" s="1"/>
  <c r="I22" i="7"/>
  <c r="K22" i="7" s="1"/>
  <c r="H22" i="1" s="1"/>
  <c r="I42" i="7"/>
  <c r="K42" i="7" s="1"/>
  <c r="H42" i="1" s="1"/>
  <c r="I22" i="8"/>
  <c r="K22" i="8" s="1"/>
  <c r="I22" i="1" s="1"/>
  <c r="I9" i="10"/>
  <c r="K9" i="10" s="1"/>
  <c r="I20" i="10"/>
  <c r="K20" i="10" s="1"/>
  <c r="I28" i="10"/>
  <c r="K28" i="10" s="1"/>
  <c r="I31" i="10"/>
  <c r="K31" i="10" s="1"/>
  <c r="I34" i="10"/>
  <c r="K34" i="10" s="1"/>
  <c r="I37" i="10"/>
  <c r="K37" i="10" s="1"/>
  <c r="I5" i="11"/>
  <c r="K5" i="11" s="1"/>
  <c r="I15" i="11"/>
  <c r="K15" i="11" s="1"/>
  <c r="I8" i="12"/>
  <c r="K8" i="12" s="1"/>
  <c r="I11" i="13"/>
  <c r="K11" i="13" s="1"/>
  <c r="I14" i="15"/>
  <c r="K14" i="15" s="1"/>
  <c r="I20" i="8"/>
  <c r="K20" i="8" s="1"/>
  <c r="I20" i="1" s="1"/>
  <c r="I30" i="8"/>
  <c r="K30" i="8" s="1"/>
  <c r="I30" i="1" s="1"/>
  <c r="I43" i="8"/>
  <c r="K43" i="8" s="1"/>
  <c r="I43" i="1" s="1"/>
  <c r="I7" i="10"/>
  <c r="K7" i="10" s="1"/>
  <c r="I15" i="10"/>
  <c r="K15" i="10" s="1"/>
  <c r="I18" i="10"/>
  <c r="K18" i="10" s="1"/>
  <c r="I26" i="10"/>
  <c r="K26" i="10" s="1"/>
  <c r="I35" i="10"/>
  <c r="K35" i="10" s="1"/>
  <c r="I38" i="10"/>
  <c r="K38" i="10" s="1"/>
  <c r="I6" i="11"/>
  <c r="K6" i="11" s="1"/>
  <c r="I25" i="15"/>
  <c r="K25" i="15" s="1"/>
  <c r="I41" i="15"/>
  <c r="K41" i="15" s="1"/>
  <c r="I41" i="6"/>
  <c r="K41" i="6" s="1"/>
  <c r="G41" i="1" s="1"/>
  <c r="I30" i="7"/>
  <c r="K30" i="7" s="1"/>
  <c r="H30" i="1" s="1"/>
  <c r="I18" i="8"/>
  <c r="K18" i="8" s="1"/>
  <c r="I18" i="1" s="1"/>
  <c r="I28" i="8"/>
  <c r="K28" i="8" s="1"/>
  <c r="I28" i="1" s="1"/>
  <c r="I41" i="8"/>
  <c r="K41" i="8" s="1"/>
  <c r="I41" i="1" s="1"/>
  <c r="I5" i="10"/>
  <c r="K5" i="10" s="1"/>
  <c r="I13" i="10"/>
  <c r="K13" i="10" s="1"/>
  <c r="I24" i="10"/>
  <c r="K24" i="10" s="1"/>
  <c r="I39" i="10"/>
  <c r="K39" i="10" s="1"/>
  <c r="I42" i="10"/>
  <c r="K42" i="10" s="1"/>
  <c r="I7" i="11"/>
  <c r="K7" i="11" s="1"/>
  <c r="I10" i="11"/>
  <c r="K10" i="11" s="1"/>
  <c r="I13" i="11"/>
  <c r="K13" i="11" s="1"/>
  <c r="I16" i="12"/>
  <c r="K16" i="12" s="1"/>
  <c r="I6" i="15"/>
  <c r="K6" i="15" s="1"/>
  <c r="I20" i="11"/>
  <c r="K20" i="11" s="1"/>
  <c r="I23" i="12"/>
  <c r="K23" i="12" s="1"/>
  <c r="I31" i="12"/>
  <c r="K31" i="12" s="1"/>
  <c r="I39" i="12"/>
  <c r="K39" i="12" s="1"/>
  <c r="I18" i="13"/>
  <c r="K18" i="13" s="1"/>
  <c r="I26" i="13"/>
  <c r="K26" i="13" s="1"/>
  <c r="I34" i="13"/>
  <c r="K34" i="13" s="1"/>
  <c r="I42" i="13"/>
  <c r="K42" i="13" s="1"/>
  <c r="I12" i="15"/>
  <c r="K12" i="15" s="1"/>
  <c r="I23" i="15"/>
  <c r="K23" i="15" s="1"/>
  <c r="I31" i="15"/>
  <c r="K31" i="15" s="1"/>
  <c r="I39" i="15"/>
  <c r="K39" i="15" s="1"/>
  <c r="I33" i="10"/>
  <c r="K33" i="10" s="1"/>
  <c r="I41" i="10"/>
  <c r="K41" i="10" s="1"/>
  <c r="I9" i="11"/>
  <c r="K9" i="11" s="1"/>
  <c r="I24" i="11"/>
  <c r="K24" i="11" s="1"/>
  <c r="I28" i="11"/>
  <c r="K28" i="11" s="1"/>
  <c r="I32" i="11"/>
  <c r="K32" i="11" s="1"/>
  <c r="I40" i="11"/>
  <c r="K40" i="11" s="1"/>
  <c r="I12" i="12"/>
  <c r="K12" i="12" s="1"/>
  <c r="I7" i="13"/>
  <c r="K7" i="13" s="1"/>
  <c r="I15" i="13"/>
  <c r="K15" i="13" s="1"/>
  <c r="I10" i="15"/>
  <c r="K10" i="15" s="1"/>
  <c r="I21" i="15"/>
  <c r="K21" i="15" s="1"/>
  <c r="I29" i="15"/>
  <c r="K29" i="15" s="1"/>
  <c r="I37" i="15"/>
  <c r="K37" i="15" s="1"/>
  <c r="I19" i="12"/>
  <c r="K19" i="12" s="1"/>
  <c r="I27" i="12"/>
  <c r="K27" i="12" s="1"/>
  <c r="I35" i="12"/>
  <c r="K35" i="12" s="1"/>
  <c r="I43" i="12"/>
  <c r="K43" i="12" s="1"/>
  <c r="I22" i="13"/>
  <c r="K22" i="13" s="1"/>
  <c r="I30" i="13"/>
  <c r="K30" i="13" s="1"/>
  <c r="I38" i="13"/>
  <c r="K38" i="13" s="1"/>
  <c r="I8" i="15"/>
  <c r="K8" i="15" s="1"/>
  <c r="I16" i="15"/>
  <c r="K16" i="15" s="1"/>
  <c r="I19" i="15"/>
  <c r="K19" i="15" s="1"/>
  <c r="I27" i="15"/>
  <c r="K27" i="15" s="1"/>
  <c r="I35" i="15"/>
  <c r="K35" i="15" s="1"/>
  <c r="I43" i="15"/>
  <c r="K43" i="15" s="1"/>
  <c r="BT22" i="1" l="1"/>
  <c r="BT42" i="1"/>
  <c r="BT41" i="1"/>
  <c r="AZ7" i="9"/>
  <c r="AV7" i="9"/>
  <c r="AR7" i="9"/>
  <c r="AN7" i="9"/>
  <c r="AJ7" i="9"/>
  <c r="AF7" i="9"/>
  <c r="AB7" i="9"/>
  <c r="X7" i="9"/>
  <c r="T7" i="9"/>
  <c r="P7" i="9"/>
  <c r="L7" i="9"/>
  <c r="H7" i="9"/>
  <c r="D7" i="9"/>
  <c r="AW7" i="9"/>
  <c r="AK7" i="9"/>
  <c r="Y7" i="9"/>
  <c r="Q7" i="9"/>
  <c r="AY7" i="9"/>
  <c r="AU7" i="9"/>
  <c r="AQ7" i="9"/>
  <c r="AM7" i="9"/>
  <c r="AI7" i="9"/>
  <c r="AE7" i="9"/>
  <c r="AA7" i="9"/>
  <c r="W7" i="9"/>
  <c r="S7" i="9"/>
  <c r="O7" i="9"/>
  <c r="K7" i="9"/>
  <c r="G7" i="9"/>
  <c r="C7" i="9"/>
  <c r="AS7" i="9"/>
  <c r="AC7" i="9"/>
  <c r="AX7" i="9"/>
  <c r="AT7" i="9"/>
  <c r="AP7" i="9"/>
  <c r="AL7" i="9"/>
  <c r="AH7" i="9"/>
  <c r="AD7" i="9"/>
  <c r="Z7" i="9"/>
  <c r="V7" i="9"/>
  <c r="R7" i="9"/>
  <c r="N7" i="9"/>
  <c r="J7" i="9"/>
  <c r="F7" i="9"/>
  <c r="A8" i="9"/>
  <c r="AO7" i="9"/>
  <c r="AG7" i="9"/>
  <c r="U7" i="9"/>
  <c r="M7" i="9"/>
  <c r="I7" i="9"/>
  <c r="E7" i="9"/>
  <c r="A9" i="9" l="1"/>
  <c r="AW8" i="9"/>
  <c r="AS8" i="9"/>
  <c r="AO8" i="9"/>
  <c r="AK8" i="9"/>
  <c r="AG8" i="9"/>
  <c r="AC8" i="9"/>
  <c r="Y8" i="9"/>
  <c r="U8" i="9"/>
  <c r="Q8" i="9"/>
  <c r="M8" i="9"/>
  <c r="I8" i="9"/>
  <c r="E8" i="9"/>
  <c r="AX8" i="9"/>
  <c r="AL8" i="9"/>
  <c r="Z8" i="9"/>
  <c r="N8" i="9"/>
  <c r="AZ8" i="9"/>
  <c r="AV8" i="9"/>
  <c r="AR8" i="9"/>
  <c r="AN8" i="9"/>
  <c r="AJ8" i="9"/>
  <c r="AF8" i="9"/>
  <c r="AB8" i="9"/>
  <c r="X8" i="9"/>
  <c r="T8" i="9"/>
  <c r="P8" i="9"/>
  <c r="L8" i="9"/>
  <c r="H8" i="9"/>
  <c r="D8" i="9"/>
  <c r="AP8" i="9"/>
  <c r="V8" i="9"/>
  <c r="J8" i="9"/>
  <c r="AY8" i="9"/>
  <c r="AU8" i="9"/>
  <c r="AQ8" i="9"/>
  <c r="AM8" i="9"/>
  <c r="AI8" i="9"/>
  <c r="AE8" i="9"/>
  <c r="AA8" i="9"/>
  <c r="W8" i="9"/>
  <c r="S8" i="9"/>
  <c r="O8" i="9"/>
  <c r="K8" i="9"/>
  <c r="G8" i="9"/>
  <c r="C8" i="9"/>
  <c r="AT8" i="9"/>
  <c r="AH8" i="9"/>
  <c r="AD8" i="9"/>
  <c r="R8" i="9"/>
  <c r="F8" i="9"/>
  <c r="AX9" i="9" l="1"/>
  <c r="AT9" i="9"/>
  <c r="AP9" i="9"/>
  <c r="AL9" i="9"/>
  <c r="AH9" i="9"/>
  <c r="AD9" i="9"/>
  <c r="Z9" i="9"/>
  <c r="V9" i="9"/>
  <c r="R9" i="9"/>
  <c r="N9" i="9"/>
  <c r="J9" i="9"/>
  <c r="F9" i="9"/>
  <c r="AQ9" i="9"/>
  <c r="AA9" i="9"/>
  <c r="O9" i="9"/>
  <c r="A10" i="9"/>
  <c r="AW9" i="9"/>
  <c r="AS9" i="9"/>
  <c r="AO9" i="9"/>
  <c r="AK9" i="9"/>
  <c r="AG9" i="9"/>
  <c r="AC9" i="9"/>
  <c r="Y9" i="9"/>
  <c r="U9" i="9"/>
  <c r="Q9" i="9"/>
  <c r="M9" i="9"/>
  <c r="I9" i="9"/>
  <c r="E9" i="9"/>
  <c r="AU9" i="9"/>
  <c r="AI9" i="9"/>
  <c r="S9" i="9"/>
  <c r="G9" i="9"/>
  <c r="AZ9" i="9"/>
  <c r="AV9" i="9"/>
  <c r="AR9" i="9"/>
  <c r="AN9" i="9"/>
  <c r="AJ9" i="9"/>
  <c r="AF9" i="9"/>
  <c r="AB9" i="9"/>
  <c r="X9" i="9"/>
  <c r="T9" i="9"/>
  <c r="P9" i="9"/>
  <c r="L9" i="9"/>
  <c r="H9" i="9"/>
  <c r="D9" i="9"/>
  <c r="AY9" i="9"/>
  <c r="AM9" i="9"/>
  <c r="AE9" i="9"/>
  <c r="W9" i="9"/>
  <c r="K9" i="9"/>
  <c r="C9" i="9"/>
  <c r="AY10" i="9" l="1"/>
  <c r="AU10" i="9"/>
  <c r="AQ10" i="9"/>
  <c r="AM10" i="9"/>
  <c r="AI10" i="9"/>
  <c r="AE10" i="9"/>
  <c r="AA10" i="9"/>
  <c r="W10" i="9"/>
  <c r="S10" i="9"/>
  <c r="O10" i="9"/>
  <c r="K10" i="9"/>
  <c r="G10" i="9"/>
  <c r="C10" i="9"/>
  <c r="AZ10" i="9"/>
  <c r="AR10" i="9"/>
  <c r="AB10" i="9"/>
  <c r="P10" i="9"/>
  <c r="D10" i="9"/>
  <c r="AX10" i="9"/>
  <c r="AT10" i="9"/>
  <c r="AP10" i="9"/>
  <c r="AL10" i="9"/>
  <c r="AH10" i="9"/>
  <c r="AD10" i="9"/>
  <c r="Z10" i="9"/>
  <c r="V10" i="9"/>
  <c r="R10" i="9"/>
  <c r="N10" i="9"/>
  <c r="J10" i="9"/>
  <c r="F10" i="9"/>
  <c r="AN10" i="9"/>
  <c r="X10" i="9"/>
  <c r="L10" i="9"/>
  <c r="A11" i="9"/>
  <c r="AW10" i="9"/>
  <c r="AS10" i="9"/>
  <c r="AO10" i="9"/>
  <c r="AK10" i="9"/>
  <c r="AG10" i="9"/>
  <c r="AC10" i="9"/>
  <c r="Y10" i="9"/>
  <c r="U10" i="9"/>
  <c r="Q10" i="9"/>
  <c r="M10" i="9"/>
  <c r="I10" i="9"/>
  <c r="E10" i="9"/>
  <c r="AV10" i="9"/>
  <c r="AJ10" i="9"/>
  <c r="AF10" i="9"/>
  <c r="T10" i="9"/>
  <c r="H10" i="9"/>
  <c r="AZ11" i="9" l="1"/>
  <c r="AV11" i="9"/>
  <c r="AR11" i="9"/>
  <c r="AN11" i="9"/>
  <c r="AJ11" i="9"/>
  <c r="AF11" i="9"/>
  <c r="AB11" i="9"/>
  <c r="X11" i="9"/>
  <c r="T11" i="9"/>
  <c r="P11" i="9"/>
  <c r="L11" i="9"/>
  <c r="H11" i="9"/>
  <c r="D11" i="9"/>
  <c r="A12" i="9"/>
  <c r="AO11" i="9"/>
  <c r="AC11" i="9"/>
  <c r="M11" i="9"/>
  <c r="AY11" i="9"/>
  <c r="AU11" i="9"/>
  <c r="AQ11" i="9"/>
  <c r="AM11" i="9"/>
  <c r="AI11" i="9"/>
  <c r="AE11" i="9"/>
  <c r="AA11" i="9"/>
  <c r="W11" i="9"/>
  <c r="S11" i="9"/>
  <c r="O11" i="9"/>
  <c r="K11" i="9"/>
  <c r="G11" i="9"/>
  <c r="C11" i="9"/>
  <c r="AW11" i="9"/>
  <c r="AG11" i="9"/>
  <c r="U11" i="9"/>
  <c r="E11" i="9"/>
  <c r="AX11" i="9"/>
  <c r="AT11" i="9"/>
  <c r="AP11" i="9"/>
  <c r="AL11" i="9"/>
  <c r="AH11" i="9"/>
  <c r="AD11" i="9"/>
  <c r="Z11" i="9"/>
  <c r="V11" i="9"/>
  <c r="R11" i="9"/>
  <c r="N11" i="9"/>
  <c r="J11" i="9"/>
  <c r="F11" i="9"/>
  <c r="AS11" i="9"/>
  <c r="AK11" i="9"/>
  <c r="Y11" i="9"/>
  <c r="Q11" i="9"/>
  <c r="I11" i="9"/>
  <c r="A13" i="9" l="1"/>
  <c r="AW12" i="9"/>
  <c r="AX12" i="9"/>
  <c r="AS12" i="9"/>
  <c r="AO12" i="9"/>
  <c r="AK12" i="9"/>
  <c r="AG12" i="9"/>
  <c r="AC12" i="9"/>
  <c r="Y12" i="9"/>
  <c r="U12" i="9"/>
  <c r="Q12" i="9"/>
  <c r="M12" i="9"/>
  <c r="I12" i="9"/>
  <c r="E12" i="9"/>
  <c r="AT12" i="9"/>
  <c r="AD12" i="9"/>
  <c r="R12" i="9"/>
  <c r="AV12" i="9"/>
  <c r="AR12" i="9"/>
  <c r="AN12" i="9"/>
  <c r="AJ12" i="9"/>
  <c r="AF12" i="9"/>
  <c r="AB12" i="9"/>
  <c r="X12" i="9"/>
  <c r="T12" i="9"/>
  <c r="P12" i="9"/>
  <c r="L12" i="9"/>
  <c r="H12" i="9"/>
  <c r="D12" i="9"/>
  <c r="AP12" i="9"/>
  <c r="Z12" i="9"/>
  <c r="J12" i="9"/>
  <c r="AZ12" i="9"/>
  <c r="AU12" i="9"/>
  <c r="AQ12" i="9"/>
  <c r="AM12" i="9"/>
  <c r="AI12" i="9"/>
  <c r="AE12" i="9"/>
  <c r="AA12" i="9"/>
  <c r="W12" i="9"/>
  <c r="S12" i="9"/>
  <c r="O12" i="9"/>
  <c r="K12" i="9"/>
  <c r="G12" i="9"/>
  <c r="C12" i="9"/>
  <c r="AY12" i="9"/>
  <c r="AL12" i="9"/>
  <c r="AH12" i="9"/>
  <c r="V12" i="9"/>
  <c r="N12" i="9"/>
  <c r="F12" i="9"/>
  <c r="AX13" i="9" l="1"/>
  <c r="AT13" i="9"/>
  <c r="AP13" i="9"/>
  <c r="AL13" i="9"/>
  <c r="AH13" i="9"/>
  <c r="AD13" i="9"/>
  <c r="Z13" i="9"/>
  <c r="V13" i="9"/>
  <c r="R13" i="9"/>
  <c r="N13" i="9"/>
  <c r="J13" i="9"/>
  <c r="F13" i="9"/>
  <c r="AZ13" i="9"/>
  <c r="AU13" i="9"/>
  <c r="AO13" i="9"/>
  <c r="AJ13" i="9"/>
  <c r="AE13" i="9"/>
  <c r="Y13" i="9"/>
  <c r="T13" i="9"/>
  <c r="O13" i="9"/>
  <c r="I13" i="9"/>
  <c r="D13" i="9"/>
  <c r="AF13" i="9"/>
  <c r="E13" i="9"/>
  <c r="AY13" i="9"/>
  <c r="AS13" i="9"/>
  <c r="AN13" i="9"/>
  <c r="AI13" i="9"/>
  <c r="AC13" i="9"/>
  <c r="X13" i="9"/>
  <c r="S13" i="9"/>
  <c r="M13" i="9"/>
  <c r="H13" i="9"/>
  <c r="C13" i="9"/>
  <c r="AK13" i="9"/>
  <c r="K13" i="9"/>
  <c r="AW13" i="9"/>
  <c r="AR13" i="9"/>
  <c r="AM13" i="9"/>
  <c r="AG13" i="9"/>
  <c r="AB13" i="9"/>
  <c r="W13" i="9"/>
  <c r="Q13" i="9"/>
  <c r="L13" i="9"/>
  <c r="G13" i="9"/>
  <c r="A14" i="9"/>
  <c r="AV13" i="9"/>
  <c r="AQ13" i="9"/>
  <c r="AA13" i="9"/>
  <c r="U13" i="9"/>
  <c r="P13" i="9"/>
  <c r="AY14" i="9" l="1"/>
  <c r="AU14" i="9"/>
  <c r="AQ14" i="9"/>
  <c r="AM14" i="9"/>
  <c r="AI14" i="9"/>
  <c r="AE14" i="9"/>
  <c r="AA14" i="9"/>
  <c r="W14" i="9"/>
  <c r="S14" i="9"/>
  <c r="O14" i="9"/>
  <c r="K14" i="9"/>
  <c r="G14" i="9"/>
  <c r="C14" i="9"/>
  <c r="AW14" i="9"/>
  <c r="AR14" i="9"/>
  <c r="AL14" i="9"/>
  <c r="AG14" i="9"/>
  <c r="AB14" i="9"/>
  <c r="V14" i="9"/>
  <c r="Q14" i="9"/>
  <c r="L14" i="9"/>
  <c r="F14" i="9"/>
  <c r="A15" i="9"/>
  <c r="AV14" i="9"/>
  <c r="AP14" i="9"/>
  <c r="AK14" i="9"/>
  <c r="AF14" i="9"/>
  <c r="Z14" i="9"/>
  <c r="U14" i="9"/>
  <c r="P14" i="9"/>
  <c r="J14" i="9"/>
  <c r="E14" i="9"/>
  <c r="AZ14" i="9"/>
  <c r="AT14" i="9"/>
  <c r="AO14" i="9"/>
  <c r="AJ14" i="9"/>
  <c r="AD14" i="9"/>
  <c r="Y14" i="9"/>
  <c r="T14" i="9"/>
  <c r="N14" i="9"/>
  <c r="I14" i="9"/>
  <c r="D14" i="9"/>
  <c r="AX14" i="9"/>
  <c r="AS14" i="9"/>
  <c r="AN14" i="9"/>
  <c r="AH14" i="9"/>
  <c r="AC14" i="9"/>
  <c r="X14" i="9"/>
  <c r="R14" i="9"/>
  <c r="M14" i="9"/>
  <c r="H14" i="9"/>
  <c r="AZ15" i="9" l="1"/>
  <c r="AV15" i="9"/>
  <c r="AR15" i="9"/>
  <c r="AN15" i="9"/>
  <c r="AJ15" i="9"/>
  <c r="AF15" i="9"/>
  <c r="AB15" i="9"/>
  <c r="X15" i="9"/>
  <c r="T15" i="9"/>
  <c r="P15" i="9"/>
  <c r="L15" i="9"/>
  <c r="H15" i="9"/>
  <c r="D15" i="9"/>
  <c r="AY15" i="9"/>
  <c r="AT15" i="9"/>
  <c r="AO15" i="9"/>
  <c r="AI15" i="9"/>
  <c r="AD15" i="9"/>
  <c r="Y15" i="9"/>
  <c r="S15" i="9"/>
  <c r="N15" i="9"/>
  <c r="I15" i="9"/>
  <c r="C15" i="9"/>
  <c r="AX15" i="9"/>
  <c r="AS15" i="9"/>
  <c r="AM15" i="9"/>
  <c r="AH15" i="9"/>
  <c r="AC15" i="9"/>
  <c r="W15" i="9"/>
  <c r="R15" i="9"/>
  <c r="M15" i="9"/>
  <c r="G15" i="9"/>
  <c r="A16" i="9"/>
  <c r="AW15" i="9"/>
  <c r="AQ15" i="9"/>
  <c r="AL15" i="9"/>
  <c r="AG15" i="9"/>
  <c r="AA15" i="9"/>
  <c r="V15" i="9"/>
  <c r="Q15" i="9"/>
  <c r="K15" i="9"/>
  <c r="F15" i="9"/>
  <c r="AU15" i="9"/>
  <c r="AP15" i="9"/>
  <c r="AK15" i="9"/>
  <c r="AE15" i="9"/>
  <c r="Z15" i="9"/>
  <c r="U15" i="9"/>
  <c r="O15" i="9"/>
  <c r="J15" i="9"/>
  <c r="E15" i="9"/>
  <c r="A17" i="9" l="1"/>
  <c r="AW16" i="9"/>
  <c r="AS16" i="9"/>
  <c r="AO16" i="9"/>
  <c r="AK16" i="9"/>
  <c r="AG16" i="9"/>
  <c r="AC16" i="9"/>
  <c r="Y16" i="9"/>
  <c r="U16" i="9"/>
  <c r="Q16" i="9"/>
  <c r="M16" i="9"/>
  <c r="I16" i="9"/>
  <c r="E16" i="9"/>
  <c r="AV16" i="9"/>
  <c r="AQ16" i="9"/>
  <c r="AL16" i="9"/>
  <c r="AF16" i="9"/>
  <c r="AA16" i="9"/>
  <c r="V16" i="9"/>
  <c r="P16" i="9"/>
  <c r="K16" i="9"/>
  <c r="F16" i="9"/>
  <c r="L16" i="9"/>
  <c r="AZ16" i="9"/>
  <c r="AU16" i="9"/>
  <c r="AP16" i="9"/>
  <c r="AJ16" i="9"/>
  <c r="AE16" i="9"/>
  <c r="Z16" i="9"/>
  <c r="T16" i="9"/>
  <c r="O16" i="9"/>
  <c r="J16" i="9"/>
  <c r="D16" i="9"/>
  <c r="AY16" i="9"/>
  <c r="AT16" i="9"/>
  <c r="AN16" i="9"/>
  <c r="AI16" i="9"/>
  <c r="AD16" i="9"/>
  <c r="X16" i="9"/>
  <c r="S16" i="9"/>
  <c r="N16" i="9"/>
  <c r="H16" i="9"/>
  <c r="C16" i="9"/>
  <c r="AX16" i="9"/>
  <c r="AR16" i="9"/>
  <c r="AM16" i="9"/>
  <c r="AH16" i="9"/>
  <c r="AB16" i="9"/>
  <c r="W16" i="9"/>
  <c r="R16" i="9"/>
  <c r="G16" i="9"/>
  <c r="AX17" i="9" l="1"/>
  <c r="AT17" i="9"/>
  <c r="AP17" i="9"/>
  <c r="AL17" i="9"/>
  <c r="AH17" i="9"/>
  <c r="AD17" i="9"/>
  <c r="Z17" i="9"/>
  <c r="V17" i="9"/>
  <c r="R17" i="9"/>
  <c r="N17" i="9"/>
  <c r="J17" i="9"/>
  <c r="F17" i="9"/>
  <c r="AY17" i="9"/>
  <c r="AS17" i="9"/>
  <c r="AN17" i="9"/>
  <c r="AI17" i="9"/>
  <c r="AC17" i="9"/>
  <c r="X17" i="9"/>
  <c r="S17" i="9"/>
  <c r="M17" i="9"/>
  <c r="H17" i="9"/>
  <c r="C17" i="9"/>
  <c r="AW17" i="9"/>
  <c r="AR17" i="9"/>
  <c r="AM17" i="9"/>
  <c r="AG17" i="9"/>
  <c r="AB17" i="9"/>
  <c r="W17" i="9"/>
  <c r="Q17" i="9"/>
  <c r="L17" i="9"/>
  <c r="G17" i="9"/>
  <c r="A18" i="9"/>
  <c r="AV17" i="9"/>
  <c r="AQ17" i="9"/>
  <c r="AK17" i="9"/>
  <c r="AF17" i="9"/>
  <c r="AA17" i="9"/>
  <c r="U17" i="9"/>
  <c r="P17" i="9"/>
  <c r="K17" i="9"/>
  <c r="E17" i="9"/>
  <c r="AZ17" i="9"/>
  <c r="AU17" i="9"/>
  <c r="AO17" i="9"/>
  <c r="AJ17" i="9"/>
  <c r="AE17" i="9"/>
  <c r="Y17" i="9"/>
  <c r="T17" i="9"/>
  <c r="O17" i="9"/>
  <c r="I17" i="9"/>
  <c r="D17" i="9"/>
  <c r="AY18" i="9" l="1"/>
  <c r="AU18" i="9"/>
  <c r="AQ18" i="9"/>
  <c r="AM18" i="9"/>
  <c r="AI18" i="9"/>
  <c r="AE18" i="9"/>
  <c r="AA18" i="9"/>
  <c r="W18" i="9"/>
  <c r="S18" i="9"/>
  <c r="O18" i="9"/>
  <c r="K18" i="9"/>
  <c r="G18" i="9"/>
  <c r="C18" i="9"/>
  <c r="A19" i="9"/>
  <c r="AV18" i="9"/>
  <c r="AP18" i="9"/>
  <c r="AK18" i="9"/>
  <c r="AF18" i="9"/>
  <c r="Z18" i="9"/>
  <c r="U18" i="9"/>
  <c r="P18" i="9"/>
  <c r="J18" i="9"/>
  <c r="E18" i="9"/>
  <c r="AZ18" i="9"/>
  <c r="AT18" i="9"/>
  <c r="AO18" i="9"/>
  <c r="AJ18" i="9"/>
  <c r="AD18" i="9"/>
  <c r="Y18" i="9"/>
  <c r="T18" i="9"/>
  <c r="N18" i="9"/>
  <c r="I18" i="9"/>
  <c r="D18" i="9"/>
  <c r="AX18" i="9"/>
  <c r="AS18" i="9"/>
  <c r="AN18" i="9"/>
  <c r="AH18" i="9"/>
  <c r="AC18" i="9"/>
  <c r="X18" i="9"/>
  <c r="R18" i="9"/>
  <c r="M18" i="9"/>
  <c r="H18" i="9"/>
  <c r="AW18" i="9"/>
  <c r="AR18" i="9"/>
  <c r="AL18" i="9"/>
  <c r="AG18" i="9"/>
  <c r="AB18" i="9"/>
  <c r="V18" i="9"/>
  <c r="Q18" i="9"/>
  <c r="L18" i="9"/>
  <c r="F18" i="9"/>
  <c r="AZ19" i="9" l="1"/>
  <c r="AV19" i="9"/>
  <c r="AR19" i="9"/>
  <c r="AN19" i="9"/>
  <c r="AJ19" i="9"/>
  <c r="AF19" i="9"/>
  <c r="AB19" i="9"/>
  <c r="X19" i="9"/>
  <c r="T19" i="9"/>
  <c r="P19" i="9"/>
  <c r="L19" i="9"/>
  <c r="H19" i="9"/>
  <c r="D19" i="9"/>
  <c r="AX19" i="9"/>
  <c r="AS19" i="9"/>
  <c r="AM19" i="9"/>
  <c r="AH19" i="9"/>
  <c r="AC19" i="9"/>
  <c r="W19" i="9"/>
  <c r="R19" i="9"/>
  <c r="M19" i="9"/>
  <c r="G19" i="9"/>
  <c r="AW19" i="9"/>
  <c r="AQ19" i="9"/>
  <c r="AL19" i="9"/>
  <c r="AG19" i="9"/>
  <c r="AA19" i="9"/>
  <c r="V19" i="9"/>
  <c r="Q19" i="9"/>
  <c r="K19" i="9"/>
  <c r="F19" i="9"/>
  <c r="A20" i="9"/>
  <c r="AU19" i="9"/>
  <c r="AP19" i="9"/>
  <c r="AK19" i="9"/>
  <c r="AE19" i="9"/>
  <c r="Z19" i="9"/>
  <c r="U19" i="9"/>
  <c r="O19" i="9"/>
  <c r="J19" i="9"/>
  <c r="E19" i="9"/>
  <c r="AY19" i="9"/>
  <c r="AT19" i="9"/>
  <c r="AO19" i="9"/>
  <c r="AI19" i="9"/>
  <c r="AD19" i="9"/>
  <c r="Y19" i="9"/>
  <c r="S19" i="9"/>
  <c r="N19" i="9"/>
  <c r="I19" i="9"/>
  <c r="C19" i="9"/>
  <c r="AY20" i="9" l="1"/>
  <c r="AU20" i="9"/>
  <c r="AQ20" i="9"/>
  <c r="AM20" i="9"/>
  <c r="AI20" i="9"/>
  <c r="AE20" i="9"/>
  <c r="AA20" i="9"/>
  <c r="W20" i="9"/>
  <c r="S20" i="9"/>
  <c r="O20" i="9"/>
  <c r="K20" i="9"/>
  <c r="G20" i="9"/>
  <c r="A21" i="9"/>
  <c r="AW20" i="9"/>
  <c r="AS20" i="9"/>
  <c r="AO20" i="9"/>
  <c r="AK20" i="9"/>
  <c r="AG20" i="9"/>
  <c r="AC20" i="9"/>
  <c r="Y20" i="9"/>
  <c r="U20" i="9"/>
  <c r="Q20" i="9"/>
  <c r="M20" i="9"/>
  <c r="I20" i="9"/>
  <c r="E20" i="9"/>
  <c r="AZ20" i="9"/>
  <c r="AR20" i="9"/>
  <c r="AJ20" i="9"/>
  <c r="AB20" i="9"/>
  <c r="T20" i="9"/>
  <c r="L20" i="9"/>
  <c r="D20" i="9"/>
  <c r="AX20" i="9"/>
  <c r="AP20" i="9"/>
  <c r="AH20" i="9"/>
  <c r="Z20" i="9"/>
  <c r="R20" i="9"/>
  <c r="J20" i="9"/>
  <c r="C20" i="9"/>
  <c r="AV20" i="9"/>
  <c r="AN20" i="9"/>
  <c r="AF20" i="9"/>
  <c r="X20" i="9"/>
  <c r="P20" i="9"/>
  <c r="H20" i="9"/>
  <c r="AT20" i="9"/>
  <c r="AL20" i="9"/>
  <c r="AD20" i="9"/>
  <c r="V20" i="9"/>
  <c r="N20" i="9"/>
  <c r="F20" i="9"/>
  <c r="AZ21" i="9" l="1"/>
  <c r="AV21" i="9"/>
  <c r="AR21" i="9"/>
  <c r="AN21" i="9"/>
  <c r="AJ21" i="9"/>
  <c r="AF21" i="9"/>
  <c r="AB21" i="9"/>
  <c r="X21" i="9"/>
  <c r="T21" i="9"/>
  <c r="P21" i="9"/>
  <c r="L21" i="9"/>
  <c r="H21" i="9"/>
  <c r="D21" i="9"/>
  <c r="AX21" i="9"/>
  <c r="AT21" i="9"/>
  <c r="AP21" i="9"/>
  <c r="AL21" i="9"/>
  <c r="AH21" i="9"/>
  <c r="AD21" i="9"/>
  <c r="Z21" i="9"/>
  <c r="V21" i="9"/>
  <c r="R21" i="9"/>
  <c r="N21" i="9"/>
  <c r="J21" i="9"/>
  <c r="F21" i="9"/>
  <c r="AW21" i="9"/>
  <c r="AO21" i="9"/>
  <c r="AG21" i="9"/>
  <c r="Y21" i="9"/>
  <c r="Q21" i="9"/>
  <c r="I21" i="9"/>
  <c r="AU21" i="9"/>
  <c r="AM21" i="9"/>
  <c r="AE21" i="9"/>
  <c r="W21" i="9"/>
  <c r="O21" i="9"/>
  <c r="G21" i="9"/>
  <c r="A22" i="9"/>
  <c r="AS21" i="9"/>
  <c r="AK21" i="9"/>
  <c r="AC21" i="9"/>
  <c r="U21" i="9"/>
  <c r="M21" i="9"/>
  <c r="E21" i="9"/>
  <c r="AY21" i="9"/>
  <c r="AQ21" i="9"/>
  <c r="AI21" i="9"/>
  <c r="AA21" i="9"/>
  <c r="S21" i="9"/>
  <c r="K21" i="9"/>
  <c r="C21" i="9"/>
  <c r="A23" i="9" l="1"/>
  <c r="AW22" i="9"/>
  <c r="AS22" i="9"/>
  <c r="AO22" i="9"/>
  <c r="AK22" i="9"/>
  <c r="AG22" i="9"/>
  <c r="AC22" i="9"/>
  <c r="Y22" i="9"/>
  <c r="U22" i="9"/>
  <c r="Q22" i="9"/>
  <c r="M22" i="9"/>
  <c r="I22" i="9"/>
  <c r="E22" i="9"/>
  <c r="AY22" i="9"/>
  <c r="AU22" i="9"/>
  <c r="AQ22" i="9"/>
  <c r="AM22" i="9"/>
  <c r="AI22" i="9"/>
  <c r="AE22" i="9"/>
  <c r="AA22" i="9"/>
  <c r="W22" i="9"/>
  <c r="S22" i="9"/>
  <c r="O22" i="9"/>
  <c r="K22" i="9"/>
  <c r="G22" i="9"/>
  <c r="C22" i="9"/>
  <c r="AT22" i="9"/>
  <c r="AL22" i="9"/>
  <c r="AD22" i="9"/>
  <c r="V22" i="9"/>
  <c r="N22" i="9"/>
  <c r="F22" i="9"/>
  <c r="AZ22" i="9"/>
  <c r="AR22" i="9"/>
  <c r="AJ22" i="9"/>
  <c r="AB22" i="9"/>
  <c r="T22" i="9"/>
  <c r="L22" i="9"/>
  <c r="D22" i="9"/>
  <c r="AX22" i="9"/>
  <c r="AP22" i="9"/>
  <c r="AH22" i="9"/>
  <c r="Z22" i="9"/>
  <c r="R22" i="9"/>
  <c r="J22" i="9"/>
  <c r="AV22" i="9"/>
  <c r="AN22" i="9"/>
  <c r="AF22" i="9"/>
  <c r="X22" i="9"/>
  <c r="P22" i="9"/>
  <c r="H22" i="9"/>
  <c r="AX23" i="9" l="1"/>
  <c r="AT23" i="9"/>
  <c r="AP23" i="9"/>
  <c r="AL23" i="9"/>
  <c r="AH23" i="9"/>
  <c r="AD23" i="9"/>
  <c r="Z23" i="9"/>
  <c r="V23" i="9"/>
  <c r="R23" i="9"/>
  <c r="N23" i="9"/>
  <c r="J23" i="9"/>
  <c r="F23" i="9"/>
  <c r="AZ23" i="9"/>
  <c r="AV23" i="9"/>
  <c r="AR23" i="9"/>
  <c r="AN23" i="9"/>
  <c r="AJ23" i="9"/>
  <c r="AF23" i="9"/>
  <c r="AB23" i="9"/>
  <c r="X23" i="9"/>
  <c r="T23" i="9"/>
  <c r="P23" i="9"/>
  <c r="L23" i="9"/>
  <c r="H23" i="9"/>
  <c r="D23" i="9"/>
  <c r="AY23" i="9"/>
  <c r="AQ23" i="9"/>
  <c r="AI23" i="9"/>
  <c r="AA23" i="9"/>
  <c r="S23" i="9"/>
  <c r="K23" i="9"/>
  <c r="C23" i="9"/>
  <c r="AW23" i="9"/>
  <c r="AO23" i="9"/>
  <c r="AG23" i="9"/>
  <c r="Y23" i="9"/>
  <c r="Q23" i="9"/>
  <c r="I23" i="9"/>
  <c r="AU23" i="9"/>
  <c r="AM23" i="9"/>
  <c r="AE23" i="9"/>
  <c r="W23" i="9"/>
  <c r="O23" i="9"/>
  <c r="G23" i="9"/>
  <c r="A24" i="9"/>
  <c r="AS23" i="9"/>
  <c r="AK23" i="9"/>
  <c r="AC23" i="9"/>
  <c r="U23" i="9"/>
  <c r="M23" i="9"/>
  <c r="E23" i="9"/>
  <c r="AY24" i="9" l="1"/>
  <c r="AU24" i="9"/>
  <c r="AQ24" i="9"/>
  <c r="AM24" i="9"/>
  <c r="AI24" i="9"/>
  <c r="AE24" i="9"/>
  <c r="AA24" i="9"/>
  <c r="W24" i="9"/>
  <c r="S24" i="9"/>
  <c r="O24" i="9"/>
  <c r="K24" i="9"/>
  <c r="G24" i="9"/>
  <c r="C24" i="9"/>
  <c r="AX24" i="9"/>
  <c r="AT24" i="9"/>
  <c r="AP24" i="9"/>
  <c r="AL24" i="9"/>
  <c r="AH24" i="9"/>
  <c r="AD24" i="9"/>
  <c r="Z24" i="9"/>
  <c r="V24" i="9"/>
  <c r="R24" i="9"/>
  <c r="N24" i="9"/>
  <c r="A25" i="9"/>
  <c r="AW24" i="9"/>
  <c r="AS24" i="9"/>
  <c r="AO24" i="9"/>
  <c r="AK24" i="9"/>
  <c r="AG24" i="9"/>
  <c r="AC24" i="9"/>
  <c r="Y24" i="9"/>
  <c r="U24" i="9"/>
  <c r="Q24" i="9"/>
  <c r="M24" i="9"/>
  <c r="I24" i="9"/>
  <c r="E24" i="9"/>
  <c r="AZ24" i="9"/>
  <c r="AJ24" i="9"/>
  <c r="T24" i="9"/>
  <c r="H24" i="9"/>
  <c r="AV24" i="9"/>
  <c r="AF24" i="9"/>
  <c r="P24" i="9"/>
  <c r="F24" i="9"/>
  <c r="AR24" i="9"/>
  <c r="AB24" i="9"/>
  <c r="L24" i="9"/>
  <c r="D24" i="9"/>
  <c r="AN24" i="9"/>
  <c r="X24" i="9"/>
  <c r="J24" i="9"/>
  <c r="AZ25" i="9" l="1"/>
  <c r="AV25" i="9"/>
  <c r="AR25" i="9"/>
  <c r="AN25" i="9"/>
  <c r="AJ25" i="9"/>
  <c r="AF25" i="9"/>
  <c r="AB25" i="9"/>
  <c r="X25" i="9"/>
  <c r="T25" i="9"/>
  <c r="P25" i="9"/>
  <c r="L25" i="9"/>
  <c r="H25" i="9"/>
  <c r="D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25" i="9"/>
  <c r="AX25" i="9"/>
  <c r="AT25" i="9"/>
  <c r="AP25" i="9"/>
  <c r="AL25" i="9"/>
  <c r="AH25" i="9"/>
  <c r="AD25" i="9"/>
  <c r="Z25" i="9"/>
  <c r="V25" i="9"/>
  <c r="R25" i="9"/>
  <c r="N25" i="9"/>
  <c r="J25" i="9"/>
  <c r="F25" i="9"/>
  <c r="AW25" i="9"/>
  <c r="AG25" i="9"/>
  <c r="Q25" i="9"/>
  <c r="AS25" i="9"/>
  <c r="AC25" i="9"/>
  <c r="M25" i="9"/>
  <c r="AO25" i="9"/>
  <c r="Y25" i="9"/>
  <c r="I25" i="9"/>
  <c r="A26" i="9"/>
  <c r="AK25" i="9"/>
  <c r="U25" i="9"/>
  <c r="E25" i="9"/>
  <c r="A27" i="9" l="1"/>
  <c r="AW26" i="9"/>
  <c r="AS26" i="9"/>
  <c r="AO26" i="9"/>
  <c r="AK26" i="9"/>
  <c r="AG26" i="9"/>
  <c r="AC26" i="9"/>
  <c r="Y26" i="9"/>
  <c r="U26" i="9"/>
  <c r="Q26" i="9"/>
  <c r="M26" i="9"/>
  <c r="I26" i="9"/>
  <c r="E26" i="9"/>
  <c r="AZ26" i="9"/>
  <c r="AV26" i="9"/>
  <c r="AR26" i="9"/>
  <c r="AN26" i="9"/>
  <c r="AJ26" i="9"/>
  <c r="AF26" i="9"/>
  <c r="AB26" i="9"/>
  <c r="X26" i="9"/>
  <c r="T26" i="9"/>
  <c r="P26" i="9"/>
  <c r="L26" i="9"/>
  <c r="H26" i="9"/>
  <c r="D26" i="9"/>
  <c r="AY26" i="9"/>
  <c r="AU26" i="9"/>
  <c r="AQ26" i="9"/>
  <c r="AM26" i="9"/>
  <c r="AI26" i="9"/>
  <c r="AE26" i="9"/>
  <c r="AA26" i="9"/>
  <c r="W26" i="9"/>
  <c r="S26" i="9"/>
  <c r="O26" i="9"/>
  <c r="K26" i="9"/>
  <c r="G26" i="9"/>
  <c r="C26" i="9"/>
  <c r="AT26" i="9"/>
  <c r="AD26" i="9"/>
  <c r="N26" i="9"/>
  <c r="AP26" i="9"/>
  <c r="Z26" i="9"/>
  <c r="J26" i="9"/>
  <c r="AL26" i="9"/>
  <c r="V26" i="9"/>
  <c r="F26" i="9"/>
  <c r="AX26" i="9"/>
  <c r="AH26" i="9"/>
  <c r="R26" i="9"/>
  <c r="AX27" i="9" l="1"/>
  <c r="AT27" i="9"/>
  <c r="AP27" i="9"/>
  <c r="AL27" i="9"/>
  <c r="AH27" i="9"/>
  <c r="AD27" i="9"/>
  <c r="Z27" i="9"/>
  <c r="V27" i="9"/>
  <c r="R27" i="9"/>
  <c r="N27" i="9"/>
  <c r="J27" i="9"/>
  <c r="F27" i="9"/>
  <c r="A28" i="9"/>
  <c r="AW27" i="9"/>
  <c r="AS27" i="9"/>
  <c r="AO27" i="9"/>
  <c r="AK27" i="9"/>
  <c r="AG27" i="9"/>
  <c r="AC27" i="9"/>
  <c r="Y27" i="9"/>
  <c r="U27" i="9"/>
  <c r="Q27" i="9"/>
  <c r="M27" i="9"/>
  <c r="I27" i="9"/>
  <c r="E27" i="9"/>
  <c r="AZ27" i="9"/>
  <c r="AV27" i="9"/>
  <c r="AR27" i="9"/>
  <c r="AN27" i="9"/>
  <c r="AJ27" i="9"/>
  <c r="AF27" i="9"/>
  <c r="AB27" i="9"/>
  <c r="X27" i="9"/>
  <c r="T27" i="9"/>
  <c r="P27" i="9"/>
  <c r="L27" i="9"/>
  <c r="H27" i="9"/>
  <c r="D27" i="9"/>
  <c r="AQ27" i="9"/>
  <c r="AA27" i="9"/>
  <c r="K27" i="9"/>
  <c r="AM27" i="9"/>
  <c r="W27" i="9"/>
  <c r="G27" i="9"/>
  <c r="AY27" i="9"/>
  <c r="AI27" i="9"/>
  <c r="S27" i="9"/>
  <c r="C27" i="9"/>
  <c r="AU27" i="9"/>
  <c r="AE27" i="9"/>
  <c r="O27" i="9"/>
  <c r="AY28" i="9" l="1"/>
  <c r="AU28" i="9"/>
  <c r="AQ28" i="9"/>
  <c r="AM28" i="9"/>
  <c r="AI28" i="9"/>
  <c r="AE28" i="9"/>
  <c r="AA28" i="9"/>
  <c r="W28" i="9"/>
  <c r="S28" i="9"/>
  <c r="O28" i="9"/>
  <c r="K28" i="9"/>
  <c r="G28" i="9"/>
  <c r="C28" i="9"/>
  <c r="AX28" i="9"/>
  <c r="AT28" i="9"/>
  <c r="AP28" i="9"/>
  <c r="AL28" i="9"/>
  <c r="AH28" i="9"/>
  <c r="AD28" i="9"/>
  <c r="Z28" i="9"/>
  <c r="V28" i="9"/>
  <c r="R28" i="9"/>
  <c r="N28" i="9"/>
  <c r="J28" i="9"/>
  <c r="F28" i="9"/>
  <c r="A29" i="9"/>
  <c r="AW28" i="9"/>
  <c r="AS28" i="9"/>
  <c r="AO28" i="9"/>
  <c r="AK28" i="9"/>
  <c r="AG28" i="9"/>
  <c r="AC28" i="9"/>
  <c r="Y28" i="9"/>
  <c r="U28" i="9"/>
  <c r="Q28" i="9"/>
  <c r="M28" i="9"/>
  <c r="I28" i="9"/>
  <c r="E28" i="9"/>
  <c r="AN28" i="9"/>
  <c r="X28" i="9"/>
  <c r="H28" i="9"/>
  <c r="AZ28" i="9"/>
  <c r="AJ28" i="9"/>
  <c r="T28" i="9"/>
  <c r="D28" i="9"/>
  <c r="AV28" i="9"/>
  <c r="AF28" i="9"/>
  <c r="P28" i="9"/>
  <c r="AR28" i="9"/>
  <c r="AB28" i="9"/>
  <c r="L28" i="9"/>
  <c r="AZ29" i="9" l="1"/>
  <c r="AV29" i="9"/>
  <c r="AR29" i="9"/>
  <c r="AN29" i="9"/>
  <c r="AJ29" i="9"/>
  <c r="AF29" i="9"/>
  <c r="AB29" i="9"/>
  <c r="X29" i="9"/>
  <c r="T29" i="9"/>
  <c r="P29" i="9"/>
  <c r="L29" i="9"/>
  <c r="H29" i="9"/>
  <c r="D29" i="9"/>
  <c r="AY29" i="9"/>
  <c r="AU29" i="9"/>
  <c r="AQ29" i="9"/>
  <c r="AM29" i="9"/>
  <c r="AI29" i="9"/>
  <c r="AE29" i="9"/>
  <c r="AA29" i="9"/>
  <c r="W29" i="9"/>
  <c r="S29" i="9"/>
  <c r="O29" i="9"/>
  <c r="K29" i="9"/>
  <c r="G29" i="9"/>
  <c r="C29" i="9"/>
  <c r="AX29" i="9"/>
  <c r="AT29" i="9"/>
  <c r="AP29" i="9"/>
  <c r="AL29" i="9"/>
  <c r="AH29" i="9"/>
  <c r="AD29" i="9"/>
  <c r="Z29" i="9"/>
  <c r="V29" i="9"/>
  <c r="R29" i="9"/>
  <c r="N29" i="9"/>
  <c r="J29" i="9"/>
  <c r="F29" i="9"/>
  <c r="A30" i="9"/>
  <c r="AK29" i="9"/>
  <c r="U29" i="9"/>
  <c r="E29" i="9"/>
  <c r="AW29" i="9"/>
  <c r="AG29" i="9"/>
  <c r="Q29" i="9"/>
  <c r="AS29" i="9"/>
  <c r="AC29" i="9"/>
  <c r="M29" i="9"/>
  <c r="AO29" i="9"/>
  <c r="Y29" i="9"/>
  <c r="I29" i="9"/>
  <c r="A31" i="9" l="1"/>
  <c r="AW30" i="9"/>
  <c r="AS30" i="9"/>
  <c r="AO30" i="9"/>
  <c r="AK30" i="9"/>
  <c r="AG30" i="9"/>
  <c r="AC30" i="9"/>
  <c r="Y30" i="9"/>
  <c r="U30" i="9"/>
  <c r="Q30" i="9"/>
  <c r="M30" i="9"/>
  <c r="I30" i="9"/>
  <c r="E30" i="9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AX30" i="9"/>
  <c r="AH30" i="9"/>
  <c r="R30" i="9"/>
  <c r="AT30" i="9"/>
  <c r="AD30" i="9"/>
  <c r="N30" i="9"/>
  <c r="AP30" i="9"/>
  <c r="Z30" i="9"/>
  <c r="J30" i="9"/>
  <c r="AL30" i="9"/>
  <c r="V30" i="9"/>
  <c r="F30" i="9"/>
  <c r="AX31" i="9" l="1"/>
  <c r="AT31" i="9"/>
  <c r="AP31" i="9"/>
  <c r="AL31" i="9"/>
  <c r="AH31" i="9"/>
  <c r="AD31" i="9"/>
  <c r="Z31" i="9"/>
  <c r="V31" i="9"/>
  <c r="R31" i="9"/>
  <c r="N31" i="9"/>
  <c r="J31" i="9"/>
  <c r="F31" i="9"/>
  <c r="A32" i="9"/>
  <c r="AW31" i="9"/>
  <c r="AS31" i="9"/>
  <c r="AO31" i="9"/>
  <c r="AK31" i="9"/>
  <c r="AG31" i="9"/>
  <c r="AC31" i="9"/>
  <c r="Y31" i="9"/>
  <c r="U31" i="9"/>
  <c r="Q31" i="9"/>
  <c r="M31" i="9"/>
  <c r="I31" i="9"/>
  <c r="E31" i="9"/>
  <c r="AZ31" i="9"/>
  <c r="AV31" i="9"/>
  <c r="AR31" i="9"/>
  <c r="AN31" i="9"/>
  <c r="AJ31" i="9"/>
  <c r="AF31" i="9"/>
  <c r="AB31" i="9"/>
  <c r="X31" i="9"/>
  <c r="T31" i="9"/>
  <c r="P31" i="9"/>
  <c r="L31" i="9"/>
  <c r="H31" i="9"/>
  <c r="D31" i="9"/>
  <c r="AU31" i="9"/>
  <c r="AE31" i="9"/>
  <c r="O31" i="9"/>
  <c r="AQ31" i="9"/>
  <c r="AA31" i="9"/>
  <c r="K31" i="9"/>
  <c r="AM31" i="9"/>
  <c r="W31" i="9"/>
  <c r="G31" i="9"/>
  <c r="AY31" i="9"/>
  <c r="AI31" i="9"/>
  <c r="S31" i="9"/>
  <c r="C31" i="9"/>
  <c r="AY32" i="9" l="1"/>
  <c r="AU32" i="9"/>
  <c r="AQ32" i="9"/>
  <c r="AM32" i="9"/>
  <c r="AI32" i="9"/>
  <c r="AE32" i="9"/>
  <c r="AA32" i="9"/>
  <c r="W32" i="9"/>
  <c r="S32" i="9"/>
  <c r="O32" i="9"/>
  <c r="K32" i="9"/>
  <c r="G32" i="9"/>
  <c r="C32" i="9"/>
  <c r="AX32" i="9"/>
  <c r="AT32" i="9"/>
  <c r="AP32" i="9"/>
  <c r="AL32" i="9"/>
  <c r="AH32" i="9"/>
  <c r="AD32" i="9"/>
  <c r="Z32" i="9"/>
  <c r="V32" i="9"/>
  <c r="R32" i="9"/>
  <c r="N32" i="9"/>
  <c r="J32" i="9"/>
  <c r="F32" i="9"/>
  <c r="A33" i="9"/>
  <c r="AW32" i="9"/>
  <c r="AS32" i="9"/>
  <c r="AO32" i="9"/>
  <c r="AK32" i="9"/>
  <c r="AG32" i="9"/>
  <c r="AC32" i="9"/>
  <c r="Y32" i="9"/>
  <c r="U32" i="9"/>
  <c r="Q32" i="9"/>
  <c r="M32" i="9"/>
  <c r="I32" i="9"/>
  <c r="E32" i="9"/>
  <c r="AR32" i="9"/>
  <c r="AB32" i="9"/>
  <c r="L32" i="9"/>
  <c r="AN32" i="9"/>
  <c r="X32" i="9"/>
  <c r="H32" i="9"/>
  <c r="AZ32" i="9"/>
  <c r="AJ32" i="9"/>
  <c r="T32" i="9"/>
  <c r="D32" i="9"/>
  <c r="AV32" i="9"/>
  <c r="AF32" i="9"/>
  <c r="P32" i="9"/>
  <c r="AZ33" i="9" l="1"/>
  <c r="AV33" i="9"/>
  <c r="AR33" i="9"/>
  <c r="AN33" i="9"/>
  <c r="AJ33" i="9"/>
  <c r="AF33" i="9"/>
  <c r="AB33" i="9"/>
  <c r="X33" i="9"/>
  <c r="T33" i="9"/>
  <c r="P33" i="9"/>
  <c r="L33" i="9"/>
  <c r="H33" i="9"/>
  <c r="D33" i="9"/>
  <c r="AY33" i="9"/>
  <c r="AU33" i="9"/>
  <c r="AQ33" i="9"/>
  <c r="AM33" i="9"/>
  <c r="AI33" i="9"/>
  <c r="AE33" i="9"/>
  <c r="AA33" i="9"/>
  <c r="W33" i="9"/>
  <c r="S33" i="9"/>
  <c r="O33" i="9"/>
  <c r="K33" i="9"/>
  <c r="G33" i="9"/>
  <c r="C33" i="9"/>
  <c r="AX33" i="9"/>
  <c r="AT33" i="9"/>
  <c r="AP33" i="9"/>
  <c r="AL33" i="9"/>
  <c r="AH33" i="9"/>
  <c r="AD33" i="9"/>
  <c r="Z33" i="9"/>
  <c r="V33" i="9"/>
  <c r="R33" i="9"/>
  <c r="N33" i="9"/>
  <c r="J33" i="9"/>
  <c r="F33" i="9"/>
  <c r="AO33" i="9"/>
  <c r="Y33" i="9"/>
  <c r="I33" i="9"/>
  <c r="A34" i="9"/>
  <c r="AK33" i="9"/>
  <c r="U33" i="9"/>
  <c r="E33" i="9"/>
  <c r="AW33" i="9"/>
  <c r="AG33" i="9"/>
  <c r="Q33" i="9"/>
  <c r="AS33" i="9"/>
  <c r="AC33" i="9"/>
  <c r="M33" i="9"/>
  <c r="A35" i="9" l="1"/>
  <c r="AW34" i="9"/>
  <c r="AS34" i="9"/>
  <c r="AO34" i="9"/>
  <c r="AK34" i="9"/>
  <c r="AG34" i="9"/>
  <c r="AC34" i="9"/>
  <c r="Y34" i="9"/>
  <c r="U34" i="9"/>
  <c r="Q34" i="9"/>
  <c r="M34" i="9"/>
  <c r="I34" i="9"/>
  <c r="E34" i="9"/>
  <c r="AZ34" i="9"/>
  <c r="AV34" i="9"/>
  <c r="AR34" i="9"/>
  <c r="AN34" i="9"/>
  <c r="AJ34" i="9"/>
  <c r="AF34" i="9"/>
  <c r="AB34" i="9"/>
  <c r="X34" i="9"/>
  <c r="T34" i="9"/>
  <c r="P34" i="9"/>
  <c r="L34" i="9"/>
  <c r="H34" i="9"/>
  <c r="D34" i="9"/>
  <c r="AY34" i="9"/>
  <c r="AU34" i="9"/>
  <c r="AQ34" i="9"/>
  <c r="AM34" i="9"/>
  <c r="AI34" i="9"/>
  <c r="AE34" i="9"/>
  <c r="AA34" i="9"/>
  <c r="W34" i="9"/>
  <c r="S34" i="9"/>
  <c r="O34" i="9"/>
  <c r="K34" i="9"/>
  <c r="G34" i="9"/>
  <c r="C34" i="9"/>
  <c r="AL34" i="9"/>
  <c r="V34" i="9"/>
  <c r="F34" i="9"/>
  <c r="AX34" i="9"/>
  <c r="AH34" i="9"/>
  <c r="R34" i="9"/>
  <c r="AT34" i="9"/>
  <c r="AD34" i="9"/>
  <c r="N34" i="9"/>
  <c r="AP34" i="9"/>
  <c r="Z34" i="9"/>
  <c r="J34" i="9"/>
  <c r="AZ35" i="9" l="1"/>
  <c r="AV35" i="9"/>
  <c r="AY35" i="9"/>
  <c r="AT35" i="9"/>
  <c r="AP35" i="9"/>
  <c r="AL35" i="9"/>
  <c r="AH35" i="9"/>
  <c r="AD35" i="9"/>
  <c r="Z35" i="9"/>
  <c r="V35" i="9"/>
  <c r="R35" i="9"/>
  <c r="N35" i="9"/>
  <c r="J35" i="9"/>
  <c r="F35" i="9"/>
  <c r="AX35" i="9"/>
  <c r="AS35" i="9"/>
  <c r="AO35" i="9"/>
  <c r="AK35" i="9"/>
  <c r="AG35" i="9"/>
  <c r="AC35" i="9"/>
  <c r="Y35" i="9"/>
  <c r="U35" i="9"/>
  <c r="Q35" i="9"/>
  <c r="M35" i="9"/>
  <c r="I35" i="9"/>
  <c r="E35" i="9"/>
  <c r="AW35" i="9"/>
  <c r="AR35" i="9"/>
  <c r="AN35" i="9"/>
  <c r="AJ35" i="9"/>
  <c r="AF35" i="9"/>
  <c r="AB35" i="9"/>
  <c r="X35" i="9"/>
  <c r="T35" i="9"/>
  <c r="P35" i="9"/>
  <c r="L35" i="9"/>
  <c r="H35" i="9"/>
  <c r="D35" i="9"/>
  <c r="A36" i="9"/>
  <c r="AI35" i="9"/>
  <c r="S35" i="9"/>
  <c r="C35" i="9"/>
  <c r="AU35" i="9"/>
  <c r="AE35" i="9"/>
  <c r="O35" i="9"/>
  <c r="AQ35" i="9"/>
  <c r="AA35" i="9"/>
  <c r="K35" i="9"/>
  <c r="AM35" i="9"/>
  <c r="W35" i="9"/>
  <c r="G35" i="9"/>
  <c r="A37" i="9" l="1"/>
  <c r="AW36" i="9"/>
  <c r="AS36" i="9"/>
  <c r="AO36" i="9"/>
  <c r="AK36" i="9"/>
  <c r="AG36" i="9"/>
  <c r="AC36" i="9"/>
  <c r="Y36" i="9"/>
  <c r="U36" i="9"/>
  <c r="Q36" i="9"/>
  <c r="M36" i="9"/>
  <c r="I36" i="9"/>
  <c r="E36" i="9"/>
  <c r="AV36" i="9"/>
  <c r="AQ36" i="9"/>
  <c r="AL36" i="9"/>
  <c r="AF36" i="9"/>
  <c r="AA36" i="9"/>
  <c r="V36" i="9"/>
  <c r="P36" i="9"/>
  <c r="K36" i="9"/>
  <c r="F36" i="9"/>
  <c r="AZ36" i="9"/>
  <c r="AU36" i="9"/>
  <c r="AP36" i="9"/>
  <c r="AJ36" i="9"/>
  <c r="AE36" i="9"/>
  <c r="Z36" i="9"/>
  <c r="T36" i="9"/>
  <c r="O36" i="9"/>
  <c r="J36" i="9"/>
  <c r="D36" i="9"/>
  <c r="AY36" i="9"/>
  <c r="AT36" i="9"/>
  <c r="AN36" i="9"/>
  <c r="AI36" i="9"/>
  <c r="AD36" i="9"/>
  <c r="X36" i="9"/>
  <c r="S36" i="9"/>
  <c r="N36" i="9"/>
  <c r="H36" i="9"/>
  <c r="C36" i="9"/>
  <c r="AR36" i="9"/>
  <c r="W36" i="9"/>
  <c r="AM36" i="9"/>
  <c r="R36" i="9"/>
  <c r="AH36" i="9"/>
  <c r="L36" i="9"/>
  <c r="AX36" i="9"/>
  <c r="AB36" i="9"/>
  <c r="G36" i="9"/>
  <c r="AX37" i="9" l="1"/>
  <c r="AT37" i="9"/>
  <c r="AP37" i="9"/>
  <c r="AL37" i="9"/>
  <c r="AH37" i="9"/>
  <c r="AD37" i="9"/>
  <c r="Z37" i="9"/>
  <c r="V37" i="9"/>
  <c r="R37" i="9"/>
  <c r="N37" i="9"/>
  <c r="J37" i="9"/>
  <c r="F37" i="9"/>
  <c r="AY37" i="9"/>
  <c r="AS37" i="9"/>
  <c r="AN37" i="9"/>
  <c r="AI37" i="9"/>
  <c r="AC37" i="9"/>
  <c r="X37" i="9"/>
  <c r="S37" i="9"/>
  <c r="M37" i="9"/>
  <c r="H37" i="9"/>
  <c r="C37" i="9"/>
  <c r="AW37" i="9"/>
  <c r="AR37" i="9"/>
  <c r="AM37" i="9"/>
  <c r="AG37" i="9"/>
  <c r="AB37" i="9"/>
  <c r="W37" i="9"/>
  <c r="Q37" i="9"/>
  <c r="L37" i="9"/>
  <c r="G37" i="9"/>
  <c r="A38" i="9"/>
  <c r="AV37" i="9"/>
  <c r="AQ37" i="9"/>
  <c r="AK37" i="9"/>
  <c r="AF37" i="9"/>
  <c r="AA37" i="9"/>
  <c r="U37" i="9"/>
  <c r="P37" i="9"/>
  <c r="K37" i="9"/>
  <c r="E37" i="9"/>
  <c r="AJ37" i="9"/>
  <c r="O37" i="9"/>
  <c r="AZ37" i="9"/>
  <c r="AE37" i="9"/>
  <c r="I37" i="9"/>
  <c r="AU37" i="9"/>
  <c r="Y37" i="9"/>
  <c r="D37" i="9"/>
  <c r="AO37" i="9"/>
  <c r="T37" i="9"/>
  <c r="AY38" i="9" l="1"/>
  <c r="AU38" i="9"/>
  <c r="AQ38" i="9"/>
  <c r="AM38" i="9"/>
  <c r="AI38" i="9"/>
  <c r="AE38" i="9"/>
  <c r="AA38" i="9"/>
  <c r="W38" i="9"/>
  <c r="S38" i="9"/>
  <c r="O38" i="9"/>
  <c r="K38" i="9"/>
  <c r="G38" i="9"/>
  <c r="C38" i="9"/>
  <c r="A39" i="9"/>
  <c r="AV38" i="9"/>
  <c r="AP38" i="9"/>
  <c r="AK38" i="9"/>
  <c r="AF38" i="9"/>
  <c r="Z38" i="9"/>
  <c r="U38" i="9"/>
  <c r="P38" i="9"/>
  <c r="J38" i="9"/>
  <c r="E38" i="9"/>
  <c r="AZ38" i="9"/>
  <c r="AT38" i="9"/>
  <c r="AO38" i="9"/>
  <c r="AJ38" i="9"/>
  <c r="AD38" i="9"/>
  <c r="Y38" i="9"/>
  <c r="T38" i="9"/>
  <c r="N38" i="9"/>
  <c r="I38" i="9"/>
  <c r="D38" i="9"/>
  <c r="AX38" i="9"/>
  <c r="AS38" i="9"/>
  <c r="AN38" i="9"/>
  <c r="AH38" i="9"/>
  <c r="AC38" i="9"/>
  <c r="X38" i="9"/>
  <c r="R38" i="9"/>
  <c r="M38" i="9"/>
  <c r="H38" i="9"/>
  <c r="AW38" i="9"/>
  <c r="AB38" i="9"/>
  <c r="F38" i="9"/>
  <c r="AR38" i="9"/>
  <c r="V38" i="9"/>
  <c r="AL38" i="9"/>
  <c r="Q38" i="9"/>
  <c r="AG38" i="9"/>
  <c r="L38" i="9"/>
  <c r="AZ39" i="9" l="1"/>
  <c r="AV39" i="9"/>
  <c r="AR39" i="9"/>
  <c r="AN39" i="9"/>
  <c r="AJ39" i="9"/>
  <c r="AF39" i="9"/>
  <c r="AB39" i="9"/>
  <c r="X39" i="9"/>
  <c r="T39" i="9"/>
  <c r="P39" i="9"/>
  <c r="L39" i="9"/>
  <c r="H39" i="9"/>
  <c r="D39" i="9"/>
  <c r="AX39" i="9"/>
  <c r="AS39" i="9"/>
  <c r="AM39" i="9"/>
  <c r="AH39" i="9"/>
  <c r="AC39" i="9"/>
  <c r="W39" i="9"/>
  <c r="R39" i="9"/>
  <c r="M39" i="9"/>
  <c r="G39" i="9"/>
  <c r="AW39" i="9"/>
  <c r="AQ39" i="9"/>
  <c r="AL39" i="9"/>
  <c r="AG39" i="9"/>
  <c r="AA39" i="9"/>
  <c r="V39" i="9"/>
  <c r="Q39" i="9"/>
  <c r="K39" i="9"/>
  <c r="F39" i="9"/>
  <c r="A40" i="9"/>
  <c r="AU39" i="9"/>
  <c r="AP39" i="9"/>
  <c r="AK39" i="9"/>
  <c r="AE39" i="9"/>
  <c r="Z39" i="9"/>
  <c r="U39" i="9"/>
  <c r="O39" i="9"/>
  <c r="J39" i="9"/>
  <c r="E39" i="9"/>
  <c r="AO39" i="9"/>
  <c r="S39" i="9"/>
  <c r="AI39" i="9"/>
  <c r="N39" i="9"/>
  <c r="AY39" i="9"/>
  <c r="AD39" i="9"/>
  <c r="I39" i="9"/>
  <c r="AT39" i="9"/>
  <c r="Y39" i="9"/>
  <c r="C39" i="9"/>
  <c r="A41" i="9" l="1"/>
  <c r="AW40" i="9"/>
  <c r="AS40" i="9"/>
  <c r="AO40" i="9"/>
  <c r="AK40" i="9"/>
  <c r="AG40" i="9"/>
  <c r="AC40" i="9"/>
  <c r="Y40" i="9"/>
  <c r="U40" i="9"/>
  <c r="Q40" i="9"/>
  <c r="M40" i="9"/>
  <c r="I40" i="9"/>
  <c r="E40" i="9"/>
  <c r="AZ40" i="9"/>
  <c r="AU40" i="9"/>
  <c r="AP40" i="9"/>
  <c r="AJ40" i="9"/>
  <c r="AE40" i="9"/>
  <c r="Z40" i="9"/>
  <c r="T40" i="9"/>
  <c r="O40" i="9"/>
  <c r="J40" i="9"/>
  <c r="D40" i="9"/>
  <c r="AY40" i="9"/>
  <c r="AT40" i="9"/>
  <c r="AN40" i="9"/>
  <c r="AI40" i="9"/>
  <c r="AD40" i="9"/>
  <c r="X40" i="9"/>
  <c r="S40" i="9"/>
  <c r="N40" i="9"/>
  <c r="H40" i="9"/>
  <c r="C40" i="9"/>
  <c r="AX40" i="9"/>
  <c r="AR40" i="9"/>
  <c r="AM40" i="9"/>
  <c r="AH40" i="9"/>
  <c r="AB40" i="9"/>
  <c r="W40" i="9"/>
  <c r="R40" i="9"/>
  <c r="L40" i="9"/>
  <c r="G40" i="9"/>
  <c r="AF40" i="9"/>
  <c r="K40" i="9"/>
  <c r="AV40" i="9"/>
  <c r="AA40" i="9"/>
  <c r="F40" i="9"/>
  <c r="AQ40" i="9"/>
  <c r="V40" i="9"/>
  <c r="AL40" i="9"/>
  <c r="P40" i="9"/>
  <c r="AX41" i="9" l="1"/>
  <c r="AT41" i="9"/>
  <c r="AP41" i="9"/>
  <c r="AL41" i="9"/>
  <c r="AH41" i="9"/>
  <c r="AD41" i="9"/>
  <c r="Z41" i="9"/>
  <c r="V41" i="9"/>
  <c r="R41" i="9"/>
  <c r="N41" i="9"/>
  <c r="J41" i="9"/>
  <c r="F41" i="9"/>
  <c r="AW41" i="9"/>
  <c r="AR41" i="9"/>
  <c r="AM41" i="9"/>
  <c r="AG41" i="9"/>
  <c r="AB41" i="9"/>
  <c r="W41" i="9"/>
  <c r="Q41" i="9"/>
  <c r="L41" i="9"/>
  <c r="G41" i="9"/>
  <c r="A42" i="9"/>
  <c r="AV41" i="9"/>
  <c r="AQ41" i="9"/>
  <c r="AK41" i="9"/>
  <c r="AF41" i="9"/>
  <c r="AA41" i="9"/>
  <c r="U41" i="9"/>
  <c r="P41" i="9"/>
  <c r="K41" i="9"/>
  <c r="E41" i="9"/>
  <c r="AZ41" i="9"/>
  <c r="AU41" i="9"/>
  <c r="AO41" i="9"/>
  <c r="AJ41" i="9"/>
  <c r="AE41" i="9"/>
  <c r="Y41" i="9"/>
  <c r="T41" i="9"/>
  <c r="O41" i="9"/>
  <c r="I41" i="9"/>
  <c r="D41" i="9"/>
  <c r="AS41" i="9"/>
  <c r="X41" i="9"/>
  <c r="C41" i="9"/>
  <c r="AN41" i="9"/>
  <c r="S41" i="9"/>
  <c r="AI41" i="9"/>
  <c r="M41" i="9"/>
  <c r="AY41" i="9"/>
  <c r="AC41" i="9"/>
  <c r="H41" i="9"/>
  <c r="A43" i="9" l="1"/>
  <c r="AW42" i="9"/>
  <c r="AS42" i="9"/>
  <c r="AY42" i="9"/>
  <c r="AU42" i="9"/>
  <c r="AQ42" i="9"/>
  <c r="AM42" i="9"/>
  <c r="AI42" i="9"/>
  <c r="AE42" i="9"/>
  <c r="AA42" i="9"/>
  <c r="W42" i="9"/>
  <c r="S42" i="9"/>
  <c r="O42" i="9"/>
  <c r="K42" i="9"/>
  <c r="G42" i="9"/>
  <c r="C42" i="9"/>
  <c r="AV42" i="9"/>
  <c r="AO42" i="9"/>
  <c r="AJ42" i="9"/>
  <c r="AD42" i="9"/>
  <c r="Y42" i="9"/>
  <c r="T42" i="9"/>
  <c r="N42" i="9"/>
  <c r="I42" i="9"/>
  <c r="D42" i="9"/>
  <c r="AT42" i="9"/>
  <c r="AN42" i="9"/>
  <c r="AH42" i="9"/>
  <c r="AC42" i="9"/>
  <c r="X42" i="9"/>
  <c r="R42" i="9"/>
  <c r="M42" i="9"/>
  <c r="H42" i="9"/>
  <c r="AZ42" i="9"/>
  <c r="AR42" i="9"/>
  <c r="AL42" i="9"/>
  <c r="AG42" i="9"/>
  <c r="AB42" i="9"/>
  <c r="V42" i="9"/>
  <c r="Q42" i="9"/>
  <c r="L42" i="9"/>
  <c r="F42" i="9"/>
  <c r="AK42" i="9"/>
  <c r="P42" i="9"/>
  <c r="AF42" i="9"/>
  <c r="J42" i="9"/>
  <c r="AX42" i="9"/>
  <c r="Z42" i="9"/>
  <c r="E42" i="9"/>
  <c r="AP42" i="9"/>
  <c r="U42" i="9"/>
  <c r="AX43" i="9" l="1"/>
  <c r="AT43" i="9"/>
  <c r="AP43" i="9"/>
  <c r="AL43" i="9"/>
  <c r="AH43" i="9"/>
  <c r="AD43" i="9"/>
  <c r="Z43" i="9"/>
  <c r="V43" i="9"/>
  <c r="R43" i="9"/>
  <c r="N43" i="9"/>
  <c r="J43" i="9"/>
  <c r="F43" i="9"/>
  <c r="AZ43" i="9"/>
  <c r="AV43" i="9"/>
  <c r="AR43" i="9"/>
  <c r="AN43" i="9"/>
  <c r="AJ43" i="9"/>
  <c r="AF43" i="9"/>
  <c r="AB43" i="9"/>
  <c r="X43" i="9"/>
  <c r="T43" i="9"/>
  <c r="P43" i="9"/>
  <c r="L43" i="9"/>
  <c r="H43" i="9"/>
  <c r="D43" i="9"/>
  <c r="A44" i="9"/>
  <c r="AS43" i="9"/>
  <c r="AK43" i="9"/>
  <c r="AC43" i="9"/>
  <c r="U43" i="9"/>
  <c r="M43" i="9"/>
  <c r="E43" i="9"/>
  <c r="AY43" i="9"/>
  <c r="AQ43" i="9"/>
  <c r="AI43" i="9"/>
  <c r="AA43" i="9"/>
  <c r="S43" i="9"/>
  <c r="K43" i="9"/>
  <c r="C43" i="9"/>
  <c r="AW43" i="9"/>
  <c r="AO43" i="9"/>
  <c r="AG43" i="9"/>
  <c r="Y43" i="9"/>
  <c r="Q43" i="9"/>
  <c r="I43" i="9"/>
  <c r="AU43" i="9"/>
  <c r="O43" i="9"/>
  <c r="AM43" i="9"/>
  <c r="G43" i="9"/>
  <c r="AE43" i="9"/>
  <c r="W43" i="9"/>
  <c r="AY44" i="9" l="1"/>
  <c r="AU44" i="9"/>
  <c r="AQ44" i="9"/>
  <c r="AM44" i="9"/>
  <c r="AI44" i="9"/>
  <c r="AE44" i="9"/>
  <c r="AA44" i="9"/>
  <c r="W44" i="9"/>
  <c r="S44" i="9"/>
  <c r="O44" i="9"/>
  <c r="K44" i="9"/>
  <c r="G44" i="9"/>
  <c r="C44" i="9"/>
  <c r="A45" i="9"/>
  <c r="AW44" i="9"/>
  <c r="AS44" i="9"/>
  <c r="AO44" i="9"/>
  <c r="AK44" i="9"/>
  <c r="AG44" i="9"/>
  <c r="AC44" i="9"/>
  <c r="Y44" i="9"/>
  <c r="U44" i="9"/>
  <c r="Q44" i="9"/>
  <c r="M44" i="9"/>
  <c r="I44" i="9"/>
  <c r="E44" i="9"/>
  <c r="AX44" i="9"/>
  <c r="AP44" i="9"/>
  <c r="AH44" i="9"/>
  <c r="Z44" i="9"/>
  <c r="R44" i="9"/>
  <c r="J44" i="9"/>
  <c r="AV44" i="9"/>
  <c r="AN44" i="9"/>
  <c r="AF44" i="9"/>
  <c r="X44" i="9"/>
  <c r="P44" i="9"/>
  <c r="H44" i="9"/>
  <c r="AT44" i="9"/>
  <c r="AL44" i="9"/>
  <c r="AD44" i="9"/>
  <c r="V44" i="9"/>
  <c r="N44" i="9"/>
  <c r="F44" i="9"/>
  <c r="AB44" i="9"/>
  <c r="AZ44" i="9"/>
  <c r="T44" i="9"/>
  <c r="AR44" i="9"/>
  <c r="L44" i="9"/>
  <c r="AJ44" i="9"/>
  <c r="D44" i="9"/>
  <c r="AZ45" i="9" l="1"/>
  <c r="AV45" i="9"/>
  <c r="AR45" i="9"/>
  <c r="AN45" i="9"/>
  <c r="AJ45" i="9"/>
  <c r="AF45" i="9"/>
  <c r="AB45" i="9"/>
  <c r="X45" i="9"/>
  <c r="T45" i="9"/>
  <c r="P45" i="9"/>
  <c r="L45" i="9"/>
  <c r="H45" i="9"/>
  <c r="D45" i="9"/>
  <c r="AX45" i="9"/>
  <c r="AT45" i="9"/>
  <c r="AP45" i="9"/>
  <c r="AL45" i="9"/>
  <c r="AH45" i="9"/>
  <c r="AD45" i="9"/>
  <c r="Z45" i="9"/>
  <c r="V45" i="9"/>
  <c r="R45" i="9"/>
  <c r="N45" i="9"/>
  <c r="J45" i="9"/>
  <c r="F45" i="9"/>
  <c r="AU45" i="9"/>
  <c r="AM45" i="9"/>
  <c r="AE45" i="9"/>
  <c r="W45" i="9"/>
  <c r="O45" i="9"/>
  <c r="G45" i="9"/>
  <c r="A46" i="9"/>
  <c r="AS45" i="9"/>
  <c r="AK45" i="9"/>
  <c r="AC45" i="9"/>
  <c r="U45" i="9"/>
  <c r="M45" i="9"/>
  <c r="E45" i="9"/>
  <c r="AY45" i="9"/>
  <c r="AQ45" i="9"/>
  <c r="AI45" i="9"/>
  <c r="AA45" i="9"/>
  <c r="S45" i="9"/>
  <c r="K45" i="9"/>
  <c r="C45" i="9"/>
  <c r="AO45" i="9"/>
  <c r="I45" i="9"/>
  <c r="AG45" i="9"/>
  <c r="Y45" i="9"/>
  <c r="AW45" i="9"/>
  <c r="Q45" i="9"/>
  <c r="AZ46" i="9" l="1"/>
  <c r="AV46" i="9"/>
  <c r="AR46" i="9"/>
  <c r="AN46" i="9"/>
  <c r="AJ46" i="9"/>
  <c r="AF46" i="9"/>
  <c r="AB46" i="9"/>
  <c r="X46" i="9"/>
  <c r="T46" i="9"/>
  <c r="AW46" i="9"/>
  <c r="AQ46" i="9"/>
  <c r="AL46" i="9"/>
  <c r="AG46" i="9"/>
  <c r="AA46" i="9"/>
  <c r="V46" i="9"/>
  <c r="Q46" i="9"/>
  <c r="M46" i="9"/>
  <c r="I46" i="9"/>
  <c r="E46" i="9"/>
  <c r="A47" i="9"/>
  <c r="AU46" i="9"/>
  <c r="AP46" i="9"/>
  <c r="AK46" i="9"/>
  <c r="AE46" i="9"/>
  <c r="Z46" i="9"/>
  <c r="U46" i="9"/>
  <c r="P46" i="9"/>
  <c r="L46" i="9"/>
  <c r="H46" i="9"/>
  <c r="D46" i="9"/>
  <c r="AY46" i="9"/>
  <c r="AT46" i="9"/>
  <c r="AO46" i="9"/>
  <c r="AI46" i="9"/>
  <c r="AD46" i="9"/>
  <c r="Y46" i="9"/>
  <c r="S46" i="9"/>
  <c r="O46" i="9"/>
  <c r="K46" i="9"/>
  <c r="G46" i="9"/>
  <c r="C46" i="9"/>
  <c r="AS46" i="9"/>
  <c r="W46" i="9"/>
  <c r="F46" i="9"/>
  <c r="AM46" i="9"/>
  <c r="R46" i="9"/>
  <c r="AH46" i="9"/>
  <c r="N46" i="9"/>
  <c r="AX46" i="9"/>
  <c r="AC46" i="9"/>
  <c r="J46" i="9"/>
  <c r="A48" i="9" l="1"/>
  <c r="AW47" i="9"/>
  <c r="AS47" i="9"/>
  <c r="AO47" i="9"/>
  <c r="AK47" i="9"/>
  <c r="AG47" i="9"/>
  <c r="AC47" i="9"/>
  <c r="Y47" i="9"/>
  <c r="U47" i="9"/>
  <c r="Q47" i="9"/>
  <c r="M47" i="9"/>
  <c r="I47" i="9"/>
  <c r="E47" i="9"/>
  <c r="AY47" i="9"/>
  <c r="AT47" i="9"/>
  <c r="AN47" i="9"/>
  <c r="AI47" i="9"/>
  <c r="AD47" i="9"/>
  <c r="X47" i="9"/>
  <c r="S47" i="9"/>
  <c r="N47" i="9"/>
  <c r="H47" i="9"/>
  <c r="C47" i="9"/>
  <c r="AX47" i="9"/>
  <c r="AR47" i="9"/>
  <c r="AM47" i="9"/>
  <c r="AH47" i="9"/>
  <c r="AB47" i="9"/>
  <c r="W47" i="9"/>
  <c r="R47" i="9"/>
  <c r="L47" i="9"/>
  <c r="G47" i="9"/>
  <c r="AV47" i="9"/>
  <c r="AQ47" i="9"/>
  <c r="AL47" i="9"/>
  <c r="AF47" i="9"/>
  <c r="AA47" i="9"/>
  <c r="V47" i="9"/>
  <c r="P47" i="9"/>
  <c r="K47" i="9"/>
  <c r="F47" i="9"/>
  <c r="AJ47" i="9"/>
  <c r="O47" i="9"/>
  <c r="AZ47" i="9"/>
  <c r="AE47" i="9"/>
  <c r="J47" i="9"/>
  <c r="AU47" i="9"/>
  <c r="Z47" i="9"/>
  <c r="D47" i="9"/>
  <c r="AP47" i="9"/>
  <c r="T47" i="9"/>
  <c r="AX48" i="9" l="1"/>
  <c r="AT48" i="9"/>
  <c r="AP48" i="9"/>
  <c r="AL48" i="9"/>
  <c r="AH48" i="9"/>
  <c r="AD48" i="9"/>
  <c r="Z48" i="9"/>
  <c r="V48" i="9"/>
  <c r="R48" i="9"/>
  <c r="N48" i="9"/>
  <c r="J48" i="9"/>
  <c r="F48" i="9"/>
  <c r="A49" i="9"/>
  <c r="AV48" i="9"/>
  <c r="AQ48" i="9"/>
  <c r="AK48" i="9"/>
  <c r="AF48" i="9"/>
  <c r="AA48" i="9"/>
  <c r="U48" i="9"/>
  <c r="P48" i="9"/>
  <c r="K48" i="9"/>
  <c r="E48" i="9"/>
  <c r="AZ48" i="9"/>
  <c r="AU48" i="9"/>
  <c r="AO48" i="9"/>
  <c r="AJ48" i="9"/>
  <c r="AE48" i="9"/>
  <c r="Y48" i="9"/>
  <c r="T48" i="9"/>
  <c r="O48" i="9"/>
  <c r="I48" i="9"/>
  <c r="D48" i="9"/>
  <c r="AY48" i="9"/>
  <c r="AS48" i="9"/>
  <c r="AN48" i="9"/>
  <c r="AI48" i="9"/>
  <c r="AC48" i="9"/>
  <c r="X48" i="9"/>
  <c r="S48" i="9"/>
  <c r="M48" i="9"/>
  <c r="H48" i="9"/>
  <c r="C48" i="9"/>
  <c r="AW48" i="9"/>
  <c r="AB48" i="9"/>
  <c r="G48" i="9"/>
  <c r="AR48" i="9"/>
  <c r="W48" i="9"/>
  <c r="AM48" i="9"/>
  <c r="Q48" i="9"/>
  <c r="AG48" i="9"/>
  <c r="L48" i="9"/>
  <c r="AY49" i="9" l="1"/>
  <c r="AU49" i="9"/>
  <c r="AQ49" i="9"/>
  <c r="AM49" i="9"/>
  <c r="AI49" i="9"/>
  <c r="AE49" i="9"/>
  <c r="AA49" i="9"/>
  <c r="W49" i="9"/>
  <c r="S49" i="9"/>
  <c r="O49" i="9"/>
  <c r="K49" i="9"/>
  <c r="G49" i="9"/>
  <c r="C49" i="9"/>
  <c r="AX49" i="9"/>
  <c r="AS49" i="9"/>
  <c r="AN49" i="9"/>
  <c r="AH49" i="9"/>
  <c r="AC49" i="9"/>
  <c r="X49" i="9"/>
  <c r="R49" i="9"/>
  <c r="M49" i="9"/>
  <c r="H49" i="9"/>
  <c r="AW49" i="9"/>
  <c r="AR49" i="9"/>
  <c r="AL49" i="9"/>
  <c r="AG49" i="9"/>
  <c r="AB49" i="9"/>
  <c r="V49" i="9"/>
  <c r="Q49" i="9"/>
  <c r="L49" i="9"/>
  <c r="F49" i="9"/>
  <c r="A50" i="9"/>
  <c r="AV49" i="9"/>
  <c r="AP49" i="9"/>
  <c r="AK49" i="9"/>
  <c r="AF49" i="9"/>
  <c r="Z49" i="9"/>
  <c r="U49" i="9"/>
  <c r="P49" i="9"/>
  <c r="J49" i="9"/>
  <c r="E49" i="9"/>
  <c r="AO49" i="9"/>
  <c r="T49" i="9"/>
  <c r="AJ49" i="9"/>
  <c r="N49" i="9"/>
  <c r="AZ49" i="9"/>
  <c r="AD49" i="9"/>
  <c r="I49" i="9"/>
  <c r="AT49" i="9"/>
  <c r="Y49" i="9"/>
  <c r="D49" i="9"/>
  <c r="AZ50" i="9" l="1"/>
  <c r="AV50" i="9"/>
  <c r="AR50" i="9"/>
  <c r="AN50" i="9"/>
  <c r="AJ50" i="9"/>
  <c r="AF50" i="9"/>
  <c r="AB50" i="9"/>
  <c r="X50" i="9"/>
  <c r="T50" i="9"/>
  <c r="P50" i="9"/>
  <c r="L50" i="9"/>
  <c r="H50" i="9"/>
  <c r="D50" i="9"/>
  <c r="A51" i="9"/>
  <c r="AU50" i="9"/>
  <c r="AP50" i="9"/>
  <c r="AK50" i="9"/>
  <c r="AE50" i="9"/>
  <c r="Z50" i="9"/>
  <c r="U50" i="9"/>
  <c r="O50" i="9"/>
  <c r="J50" i="9"/>
  <c r="E50" i="9"/>
  <c r="AY50" i="9"/>
  <c r="AT50" i="9"/>
  <c r="AO50" i="9"/>
  <c r="AI50" i="9"/>
  <c r="AD50" i="9"/>
  <c r="Y50" i="9"/>
  <c r="S50" i="9"/>
  <c r="N50" i="9"/>
  <c r="I50" i="9"/>
  <c r="C50" i="9"/>
  <c r="AX50" i="9"/>
  <c r="AS50" i="9"/>
  <c r="AM50" i="9"/>
  <c r="AH50" i="9"/>
  <c r="AC50" i="9"/>
  <c r="W50" i="9"/>
  <c r="R50" i="9"/>
  <c r="M50" i="9"/>
  <c r="G50" i="9"/>
  <c r="AG50" i="9"/>
  <c r="K50" i="9"/>
  <c r="AW50" i="9"/>
  <c r="AA50" i="9"/>
  <c r="F50" i="9"/>
  <c r="AQ50" i="9"/>
  <c r="V50" i="9"/>
  <c r="Q50" i="9"/>
  <c r="AL50" i="9"/>
  <c r="A52" i="9" l="1"/>
  <c r="AW51" i="9"/>
  <c r="AS51" i="9"/>
  <c r="AO51" i="9"/>
  <c r="AK51" i="9"/>
  <c r="AG51" i="9"/>
  <c r="AC51" i="9"/>
  <c r="Y51" i="9"/>
  <c r="U51" i="9"/>
  <c r="Q51" i="9"/>
  <c r="M51" i="9"/>
  <c r="I51" i="9"/>
  <c r="E51" i="9"/>
  <c r="AX51" i="9"/>
  <c r="AR51" i="9"/>
  <c r="AM51" i="9"/>
  <c r="AH51" i="9"/>
  <c r="AB51" i="9"/>
  <c r="W51" i="9"/>
  <c r="R51" i="9"/>
  <c r="L51" i="9"/>
  <c r="G51" i="9"/>
  <c r="AV51" i="9"/>
  <c r="AQ51" i="9"/>
  <c r="AL51" i="9"/>
  <c r="AF51" i="9"/>
  <c r="AA51" i="9"/>
  <c r="V51" i="9"/>
  <c r="P51" i="9"/>
  <c r="K51" i="9"/>
  <c r="F51" i="9"/>
  <c r="AZ51" i="9"/>
  <c r="AU51" i="9"/>
  <c r="AP51" i="9"/>
  <c r="AJ51" i="9"/>
  <c r="AE51" i="9"/>
  <c r="Z51" i="9"/>
  <c r="T51" i="9"/>
  <c r="O51" i="9"/>
  <c r="J51" i="9"/>
  <c r="D51" i="9"/>
  <c r="AT51" i="9"/>
  <c r="X51" i="9"/>
  <c r="C51" i="9"/>
  <c r="AN51" i="9"/>
  <c r="S51" i="9"/>
  <c r="AI51" i="9"/>
  <c r="N51" i="9"/>
  <c r="AY51" i="9"/>
  <c r="AD51" i="9"/>
  <c r="H51" i="9"/>
  <c r="AX52" i="9" l="1"/>
  <c r="AT52" i="9"/>
  <c r="AP52" i="9"/>
  <c r="AL52" i="9"/>
  <c r="AH52" i="9"/>
  <c r="AD52" i="9"/>
  <c r="Z52" i="9"/>
  <c r="V52" i="9"/>
  <c r="R52" i="9"/>
  <c r="N52" i="9"/>
  <c r="J52" i="9"/>
  <c r="F52" i="9"/>
  <c r="AZ52" i="9"/>
  <c r="AU52" i="9"/>
  <c r="AO52" i="9"/>
  <c r="AJ52" i="9"/>
  <c r="AE52" i="9"/>
  <c r="Y52" i="9"/>
  <c r="T52" i="9"/>
  <c r="O52" i="9"/>
  <c r="I52" i="9"/>
  <c r="D52" i="9"/>
  <c r="AY52" i="9"/>
  <c r="AS52" i="9"/>
  <c r="AN52" i="9"/>
  <c r="AI52" i="9"/>
  <c r="AC52" i="9"/>
  <c r="X52" i="9"/>
  <c r="S52" i="9"/>
  <c r="M52" i="9"/>
  <c r="H52" i="9"/>
  <c r="C52" i="9"/>
  <c r="AW52" i="9"/>
  <c r="AR52" i="9"/>
  <c r="AM52" i="9"/>
  <c r="AG52" i="9"/>
  <c r="AB52" i="9"/>
  <c r="W52" i="9"/>
  <c r="Q52" i="9"/>
  <c r="L52" i="9"/>
  <c r="G52" i="9"/>
  <c r="AK52" i="9"/>
  <c r="P52" i="9"/>
  <c r="A53" i="9"/>
  <c r="AF52" i="9"/>
  <c r="K52" i="9"/>
  <c r="AV52" i="9"/>
  <c r="AA52" i="9"/>
  <c r="E52" i="9"/>
  <c r="AQ52" i="9"/>
  <c r="U52" i="9"/>
  <c r="AY53" i="9" l="1"/>
  <c r="AU53" i="9"/>
  <c r="AQ53" i="9"/>
  <c r="AM53" i="9"/>
  <c r="AI53" i="9"/>
  <c r="AE53" i="9"/>
  <c r="AA53" i="9"/>
  <c r="W53" i="9"/>
  <c r="S53" i="9"/>
  <c r="O53" i="9"/>
  <c r="K53" i="9"/>
  <c r="G53" i="9"/>
  <c r="C53" i="9"/>
  <c r="AW53" i="9"/>
  <c r="AR53" i="9"/>
  <c r="AL53" i="9"/>
  <c r="AG53" i="9"/>
  <c r="AB53" i="9"/>
  <c r="V53" i="9"/>
  <c r="Q53" i="9"/>
  <c r="L53" i="9"/>
  <c r="F53" i="9"/>
  <c r="A54" i="9"/>
  <c r="AV53" i="9"/>
  <c r="AP53" i="9"/>
  <c r="AK53" i="9"/>
  <c r="AF53" i="9"/>
  <c r="Z53" i="9"/>
  <c r="U53" i="9"/>
  <c r="P53" i="9"/>
  <c r="J53" i="9"/>
  <c r="E53" i="9"/>
  <c r="AZ53" i="9"/>
  <c r="AT53" i="9"/>
  <c r="AO53" i="9"/>
  <c r="AJ53" i="9"/>
  <c r="AD53" i="9"/>
  <c r="Y53" i="9"/>
  <c r="T53" i="9"/>
  <c r="N53" i="9"/>
  <c r="I53" i="9"/>
  <c r="D53" i="9"/>
  <c r="AX53" i="9"/>
  <c r="AC53" i="9"/>
  <c r="H53" i="9"/>
  <c r="AS53" i="9"/>
  <c r="X53" i="9"/>
  <c r="AN53" i="9"/>
  <c r="R53" i="9"/>
  <c r="AH53" i="9"/>
  <c r="M53" i="9"/>
  <c r="AZ54" i="9" l="1"/>
  <c r="AV54" i="9"/>
  <c r="AR54" i="9"/>
  <c r="AN54" i="9"/>
  <c r="AJ54" i="9"/>
  <c r="AF54" i="9"/>
  <c r="AB54" i="9"/>
  <c r="X54" i="9"/>
  <c r="T54" i="9"/>
  <c r="P54" i="9"/>
  <c r="L54" i="9"/>
  <c r="H54" i="9"/>
  <c r="D54" i="9"/>
  <c r="AY54" i="9"/>
  <c r="AT54" i="9"/>
  <c r="AO54" i="9"/>
  <c r="AI54" i="9"/>
  <c r="AD54" i="9"/>
  <c r="Y54" i="9"/>
  <c r="S54" i="9"/>
  <c r="N54" i="9"/>
  <c r="I54" i="9"/>
  <c r="C54" i="9"/>
  <c r="AX54" i="9"/>
  <c r="AS54" i="9"/>
  <c r="AM54" i="9"/>
  <c r="AH54" i="9"/>
  <c r="AC54" i="9"/>
  <c r="W54" i="9"/>
  <c r="R54" i="9"/>
  <c r="M54" i="9"/>
  <c r="G54" i="9"/>
  <c r="AW54" i="9"/>
  <c r="AQ54" i="9"/>
  <c r="AL54" i="9"/>
  <c r="AG54" i="9"/>
  <c r="AA54" i="9"/>
  <c r="V54" i="9"/>
  <c r="Q54" i="9"/>
  <c r="K54" i="9"/>
  <c r="F54" i="9"/>
  <c r="AP54" i="9"/>
  <c r="U54" i="9"/>
  <c r="AK54" i="9"/>
  <c r="O54" i="9"/>
  <c r="A55" i="9"/>
  <c r="AE54" i="9"/>
  <c r="J54" i="9"/>
  <c r="AU54" i="9"/>
  <c r="Z54" i="9"/>
  <c r="E54" i="9"/>
  <c r="A56" i="9" l="1"/>
  <c r="AW55" i="9"/>
  <c r="AS55" i="9"/>
  <c r="AO55" i="9"/>
  <c r="AK55" i="9"/>
  <c r="AG55" i="9"/>
  <c r="AC55" i="9"/>
  <c r="Y55" i="9"/>
  <c r="U55" i="9"/>
  <c r="Q55" i="9"/>
  <c r="M55" i="9"/>
  <c r="I55" i="9"/>
  <c r="E55" i="9"/>
  <c r="AV55" i="9"/>
  <c r="AQ55" i="9"/>
  <c r="AL55" i="9"/>
  <c r="AF55" i="9"/>
  <c r="AA55" i="9"/>
  <c r="V55" i="9"/>
  <c r="P55" i="9"/>
  <c r="K55" i="9"/>
  <c r="F55" i="9"/>
  <c r="AZ55" i="9"/>
  <c r="AU55" i="9"/>
  <c r="AP55" i="9"/>
  <c r="AJ55" i="9"/>
  <c r="AE55" i="9"/>
  <c r="Z55" i="9"/>
  <c r="T55" i="9"/>
  <c r="O55" i="9"/>
  <c r="J55" i="9"/>
  <c r="D55" i="9"/>
  <c r="AY55" i="9"/>
  <c r="AT55" i="9"/>
  <c r="AN55" i="9"/>
  <c r="AI55" i="9"/>
  <c r="AD55" i="9"/>
  <c r="X55" i="9"/>
  <c r="S55" i="9"/>
  <c r="N55" i="9"/>
  <c r="H55" i="9"/>
  <c r="C55" i="9"/>
  <c r="AH55" i="9"/>
  <c r="L55" i="9"/>
  <c r="AX55" i="9"/>
  <c r="AB55" i="9"/>
  <c r="G55" i="9"/>
  <c r="AR55" i="9"/>
  <c r="W55" i="9"/>
  <c r="R55" i="9"/>
  <c r="AM55" i="9"/>
  <c r="AX56" i="9" l="1"/>
  <c r="AT56" i="9"/>
  <c r="AP56" i="9"/>
  <c r="AL56" i="9"/>
  <c r="AH56" i="9"/>
  <c r="AD56" i="9"/>
  <c r="Z56" i="9"/>
  <c r="V56" i="9"/>
  <c r="R56" i="9"/>
  <c r="N56" i="9"/>
  <c r="J56" i="9"/>
  <c r="F56" i="9"/>
  <c r="AY56" i="9"/>
  <c r="AS56" i="9"/>
  <c r="AN56" i="9"/>
  <c r="AI56" i="9"/>
  <c r="AC56" i="9"/>
  <c r="X56" i="9"/>
  <c r="S56" i="9"/>
  <c r="M56" i="9"/>
  <c r="H56" i="9"/>
  <c r="C56" i="9"/>
  <c r="AW56" i="9"/>
  <c r="AR56" i="9"/>
  <c r="AM56" i="9"/>
  <c r="AG56" i="9"/>
  <c r="AB56" i="9"/>
  <c r="W56" i="9"/>
  <c r="Q56" i="9"/>
  <c r="L56" i="9"/>
  <c r="G56" i="9"/>
  <c r="A57" i="9"/>
  <c r="AV56" i="9"/>
  <c r="AQ56" i="9"/>
  <c r="AK56" i="9"/>
  <c r="AF56" i="9"/>
  <c r="AA56" i="9"/>
  <c r="U56" i="9"/>
  <c r="P56" i="9"/>
  <c r="K56" i="9"/>
  <c r="E56" i="9"/>
  <c r="AU56" i="9"/>
  <c r="Y56" i="9"/>
  <c r="D56" i="9"/>
  <c r="AO56" i="9"/>
  <c r="T56" i="9"/>
  <c r="AJ56" i="9"/>
  <c r="O56" i="9"/>
  <c r="AZ56" i="9"/>
  <c r="AE56" i="9"/>
  <c r="I56" i="9"/>
  <c r="AY57" i="9" l="1"/>
  <c r="AU57" i="9"/>
  <c r="AQ57" i="9"/>
  <c r="AM57" i="9"/>
  <c r="AI57" i="9"/>
  <c r="AE57" i="9"/>
  <c r="AA57" i="9"/>
  <c r="W57" i="9"/>
  <c r="S57" i="9"/>
  <c r="O57" i="9"/>
  <c r="K57" i="9"/>
  <c r="G57" i="9"/>
  <c r="C57" i="9"/>
  <c r="A58" i="9"/>
  <c r="AV57" i="9"/>
  <c r="AP57" i="9"/>
  <c r="AK57" i="9"/>
  <c r="AF57" i="9"/>
  <c r="Z57" i="9"/>
  <c r="U57" i="9"/>
  <c r="P57" i="9"/>
  <c r="J57" i="9"/>
  <c r="E57" i="9"/>
  <c r="AZ57" i="9"/>
  <c r="AT57" i="9"/>
  <c r="AO57" i="9"/>
  <c r="AJ57" i="9"/>
  <c r="AD57" i="9"/>
  <c r="Y57" i="9"/>
  <c r="T57" i="9"/>
  <c r="N57" i="9"/>
  <c r="I57" i="9"/>
  <c r="D57" i="9"/>
  <c r="AX57" i="9"/>
  <c r="AS57" i="9"/>
  <c r="AN57" i="9"/>
  <c r="AH57" i="9"/>
  <c r="AC57" i="9"/>
  <c r="X57" i="9"/>
  <c r="R57" i="9"/>
  <c r="M57" i="9"/>
  <c r="H57" i="9"/>
  <c r="AL57" i="9"/>
  <c r="Q57" i="9"/>
  <c r="AG57" i="9"/>
  <c r="L57" i="9"/>
  <c r="AW57" i="9"/>
  <c r="AB57" i="9"/>
  <c r="F57" i="9"/>
  <c r="AR57" i="9"/>
  <c r="V57" i="9"/>
  <c r="AZ58" i="9" l="1"/>
  <c r="AV58" i="9"/>
  <c r="AR58" i="9"/>
  <c r="AN58" i="9"/>
  <c r="AJ58" i="9"/>
  <c r="AF58" i="9"/>
  <c r="AB58" i="9"/>
  <c r="X58" i="9"/>
  <c r="T58" i="9"/>
  <c r="P58" i="9"/>
  <c r="L58" i="9"/>
  <c r="H58" i="9"/>
  <c r="D58" i="9"/>
  <c r="AX58" i="9"/>
  <c r="AS58" i="9"/>
  <c r="AM58" i="9"/>
  <c r="AH58" i="9"/>
  <c r="AC58" i="9"/>
  <c r="W58" i="9"/>
  <c r="R58" i="9"/>
  <c r="M58" i="9"/>
  <c r="G58" i="9"/>
  <c r="AW58" i="9"/>
  <c r="AQ58" i="9"/>
  <c r="AL58" i="9"/>
  <c r="AG58" i="9"/>
  <c r="AA58" i="9"/>
  <c r="V58" i="9"/>
  <c r="Q58" i="9"/>
  <c r="K58" i="9"/>
  <c r="F58" i="9"/>
  <c r="A59" i="9"/>
  <c r="AU58" i="9"/>
  <c r="AP58" i="9"/>
  <c r="AK58" i="9"/>
  <c r="AE58" i="9"/>
  <c r="Z58" i="9"/>
  <c r="U58" i="9"/>
  <c r="O58" i="9"/>
  <c r="J58" i="9"/>
  <c r="E58" i="9"/>
  <c r="AY58" i="9"/>
  <c r="AD58" i="9"/>
  <c r="I58" i="9"/>
  <c r="AT58" i="9"/>
  <c r="Y58" i="9"/>
  <c r="C58" i="9"/>
  <c r="AO58" i="9"/>
  <c r="S58" i="9"/>
  <c r="AI58" i="9"/>
  <c r="N58" i="9"/>
  <c r="A60" i="9" l="1"/>
  <c r="AW59" i="9"/>
  <c r="AS59" i="9"/>
  <c r="AO59" i="9"/>
  <c r="AK59" i="9"/>
  <c r="AG59" i="9"/>
  <c r="AC59" i="9"/>
  <c r="Y59" i="9"/>
  <c r="U59" i="9"/>
  <c r="Q59" i="9"/>
  <c r="M59" i="9"/>
  <c r="I59" i="9"/>
  <c r="E59" i="9"/>
  <c r="AZ59" i="9"/>
  <c r="AU59" i="9"/>
  <c r="AP59" i="9"/>
  <c r="AJ59" i="9"/>
  <c r="AE59" i="9"/>
  <c r="Z59" i="9"/>
  <c r="T59" i="9"/>
  <c r="O59" i="9"/>
  <c r="J59" i="9"/>
  <c r="D59" i="9"/>
  <c r="AY59" i="9"/>
  <c r="AT59" i="9"/>
  <c r="AN59" i="9"/>
  <c r="AI59" i="9"/>
  <c r="AD59" i="9"/>
  <c r="X59" i="9"/>
  <c r="S59" i="9"/>
  <c r="N59" i="9"/>
  <c r="H59" i="9"/>
  <c r="C59" i="9"/>
  <c r="AX59" i="9"/>
  <c r="AR59" i="9"/>
  <c r="AM59" i="9"/>
  <c r="AH59" i="9"/>
  <c r="AB59" i="9"/>
  <c r="W59" i="9"/>
  <c r="R59" i="9"/>
  <c r="L59" i="9"/>
  <c r="G59" i="9"/>
  <c r="AQ59" i="9"/>
  <c r="V59" i="9"/>
  <c r="AL59" i="9"/>
  <c r="P59" i="9"/>
  <c r="AF59" i="9"/>
  <c r="K59" i="9"/>
  <c r="AV59" i="9"/>
  <c r="AA59" i="9"/>
  <c r="F59" i="9"/>
  <c r="AX60" i="9" l="1"/>
  <c r="AT60" i="9"/>
  <c r="AP60" i="9"/>
  <c r="AL60" i="9"/>
  <c r="AH60" i="9"/>
  <c r="AD60" i="9"/>
  <c r="Z60" i="9"/>
  <c r="V60" i="9"/>
  <c r="R60" i="9"/>
  <c r="N60" i="9"/>
  <c r="J60" i="9"/>
  <c r="F60" i="9"/>
  <c r="AW60" i="9"/>
  <c r="AR60" i="9"/>
  <c r="AM60" i="9"/>
  <c r="AG60" i="9"/>
  <c r="AB60" i="9"/>
  <c r="W60" i="9"/>
  <c r="Q60" i="9"/>
  <c r="L60" i="9"/>
  <c r="G60" i="9"/>
  <c r="A61" i="9"/>
  <c r="AV60" i="9"/>
  <c r="AQ60" i="9"/>
  <c r="AK60" i="9"/>
  <c r="AF60" i="9"/>
  <c r="AA60" i="9"/>
  <c r="U60" i="9"/>
  <c r="P60" i="9"/>
  <c r="K60" i="9"/>
  <c r="E60" i="9"/>
  <c r="AZ60" i="9"/>
  <c r="AU60" i="9"/>
  <c r="AO60" i="9"/>
  <c r="AJ60" i="9"/>
  <c r="AE60" i="9"/>
  <c r="Y60" i="9"/>
  <c r="T60" i="9"/>
  <c r="O60" i="9"/>
  <c r="I60" i="9"/>
  <c r="D60" i="9"/>
  <c r="AI60" i="9"/>
  <c r="M60" i="9"/>
  <c r="AY60" i="9"/>
  <c r="AC60" i="9"/>
  <c r="H60" i="9"/>
  <c r="AS60" i="9"/>
  <c r="X60" i="9"/>
  <c r="C60" i="9"/>
  <c r="S60" i="9"/>
  <c r="AN60" i="9"/>
  <c r="AY61" i="9" l="1"/>
  <c r="AU61" i="9"/>
  <c r="AQ61" i="9"/>
  <c r="AM61" i="9"/>
  <c r="AI61" i="9"/>
  <c r="AE61" i="9"/>
  <c r="AA61" i="9"/>
  <c r="W61" i="9"/>
  <c r="S61" i="9"/>
  <c r="O61" i="9"/>
  <c r="K61" i="9"/>
  <c r="G61" i="9"/>
  <c r="C61" i="9"/>
  <c r="AZ61" i="9"/>
  <c r="AT61" i="9"/>
  <c r="AO61" i="9"/>
  <c r="AJ61" i="9"/>
  <c r="AD61" i="9"/>
  <c r="Y61" i="9"/>
  <c r="T61" i="9"/>
  <c r="N61" i="9"/>
  <c r="I61" i="9"/>
  <c r="D61" i="9"/>
  <c r="AX61" i="9"/>
  <c r="AS61" i="9"/>
  <c r="AN61" i="9"/>
  <c r="AH61" i="9"/>
  <c r="AC61" i="9"/>
  <c r="X61" i="9"/>
  <c r="R61" i="9"/>
  <c r="M61" i="9"/>
  <c r="H61" i="9"/>
  <c r="AW61" i="9"/>
  <c r="AR61" i="9"/>
  <c r="AL61" i="9"/>
  <c r="AG61" i="9"/>
  <c r="AB61" i="9"/>
  <c r="V61" i="9"/>
  <c r="Q61" i="9"/>
  <c r="L61" i="9"/>
  <c r="F61" i="9"/>
  <c r="AV61" i="9"/>
  <c r="Z61" i="9"/>
  <c r="E61" i="9"/>
  <c r="AP61" i="9"/>
  <c r="U61" i="9"/>
  <c r="AK61" i="9"/>
  <c r="P61" i="9"/>
  <c r="A62" i="9"/>
  <c r="AF61" i="9"/>
  <c r="J61" i="9"/>
  <c r="AZ62" i="9" l="1"/>
  <c r="AV62" i="9"/>
  <c r="AR62" i="9"/>
  <c r="AN62" i="9"/>
  <c r="AJ62" i="9"/>
  <c r="AF62" i="9"/>
  <c r="AB62" i="9"/>
  <c r="X62" i="9"/>
  <c r="T62" i="9"/>
  <c r="P62" i="9"/>
  <c r="L62" i="9"/>
  <c r="H62" i="9"/>
  <c r="D62" i="9"/>
  <c r="AW62" i="9"/>
  <c r="AQ62" i="9"/>
  <c r="AL62" i="9"/>
  <c r="AG62" i="9"/>
  <c r="AA62" i="9"/>
  <c r="V62" i="9"/>
  <c r="Q62" i="9"/>
  <c r="K62" i="9"/>
  <c r="F62" i="9"/>
  <c r="A63" i="9"/>
  <c r="AU62" i="9"/>
  <c r="AP62" i="9"/>
  <c r="AK62" i="9"/>
  <c r="AE62" i="9"/>
  <c r="Z62" i="9"/>
  <c r="U62" i="9"/>
  <c r="O62" i="9"/>
  <c r="J62" i="9"/>
  <c r="E62" i="9"/>
  <c r="AY62" i="9"/>
  <c r="AT62" i="9"/>
  <c r="AO62" i="9"/>
  <c r="AI62" i="9"/>
  <c r="AD62" i="9"/>
  <c r="Y62" i="9"/>
  <c r="S62" i="9"/>
  <c r="N62" i="9"/>
  <c r="I62" i="9"/>
  <c r="C62" i="9"/>
  <c r="AM62" i="9"/>
  <c r="R62" i="9"/>
  <c r="AH62" i="9"/>
  <c r="M62" i="9"/>
  <c r="AX62" i="9"/>
  <c r="AC62" i="9"/>
  <c r="G62" i="9"/>
  <c r="AS62" i="9"/>
  <c r="W62" i="9"/>
  <c r="A64" i="9" l="1"/>
  <c r="AW63" i="9"/>
  <c r="AS63" i="9"/>
  <c r="AO63" i="9"/>
  <c r="AK63" i="9"/>
  <c r="AG63" i="9"/>
  <c r="AX63" i="9"/>
  <c r="AR63" i="9"/>
  <c r="AM63" i="9"/>
  <c r="AH63" i="9"/>
  <c r="AC63" i="9"/>
  <c r="Y63" i="9"/>
  <c r="U63" i="9"/>
  <c r="Q63" i="9"/>
  <c r="M63" i="9"/>
  <c r="I63" i="9"/>
  <c r="E63" i="9"/>
  <c r="AY63" i="9"/>
  <c r="AQ63" i="9"/>
  <c r="AJ63" i="9"/>
  <c r="AD63" i="9"/>
  <c r="X63" i="9"/>
  <c r="S63" i="9"/>
  <c r="N63" i="9"/>
  <c r="H63" i="9"/>
  <c r="C63" i="9"/>
  <c r="AV63" i="9"/>
  <c r="AP63" i="9"/>
  <c r="AI63" i="9"/>
  <c r="AB63" i="9"/>
  <c r="W63" i="9"/>
  <c r="R63" i="9"/>
  <c r="L63" i="9"/>
  <c r="G63" i="9"/>
  <c r="AU63" i="9"/>
  <c r="AN63" i="9"/>
  <c r="AF63" i="9"/>
  <c r="AA63" i="9"/>
  <c r="V63" i="9"/>
  <c r="P63" i="9"/>
  <c r="K63" i="9"/>
  <c r="F63" i="9"/>
  <c r="AE63" i="9"/>
  <c r="J63" i="9"/>
  <c r="AZ63" i="9"/>
  <c r="Z63" i="9"/>
  <c r="D63" i="9"/>
  <c r="AT63" i="9"/>
  <c r="T63" i="9"/>
  <c r="AL63" i="9"/>
  <c r="O63" i="9"/>
  <c r="AX64" i="9" l="1"/>
  <c r="AT64" i="9"/>
  <c r="AP64" i="9"/>
  <c r="AL64" i="9"/>
  <c r="AH64" i="9"/>
  <c r="AD64" i="9"/>
  <c r="Z64" i="9"/>
  <c r="V64" i="9"/>
  <c r="R64" i="9"/>
  <c r="N64" i="9"/>
  <c r="J64" i="9"/>
  <c r="F64" i="9"/>
  <c r="AZ64" i="9"/>
  <c r="AU64" i="9"/>
  <c r="AO64" i="9"/>
  <c r="AJ64" i="9"/>
  <c r="AE64" i="9"/>
  <c r="Y64" i="9"/>
  <c r="T64" i="9"/>
  <c r="O64" i="9"/>
  <c r="I64" i="9"/>
  <c r="D64" i="9"/>
  <c r="AW64" i="9"/>
  <c r="AQ64" i="9"/>
  <c r="AI64" i="9"/>
  <c r="AB64" i="9"/>
  <c r="U64" i="9"/>
  <c r="M64" i="9"/>
  <c r="G64" i="9"/>
  <c r="AV64" i="9"/>
  <c r="AN64" i="9"/>
  <c r="AG64" i="9"/>
  <c r="AA64" i="9"/>
  <c r="S64" i="9"/>
  <c r="L64" i="9"/>
  <c r="E64" i="9"/>
  <c r="A65" i="9"/>
  <c r="AS64" i="9"/>
  <c r="AM64" i="9"/>
  <c r="AF64" i="9"/>
  <c r="X64" i="9"/>
  <c r="Q64" i="9"/>
  <c r="K64" i="9"/>
  <c r="C64" i="9"/>
  <c r="AK64" i="9"/>
  <c r="H64" i="9"/>
  <c r="AC64" i="9"/>
  <c r="AY64" i="9"/>
  <c r="W64" i="9"/>
  <c r="AR64" i="9"/>
  <c r="P64" i="9"/>
  <c r="AY65" i="9" l="1"/>
  <c r="AU65" i="9"/>
  <c r="AQ65" i="9"/>
  <c r="AM65" i="9"/>
  <c r="AI65" i="9"/>
  <c r="AE65" i="9"/>
  <c r="AA65" i="9"/>
  <c r="W65" i="9"/>
  <c r="S65" i="9"/>
  <c r="O65" i="9"/>
  <c r="K65" i="9"/>
  <c r="G65" i="9"/>
  <c r="C65" i="9"/>
  <c r="AW65" i="9"/>
  <c r="AR65" i="9"/>
  <c r="AL65" i="9"/>
  <c r="AG65" i="9"/>
  <c r="AB65" i="9"/>
  <c r="V65" i="9"/>
  <c r="Q65" i="9"/>
  <c r="L65" i="9"/>
  <c r="F65" i="9"/>
  <c r="AV65" i="9"/>
  <c r="AO65" i="9"/>
  <c r="AH65" i="9"/>
  <c r="Z65" i="9"/>
  <c r="T65" i="9"/>
  <c r="M65" i="9"/>
  <c r="E65" i="9"/>
  <c r="A66" i="9"/>
  <c r="AT65" i="9"/>
  <c r="AN65" i="9"/>
  <c r="AF65" i="9"/>
  <c r="Y65" i="9"/>
  <c r="R65" i="9"/>
  <c r="J65" i="9"/>
  <c r="D65" i="9"/>
  <c r="AZ65" i="9"/>
  <c r="AS65" i="9"/>
  <c r="AK65" i="9"/>
  <c r="AD65" i="9"/>
  <c r="X65" i="9"/>
  <c r="P65" i="9"/>
  <c r="I65" i="9"/>
  <c r="AP65" i="9"/>
  <c r="N65" i="9"/>
  <c r="AJ65" i="9"/>
  <c r="H65" i="9"/>
  <c r="AC65" i="9"/>
  <c r="AX65" i="9"/>
  <c r="U65" i="9"/>
  <c r="AZ66" i="9" l="1"/>
  <c r="AV66" i="9"/>
  <c r="AR66" i="9"/>
  <c r="AN66" i="9"/>
  <c r="AJ66" i="9"/>
  <c r="AF66" i="9"/>
  <c r="AB66" i="9"/>
  <c r="X66" i="9"/>
  <c r="T66" i="9"/>
  <c r="P66" i="9"/>
  <c r="L66" i="9"/>
  <c r="H66" i="9"/>
  <c r="D66" i="9"/>
  <c r="AX66" i="9"/>
  <c r="AS66" i="9"/>
  <c r="AM66" i="9"/>
  <c r="AH66" i="9"/>
  <c r="AC66" i="9"/>
  <c r="W66" i="9"/>
  <c r="R66" i="9"/>
  <c r="M66" i="9"/>
  <c r="AY66" i="9"/>
  <c r="AT66" i="9"/>
  <c r="AO66" i="9"/>
  <c r="AI66" i="9"/>
  <c r="AD66" i="9"/>
  <c r="Y66" i="9"/>
  <c r="S66" i="9"/>
  <c r="N66" i="9"/>
  <c r="I66" i="9"/>
  <c r="C66" i="9"/>
  <c r="AQ66" i="9"/>
  <c r="AG66" i="9"/>
  <c r="V66" i="9"/>
  <c r="K66" i="9"/>
  <c r="E66" i="9"/>
  <c r="A67" i="9"/>
  <c r="AP66" i="9"/>
  <c r="AE66" i="9"/>
  <c r="U66" i="9"/>
  <c r="J66" i="9"/>
  <c r="AW66" i="9"/>
  <c r="AL66" i="9"/>
  <c r="AA66" i="9"/>
  <c r="Q66" i="9"/>
  <c r="G66" i="9"/>
  <c r="Z66" i="9"/>
  <c r="O66" i="9"/>
  <c r="AU66" i="9"/>
  <c r="F66" i="9"/>
  <c r="AK66" i="9"/>
  <c r="A68" i="9" l="1"/>
  <c r="AW67" i="9"/>
  <c r="AS67" i="9"/>
  <c r="AO67" i="9"/>
  <c r="AK67" i="9"/>
  <c r="AG67" i="9"/>
  <c r="AC67" i="9"/>
  <c r="Y67" i="9"/>
  <c r="U67" i="9"/>
  <c r="Q67" i="9"/>
  <c r="M67" i="9"/>
  <c r="I67" i="9"/>
  <c r="E67" i="9"/>
  <c r="AZ67" i="9"/>
  <c r="AU67" i="9"/>
  <c r="AP67" i="9"/>
  <c r="AJ67" i="9"/>
  <c r="AE67" i="9"/>
  <c r="Z67" i="9"/>
  <c r="T67" i="9"/>
  <c r="O67" i="9"/>
  <c r="J67" i="9"/>
  <c r="D67" i="9"/>
  <c r="AX67" i="9"/>
  <c r="AR67" i="9"/>
  <c r="AM67" i="9"/>
  <c r="AH67" i="9"/>
  <c r="AB67" i="9"/>
  <c r="W67" i="9"/>
  <c r="AV67" i="9"/>
  <c r="AQ67" i="9"/>
  <c r="AL67" i="9"/>
  <c r="AF67" i="9"/>
  <c r="AA67" i="9"/>
  <c r="V67" i="9"/>
  <c r="P67" i="9"/>
  <c r="K67" i="9"/>
  <c r="F67" i="9"/>
  <c r="AY67" i="9"/>
  <c r="AD67" i="9"/>
  <c r="N67" i="9"/>
  <c r="C67" i="9"/>
  <c r="AT67" i="9"/>
  <c r="X67" i="9"/>
  <c r="L67" i="9"/>
  <c r="AN67" i="9"/>
  <c r="S67" i="9"/>
  <c r="H67" i="9"/>
  <c r="R67" i="9"/>
  <c r="G67" i="9"/>
  <c r="AI67" i="9"/>
  <c r="AZ68" i="9" l="1"/>
  <c r="AV68" i="9"/>
  <c r="AR68" i="9"/>
  <c r="AN68" i="9"/>
  <c r="AJ68" i="9"/>
  <c r="AF68" i="9"/>
  <c r="AX68" i="9"/>
  <c r="AT68" i="9"/>
  <c r="AP68" i="9"/>
  <c r="AL68" i="9"/>
  <c r="AH68" i="9"/>
  <c r="AD68" i="9"/>
  <c r="Z68" i="9"/>
  <c r="V68" i="9"/>
  <c r="R68" i="9"/>
  <c r="N68" i="9"/>
  <c r="J68" i="9"/>
  <c r="F68" i="9"/>
  <c r="AY68" i="9"/>
  <c r="AQ68" i="9"/>
  <c r="AI68" i="9"/>
  <c r="AB68" i="9"/>
  <c r="W68" i="9"/>
  <c r="Q68" i="9"/>
  <c r="L68" i="9"/>
  <c r="G68" i="9"/>
  <c r="AU68" i="9"/>
  <c r="AM68" i="9"/>
  <c r="AE68" i="9"/>
  <c r="Y68" i="9"/>
  <c r="T68" i="9"/>
  <c r="O68" i="9"/>
  <c r="I68" i="9"/>
  <c r="D68" i="9"/>
  <c r="A69" i="9"/>
  <c r="AS68" i="9"/>
  <c r="AK68" i="9"/>
  <c r="AC68" i="9"/>
  <c r="X68" i="9"/>
  <c r="S68" i="9"/>
  <c r="M68" i="9"/>
  <c r="H68" i="9"/>
  <c r="C68" i="9"/>
  <c r="AW68" i="9"/>
  <c r="U68" i="9"/>
  <c r="AO68" i="9"/>
  <c r="P68" i="9"/>
  <c r="AG68" i="9"/>
  <c r="K68" i="9"/>
  <c r="AA68" i="9"/>
  <c r="E68" i="9"/>
  <c r="A70" i="9" l="1"/>
  <c r="AW69" i="9"/>
  <c r="AS69" i="9"/>
  <c r="AO69" i="9"/>
  <c r="AK69" i="9"/>
  <c r="AG69" i="9"/>
  <c r="AC69" i="9"/>
  <c r="Y69" i="9"/>
  <c r="U69" i="9"/>
  <c r="Q69" i="9"/>
  <c r="M69" i="9"/>
  <c r="I69" i="9"/>
  <c r="E69" i="9"/>
  <c r="AY69" i="9"/>
  <c r="AU69" i="9"/>
  <c r="AQ69" i="9"/>
  <c r="AM69" i="9"/>
  <c r="AI69" i="9"/>
  <c r="AE69" i="9"/>
  <c r="AA69" i="9"/>
  <c r="W69" i="9"/>
  <c r="S69" i="9"/>
  <c r="O69" i="9"/>
  <c r="K69" i="9"/>
  <c r="G69" i="9"/>
  <c r="C69" i="9"/>
  <c r="AV69" i="9"/>
  <c r="AN69" i="9"/>
  <c r="AF69" i="9"/>
  <c r="X69" i="9"/>
  <c r="P69" i="9"/>
  <c r="H69" i="9"/>
  <c r="AZ69" i="9"/>
  <c r="AR69" i="9"/>
  <c r="AJ69" i="9"/>
  <c r="AB69" i="9"/>
  <c r="T69" i="9"/>
  <c r="L69" i="9"/>
  <c r="D69" i="9"/>
  <c r="AX69" i="9"/>
  <c r="AP69" i="9"/>
  <c r="AH69" i="9"/>
  <c r="Z69" i="9"/>
  <c r="R69" i="9"/>
  <c r="J69" i="9"/>
  <c r="AD69" i="9"/>
  <c r="V69" i="9"/>
  <c r="AT69" i="9"/>
  <c r="N69" i="9"/>
  <c r="F69" i="9"/>
  <c r="AL69" i="9"/>
  <c r="AX70" i="9" l="1"/>
  <c r="AT70" i="9"/>
  <c r="AP70" i="9"/>
  <c r="AL70" i="9"/>
  <c r="AH70" i="9"/>
  <c r="AD70" i="9"/>
  <c r="Z70" i="9"/>
  <c r="V70" i="9"/>
  <c r="R70" i="9"/>
  <c r="N70" i="9"/>
  <c r="J70" i="9"/>
  <c r="F70" i="9"/>
  <c r="AZ70" i="9"/>
  <c r="AV70" i="9"/>
  <c r="AR70" i="9"/>
  <c r="AN70" i="9"/>
  <c r="AJ70" i="9"/>
  <c r="AF70" i="9"/>
  <c r="AB70" i="9"/>
  <c r="X70" i="9"/>
  <c r="T70" i="9"/>
  <c r="P70" i="9"/>
  <c r="L70" i="9"/>
  <c r="H70" i="9"/>
  <c r="D70" i="9"/>
  <c r="A71" i="9"/>
  <c r="AS70" i="9"/>
  <c r="AK70" i="9"/>
  <c r="AC70" i="9"/>
  <c r="U70" i="9"/>
  <c r="M70" i="9"/>
  <c r="E70" i="9"/>
  <c r="AW70" i="9"/>
  <c r="AO70" i="9"/>
  <c r="AG70" i="9"/>
  <c r="Y70" i="9"/>
  <c r="Q70" i="9"/>
  <c r="I70" i="9"/>
  <c r="AU70" i="9"/>
  <c r="AM70" i="9"/>
  <c r="AE70" i="9"/>
  <c r="W70" i="9"/>
  <c r="O70" i="9"/>
  <c r="G70" i="9"/>
  <c r="AQ70" i="9"/>
  <c r="K70" i="9"/>
  <c r="AI70" i="9"/>
  <c r="C70" i="9"/>
  <c r="AA70" i="9"/>
  <c r="AY70" i="9"/>
  <c r="S70" i="9"/>
  <c r="AY71" i="9" l="1"/>
  <c r="AU71" i="9"/>
  <c r="AQ71" i="9"/>
  <c r="AM71" i="9"/>
  <c r="AI71" i="9"/>
  <c r="AE71" i="9"/>
  <c r="AA71" i="9"/>
  <c r="W71" i="9"/>
  <c r="S71" i="9"/>
  <c r="O71" i="9"/>
  <c r="K71" i="9"/>
  <c r="G71" i="9"/>
  <c r="C71" i="9"/>
  <c r="AX71" i="9"/>
  <c r="AT71" i="9"/>
  <c r="AP71" i="9"/>
  <c r="AL71" i="9"/>
  <c r="AH71" i="9"/>
  <c r="AD71" i="9"/>
  <c r="Z71" i="9"/>
  <c r="A72" i="9"/>
  <c r="AW71" i="9"/>
  <c r="AS71" i="9"/>
  <c r="AO71" i="9"/>
  <c r="AK71" i="9"/>
  <c r="AG71" i="9"/>
  <c r="AC71" i="9"/>
  <c r="Y71" i="9"/>
  <c r="U71" i="9"/>
  <c r="Q71" i="9"/>
  <c r="M71" i="9"/>
  <c r="I71" i="9"/>
  <c r="E71" i="9"/>
  <c r="AR71" i="9"/>
  <c r="AB71" i="9"/>
  <c r="R71" i="9"/>
  <c r="J71" i="9"/>
  <c r="AZ71" i="9"/>
  <c r="AJ71" i="9"/>
  <c r="V71" i="9"/>
  <c r="N71" i="9"/>
  <c r="F71" i="9"/>
  <c r="AV71" i="9"/>
  <c r="AF71" i="9"/>
  <c r="T71" i="9"/>
  <c r="L71" i="9"/>
  <c r="D71" i="9"/>
  <c r="X71" i="9"/>
  <c r="P71" i="9"/>
  <c r="H71" i="9"/>
  <c r="AN71" i="9"/>
  <c r="AZ72" i="9" l="1"/>
  <c r="AV72" i="9"/>
  <c r="AR72" i="9"/>
  <c r="AN72" i="9"/>
  <c r="AJ72" i="9"/>
  <c r="AF72" i="9"/>
  <c r="AB72" i="9"/>
  <c r="X72" i="9"/>
  <c r="T72" i="9"/>
  <c r="P72" i="9"/>
  <c r="L72" i="9"/>
  <c r="H72" i="9"/>
  <c r="D72" i="9"/>
  <c r="AY72" i="9"/>
  <c r="AU72" i="9"/>
  <c r="AQ72" i="9"/>
  <c r="AM72" i="9"/>
  <c r="AI72" i="9"/>
  <c r="AE72" i="9"/>
  <c r="AA72" i="9"/>
  <c r="W72" i="9"/>
  <c r="S72" i="9"/>
  <c r="O72" i="9"/>
  <c r="K72" i="9"/>
  <c r="G72" i="9"/>
  <c r="C72" i="9"/>
  <c r="AX72" i="9"/>
  <c r="AT72" i="9"/>
  <c r="AP72" i="9"/>
  <c r="AL72" i="9"/>
  <c r="AH72" i="9"/>
  <c r="AD72" i="9"/>
  <c r="Z72" i="9"/>
  <c r="V72" i="9"/>
  <c r="R72" i="9"/>
  <c r="N72" i="9"/>
  <c r="J72" i="9"/>
  <c r="F72" i="9"/>
  <c r="AO72" i="9"/>
  <c r="Y72" i="9"/>
  <c r="I72" i="9"/>
  <c r="AW72" i="9"/>
  <c r="AG72" i="9"/>
  <c r="Q72" i="9"/>
  <c r="AS72" i="9"/>
  <c r="AC72" i="9"/>
  <c r="M72" i="9"/>
  <c r="AK72" i="9"/>
  <c r="U72" i="9"/>
  <c r="E72" i="9"/>
  <c r="A73" i="9"/>
  <c r="A74" i="9" l="1"/>
  <c r="AW73" i="9"/>
  <c r="AS73" i="9"/>
  <c r="AO73" i="9"/>
  <c r="AK73" i="9"/>
  <c r="AG73" i="9"/>
  <c r="AC73" i="9"/>
  <c r="Y73" i="9"/>
  <c r="U73" i="9"/>
  <c r="Q73" i="9"/>
  <c r="M73" i="9"/>
  <c r="I73" i="9"/>
  <c r="E73" i="9"/>
  <c r="AZ73" i="9"/>
  <c r="AV73" i="9"/>
  <c r="AR73" i="9"/>
  <c r="AN73" i="9"/>
  <c r="AJ73" i="9"/>
  <c r="AF73" i="9"/>
  <c r="AB73" i="9"/>
  <c r="X73" i="9"/>
  <c r="T73" i="9"/>
  <c r="P73" i="9"/>
  <c r="L73" i="9"/>
  <c r="H73" i="9"/>
  <c r="D73" i="9"/>
  <c r="AY73" i="9"/>
  <c r="AU73" i="9"/>
  <c r="AQ73" i="9"/>
  <c r="AM73" i="9"/>
  <c r="AI73" i="9"/>
  <c r="AE73" i="9"/>
  <c r="AA73" i="9"/>
  <c r="W73" i="9"/>
  <c r="S73" i="9"/>
  <c r="O73" i="9"/>
  <c r="K73" i="9"/>
  <c r="G73" i="9"/>
  <c r="C73" i="9"/>
  <c r="AL73" i="9"/>
  <c r="V73" i="9"/>
  <c r="F73" i="9"/>
  <c r="AT73" i="9"/>
  <c r="AD73" i="9"/>
  <c r="N73" i="9"/>
  <c r="AP73" i="9"/>
  <c r="Z73" i="9"/>
  <c r="J73" i="9"/>
  <c r="AX73" i="9"/>
  <c r="AH73" i="9"/>
  <c r="R73" i="9"/>
  <c r="AX74" i="9" l="1"/>
  <c r="AT74" i="9"/>
  <c r="AP74" i="9"/>
  <c r="AL74" i="9"/>
  <c r="AH74" i="9"/>
  <c r="AD74" i="9"/>
  <c r="Z74" i="9"/>
  <c r="V74" i="9"/>
  <c r="R74" i="9"/>
  <c r="N74" i="9"/>
  <c r="J74" i="9"/>
  <c r="F74" i="9"/>
  <c r="A75" i="9"/>
  <c r="AW74" i="9"/>
  <c r="AS74" i="9"/>
  <c r="AO74" i="9"/>
  <c r="AK74" i="9"/>
  <c r="AG74" i="9"/>
  <c r="AC74" i="9"/>
  <c r="Y74" i="9"/>
  <c r="U74" i="9"/>
  <c r="Q74" i="9"/>
  <c r="M74" i="9"/>
  <c r="I74" i="9"/>
  <c r="E74" i="9"/>
  <c r="AZ74" i="9"/>
  <c r="AV74" i="9"/>
  <c r="AR74" i="9"/>
  <c r="AN74" i="9"/>
  <c r="AJ74" i="9"/>
  <c r="AF74" i="9"/>
  <c r="AB74" i="9"/>
  <c r="X74" i="9"/>
  <c r="T74" i="9"/>
  <c r="P74" i="9"/>
  <c r="L74" i="9"/>
  <c r="H74" i="9"/>
  <c r="D74" i="9"/>
  <c r="AY74" i="9"/>
  <c r="AI74" i="9"/>
  <c r="S74" i="9"/>
  <c r="C74" i="9"/>
  <c r="AQ74" i="9"/>
  <c r="AA74" i="9"/>
  <c r="K74" i="9"/>
  <c r="AM74" i="9"/>
  <c r="W74" i="9"/>
  <c r="G74" i="9"/>
  <c r="AU74" i="9"/>
  <c r="AE74" i="9"/>
  <c r="O74" i="9"/>
  <c r="AY75" i="9" l="1"/>
  <c r="AU75" i="9"/>
  <c r="AQ75" i="9"/>
  <c r="AM75" i="9"/>
  <c r="AI75" i="9"/>
  <c r="AE75" i="9"/>
  <c r="AA75" i="9"/>
  <c r="W75" i="9"/>
  <c r="S75" i="9"/>
  <c r="O75" i="9"/>
  <c r="K75" i="9"/>
  <c r="G75" i="9"/>
  <c r="C75" i="9"/>
  <c r="AX75" i="9"/>
  <c r="AT75" i="9"/>
  <c r="AP75" i="9"/>
  <c r="AL75" i="9"/>
  <c r="AH75" i="9"/>
  <c r="AD75" i="9"/>
  <c r="Z75" i="9"/>
  <c r="V75" i="9"/>
  <c r="R75" i="9"/>
  <c r="N75" i="9"/>
  <c r="J75" i="9"/>
  <c r="F75" i="9"/>
  <c r="A76" i="9"/>
  <c r="AW75" i="9"/>
  <c r="AS75" i="9"/>
  <c r="AO75" i="9"/>
  <c r="AK75" i="9"/>
  <c r="AG75" i="9"/>
  <c r="AC75" i="9"/>
  <c r="Y75" i="9"/>
  <c r="U75" i="9"/>
  <c r="Q75" i="9"/>
  <c r="M75" i="9"/>
  <c r="I75" i="9"/>
  <c r="E75" i="9"/>
  <c r="AV75" i="9"/>
  <c r="AF75" i="9"/>
  <c r="P75" i="9"/>
  <c r="AN75" i="9"/>
  <c r="X75" i="9"/>
  <c r="H75" i="9"/>
  <c r="AZ75" i="9"/>
  <c r="AJ75" i="9"/>
  <c r="T75" i="9"/>
  <c r="D75" i="9"/>
  <c r="L75" i="9"/>
  <c r="AR75" i="9"/>
  <c r="AB75" i="9"/>
  <c r="AZ76" i="9" l="1"/>
  <c r="AV76" i="9"/>
  <c r="AR76" i="9"/>
  <c r="AN76" i="9"/>
  <c r="AJ76" i="9"/>
  <c r="AF76" i="9"/>
  <c r="AB76" i="9"/>
  <c r="X76" i="9"/>
  <c r="T76" i="9"/>
  <c r="P76" i="9"/>
  <c r="L76" i="9"/>
  <c r="H76" i="9"/>
  <c r="D76" i="9"/>
  <c r="AY76" i="9"/>
  <c r="AU76" i="9"/>
  <c r="AQ76" i="9"/>
  <c r="AM76" i="9"/>
  <c r="AI76" i="9"/>
  <c r="AE76" i="9"/>
  <c r="AA76" i="9"/>
  <c r="W76" i="9"/>
  <c r="S76" i="9"/>
  <c r="O76" i="9"/>
  <c r="K76" i="9"/>
  <c r="G76" i="9"/>
  <c r="C76" i="9"/>
  <c r="AX76" i="9"/>
  <c r="AT76" i="9"/>
  <c r="AP76" i="9"/>
  <c r="AL76" i="9"/>
  <c r="AH76" i="9"/>
  <c r="AD76" i="9"/>
  <c r="Z76" i="9"/>
  <c r="V76" i="9"/>
  <c r="R76" i="9"/>
  <c r="N76" i="9"/>
  <c r="J76" i="9"/>
  <c r="F76" i="9"/>
  <c r="AS76" i="9"/>
  <c r="AC76" i="9"/>
  <c r="M76" i="9"/>
  <c r="A77" i="9"/>
  <c r="AK76" i="9"/>
  <c r="U76" i="9"/>
  <c r="E76" i="9"/>
  <c r="AW76" i="9"/>
  <c r="AG76" i="9"/>
  <c r="Q76" i="9"/>
  <c r="Y76" i="9"/>
  <c r="I76" i="9"/>
  <c r="AO76" i="9"/>
  <c r="A78" i="9" l="1"/>
  <c r="AW77" i="9"/>
  <c r="AS77" i="9"/>
  <c r="AO77" i="9"/>
  <c r="AK77" i="9"/>
  <c r="AG77" i="9"/>
  <c r="AC77" i="9"/>
  <c r="Y77" i="9"/>
  <c r="U77" i="9"/>
  <c r="Q77" i="9"/>
  <c r="M77" i="9"/>
  <c r="I77" i="9"/>
  <c r="E77" i="9"/>
  <c r="AZ77" i="9"/>
  <c r="AV77" i="9"/>
  <c r="AR77" i="9"/>
  <c r="AN77" i="9"/>
  <c r="AJ77" i="9"/>
  <c r="AF77" i="9"/>
  <c r="AB77" i="9"/>
  <c r="X77" i="9"/>
  <c r="T77" i="9"/>
  <c r="P77" i="9"/>
  <c r="L77" i="9"/>
  <c r="H77" i="9"/>
  <c r="D77" i="9"/>
  <c r="AY77" i="9"/>
  <c r="AU77" i="9"/>
  <c r="AQ77" i="9"/>
  <c r="AM77" i="9"/>
  <c r="AI77" i="9"/>
  <c r="AE77" i="9"/>
  <c r="AA77" i="9"/>
  <c r="W77" i="9"/>
  <c r="S77" i="9"/>
  <c r="O77" i="9"/>
  <c r="K77" i="9"/>
  <c r="G77" i="9"/>
  <c r="C77" i="9"/>
  <c r="AP77" i="9"/>
  <c r="Z77" i="9"/>
  <c r="J77" i="9"/>
  <c r="AX77" i="9"/>
  <c r="AH77" i="9"/>
  <c r="R77" i="9"/>
  <c r="AT77" i="9"/>
  <c r="AD77" i="9"/>
  <c r="N77" i="9"/>
  <c r="AL77" i="9"/>
  <c r="V77" i="9"/>
  <c r="F77" i="9"/>
  <c r="AX78" i="9" l="1"/>
  <c r="AT78" i="9"/>
  <c r="AP78" i="9"/>
  <c r="AL78" i="9"/>
  <c r="AH78" i="9"/>
  <c r="AD78" i="9"/>
  <c r="Z78" i="9"/>
  <c r="V78" i="9"/>
  <c r="R78" i="9"/>
  <c r="N78" i="9"/>
  <c r="J78" i="9"/>
  <c r="F78" i="9"/>
  <c r="A79" i="9"/>
  <c r="AW78" i="9"/>
  <c r="AS78" i="9"/>
  <c r="AO78" i="9"/>
  <c r="AK78" i="9"/>
  <c r="AG78" i="9"/>
  <c r="AC78" i="9"/>
  <c r="Y78" i="9"/>
  <c r="U78" i="9"/>
  <c r="Q78" i="9"/>
  <c r="M78" i="9"/>
  <c r="I78" i="9"/>
  <c r="E78" i="9"/>
  <c r="AZ78" i="9"/>
  <c r="AV78" i="9"/>
  <c r="AR78" i="9"/>
  <c r="AN78" i="9"/>
  <c r="AJ78" i="9"/>
  <c r="AF78" i="9"/>
  <c r="AB78" i="9"/>
  <c r="X78" i="9"/>
  <c r="T78" i="9"/>
  <c r="P78" i="9"/>
  <c r="L78" i="9"/>
  <c r="H78" i="9"/>
  <c r="D78" i="9"/>
  <c r="AM78" i="9"/>
  <c r="W78" i="9"/>
  <c r="G78" i="9"/>
  <c r="AU78" i="9"/>
  <c r="AE78" i="9"/>
  <c r="O78" i="9"/>
  <c r="AQ78" i="9"/>
  <c r="AA78" i="9"/>
  <c r="K78" i="9"/>
  <c r="AY78" i="9"/>
  <c r="AI78" i="9"/>
  <c r="S78" i="9"/>
  <c r="C78" i="9"/>
  <c r="AY79" i="9" l="1"/>
  <c r="AU79" i="9"/>
  <c r="AQ79" i="9"/>
  <c r="AM79" i="9"/>
  <c r="AI79" i="9"/>
  <c r="AE79" i="9"/>
  <c r="AA79" i="9"/>
  <c r="W79" i="9"/>
  <c r="S79" i="9"/>
  <c r="O79" i="9"/>
  <c r="K79" i="9"/>
  <c r="G79" i="9"/>
  <c r="AX79" i="9"/>
  <c r="AS79" i="9"/>
  <c r="AN79" i="9"/>
  <c r="AH79" i="9"/>
  <c r="AC79" i="9"/>
  <c r="X79" i="9"/>
  <c r="R79" i="9"/>
  <c r="M79" i="9"/>
  <c r="H79" i="9"/>
  <c r="C79" i="9"/>
  <c r="AW79" i="9"/>
  <c r="AR79" i="9"/>
  <c r="AL79" i="9"/>
  <c r="AG79" i="9"/>
  <c r="AB79" i="9"/>
  <c r="V79" i="9"/>
  <c r="Q79" i="9"/>
  <c r="L79" i="9"/>
  <c r="F79" i="9"/>
  <c r="A80" i="9"/>
  <c r="AV79" i="9"/>
  <c r="AP79" i="9"/>
  <c r="AK79" i="9"/>
  <c r="AF79" i="9"/>
  <c r="Z79" i="9"/>
  <c r="U79" i="9"/>
  <c r="P79" i="9"/>
  <c r="J79" i="9"/>
  <c r="E79" i="9"/>
  <c r="AT79" i="9"/>
  <c r="Y79" i="9"/>
  <c r="D79" i="9"/>
  <c r="AJ79" i="9"/>
  <c r="N79" i="9"/>
  <c r="AZ79" i="9"/>
  <c r="AD79" i="9"/>
  <c r="I79" i="9"/>
  <c r="AO79" i="9"/>
  <c r="T79" i="9"/>
  <c r="AZ80" i="9" l="1"/>
  <c r="AV80" i="9"/>
  <c r="AR80" i="9"/>
  <c r="AN80" i="9"/>
  <c r="AJ80" i="9"/>
  <c r="AF80" i="9"/>
  <c r="AB80" i="9"/>
  <c r="X80" i="9"/>
  <c r="T80" i="9"/>
  <c r="P80" i="9"/>
  <c r="L80" i="9"/>
  <c r="H80" i="9"/>
  <c r="D80" i="9"/>
  <c r="A81" i="9"/>
  <c r="AU80" i="9"/>
  <c r="AP80" i="9"/>
  <c r="AK80" i="9"/>
  <c r="AE80" i="9"/>
  <c r="Z80" i="9"/>
  <c r="U80" i="9"/>
  <c r="O80" i="9"/>
  <c r="J80" i="9"/>
  <c r="E80" i="9"/>
  <c r="AY80" i="9"/>
  <c r="AT80" i="9"/>
  <c r="AO80" i="9"/>
  <c r="AI80" i="9"/>
  <c r="AD80" i="9"/>
  <c r="Y80" i="9"/>
  <c r="S80" i="9"/>
  <c r="N80" i="9"/>
  <c r="I80" i="9"/>
  <c r="C80" i="9"/>
  <c r="AX80" i="9"/>
  <c r="AS80" i="9"/>
  <c r="AM80" i="9"/>
  <c r="AH80" i="9"/>
  <c r="AC80" i="9"/>
  <c r="W80" i="9"/>
  <c r="R80" i="9"/>
  <c r="M80" i="9"/>
  <c r="G80" i="9"/>
  <c r="AL80" i="9"/>
  <c r="Q80" i="9"/>
  <c r="AW80" i="9"/>
  <c r="AA80" i="9"/>
  <c r="F80" i="9"/>
  <c r="AQ80" i="9"/>
  <c r="V80" i="9"/>
  <c r="AG80" i="9"/>
  <c r="K80" i="9"/>
  <c r="AY81" i="9" l="1"/>
  <c r="AU81" i="9"/>
  <c r="AQ81" i="9"/>
  <c r="AM81" i="9"/>
  <c r="AI81" i="9"/>
  <c r="A82" i="9"/>
  <c r="AW81" i="9"/>
  <c r="AS81" i="9"/>
  <c r="AO81" i="9"/>
  <c r="AK81" i="9"/>
  <c r="AG81" i="9"/>
  <c r="AC81" i="9"/>
  <c r="Y81" i="9"/>
  <c r="U81" i="9"/>
  <c r="Q81" i="9"/>
  <c r="M81" i="9"/>
  <c r="I81" i="9"/>
  <c r="E81" i="9"/>
  <c r="AX81" i="9"/>
  <c r="AP81" i="9"/>
  <c r="AH81" i="9"/>
  <c r="AB81" i="9"/>
  <c r="W81" i="9"/>
  <c r="R81" i="9"/>
  <c r="L81" i="9"/>
  <c r="G81" i="9"/>
  <c r="AV81" i="9"/>
  <c r="AN81" i="9"/>
  <c r="AF81" i="9"/>
  <c r="AA81" i="9"/>
  <c r="V81" i="9"/>
  <c r="P81" i="9"/>
  <c r="K81" i="9"/>
  <c r="F81" i="9"/>
  <c r="AT81" i="9"/>
  <c r="AL81" i="9"/>
  <c r="AE81" i="9"/>
  <c r="Z81" i="9"/>
  <c r="T81" i="9"/>
  <c r="O81" i="9"/>
  <c r="J81" i="9"/>
  <c r="D81" i="9"/>
  <c r="AD81" i="9"/>
  <c r="H81" i="9"/>
  <c r="AR81" i="9"/>
  <c r="S81" i="9"/>
  <c r="AJ81" i="9"/>
  <c r="N81" i="9"/>
  <c r="AZ81" i="9"/>
  <c r="X81" i="9"/>
  <c r="C81" i="9"/>
  <c r="AZ82" i="9" l="1"/>
  <c r="AV82" i="9"/>
  <c r="AR82" i="9"/>
  <c r="AN82" i="9"/>
  <c r="AJ82" i="9"/>
  <c r="AF82" i="9"/>
  <c r="AB82" i="9"/>
  <c r="X82" i="9"/>
  <c r="T82" i="9"/>
  <c r="P82" i="9"/>
  <c r="L82" i="9"/>
  <c r="H82" i="9"/>
  <c r="D82" i="9"/>
  <c r="AX82" i="9"/>
  <c r="AT82" i="9"/>
  <c r="AP82" i="9"/>
  <c r="AL82" i="9"/>
  <c r="AH82" i="9"/>
  <c r="AD82" i="9"/>
  <c r="Z82" i="9"/>
  <c r="V82" i="9"/>
  <c r="R82" i="9"/>
  <c r="N82" i="9"/>
  <c r="J82" i="9"/>
  <c r="F82" i="9"/>
  <c r="AU82" i="9"/>
  <c r="AM82" i="9"/>
  <c r="AE82" i="9"/>
  <c r="W82" i="9"/>
  <c r="O82" i="9"/>
  <c r="G82" i="9"/>
  <c r="A83" i="9"/>
  <c r="AS82" i="9"/>
  <c r="AK82" i="9"/>
  <c r="AC82" i="9"/>
  <c r="U82" i="9"/>
  <c r="M82" i="9"/>
  <c r="E82" i="9"/>
  <c r="AY82" i="9"/>
  <c r="AQ82" i="9"/>
  <c r="AI82" i="9"/>
  <c r="AA82" i="9"/>
  <c r="S82" i="9"/>
  <c r="K82" i="9"/>
  <c r="C82" i="9"/>
  <c r="AO82" i="9"/>
  <c r="I82" i="9"/>
  <c r="Y82" i="9"/>
  <c r="AW82" i="9"/>
  <c r="Q82" i="9"/>
  <c r="AG82" i="9"/>
  <c r="A84" i="9" l="1"/>
  <c r="AW83" i="9"/>
  <c r="AS83" i="9"/>
  <c r="AO83" i="9"/>
  <c r="AK83" i="9"/>
  <c r="AG83" i="9"/>
  <c r="AC83" i="9"/>
  <c r="Y83" i="9"/>
  <c r="U83" i="9"/>
  <c r="Q83" i="9"/>
  <c r="M83" i="9"/>
  <c r="I83" i="9"/>
  <c r="E83" i="9"/>
  <c r="AZ83" i="9"/>
  <c r="AV83" i="9"/>
  <c r="AR83" i="9"/>
  <c r="AN83" i="9"/>
  <c r="AJ83" i="9"/>
  <c r="AF83" i="9"/>
  <c r="AB83" i="9"/>
  <c r="X83" i="9"/>
  <c r="T83" i="9"/>
  <c r="P83" i="9"/>
  <c r="AY83" i="9"/>
  <c r="AU83" i="9"/>
  <c r="AQ83" i="9"/>
  <c r="AM83" i="9"/>
  <c r="AI83" i="9"/>
  <c r="AE83" i="9"/>
  <c r="AA83" i="9"/>
  <c r="W83" i="9"/>
  <c r="S83" i="9"/>
  <c r="O83" i="9"/>
  <c r="K83" i="9"/>
  <c r="G83" i="9"/>
  <c r="C83" i="9"/>
  <c r="AP83" i="9"/>
  <c r="Z83" i="9"/>
  <c r="L83" i="9"/>
  <c r="D83" i="9"/>
  <c r="AL83" i="9"/>
  <c r="V83" i="9"/>
  <c r="J83" i="9"/>
  <c r="AX83" i="9"/>
  <c r="AH83" i="9"/>
  <c r="R83" i="9"/>
  <c r="H83" i="9"/>
  <c r="AD83" i="9"/>
  <c r="F83" i="9"/>
  <c r="AT83" i="9"/>
  <c r="N83" i="9"/>
  <c r="AX84" i="9" l="1"/>
  <c r="AT84" i="9"/>
  <c r="AP84" i="9"/>
  <c r="AL84" i="9"/>
  <c r="AH84" i="9"/>
  <c r="AD84" i="9"/>
  <c r="Z84" i="9"/>
  <c r="V84" i="9"/>
  <c r="R84" i="9"/>
  <c r="N84" i="9"/>
  <c r="J84" i="9"/>
  <c r="F84" i="9"/>
  <c r="A85" i="9"/>
  <c r="AW84" i="9"/>
  <c r="AS84" i="9"/>
  <c r="AO84" i="9"/>
  <c r="AK84" i="9"/>
  <c r="AG84" i="9"/>
  <c r="AC84" i="9"/>
  <c r="Y84" i="9"/>
  <c r="U84" i="9"/>
  <c r="Q84" i="9"/>
  <c r="M84" i="9"/>
  <c r="I84" i="9"/>
  <c r="E84" i="9"/>
  <c r="AZ84" i="9"/>
  <c r="AV84" i="9"/>
  <c r="AR84" i="9"/>
  <c r="AN84" i="9"/>
  <c r="AJ84" i="9"/>
  <c r="AF84" i="9"/>
  <c r="AB84" i="9"/>
  <c r="X84" i="9"/>
  <c r="T84" i="9"/>
  <c r="P84" i="9"/>
  <c r="L84" i="9"/>
  <c r="H84" i="9"/>
  <c r="D84" i="9"/>
  <c r="AM84" i="9"/>
  <c r="W84" i="9"/>
  <c r="G84" i="9"/>
  <c r="AY84" i="9"/>
  <c r="AI84" i="9"/>
  <c r="S84" i="9"/>
  <c r="C84" i="9"/>
  <c r="AU84" i="9"/>
  <c r="AE84" i="9"/>
  <c r="O84" i="9"/>
  <c r="AQ84" i="9"/>
  <c r="K84" i="9"/>
  <c r="AA84" i="9"/>
  <c r="AY85" i="9" l="1"/>
  <c r="AU85" i="9"/>
  <c r="AQ85" i="9"/>
  <c r="AM85" i="9"/>
  <c r="AI85" i="9"/>
  <c r="AE85" i="9"/>
  <c r="AA85" i="9"/>
  <c r="W85" i="9"/>
  <c r="S85" i="9"/>
  <c r="O85" i="9"/>
  <c r="K85" i="9"/>
  <c r="G85" i="9"/>
  <c r="C85" i="9"/>
  <c r="AX85" i="9"/>
  <c r="AT85" i="9"/>
  <c r="AP85" i="9"/>
  <c r="AL85" i="9"/>
  <c r="AH85" i="9"/>
  <c r="AD85" i="9"/>
  <c r="Z85" i="9"/>
  <c r="V85" i="9"/>
  <c r="R85" i="9"/>
  <c r="N85" i="9"/>
  <c r="J85" i="9"/>
  <c r="F85" i="9"/>
  <c r="A86" i="9"/>
  <c r="AW85" i="9"/>
  <c r="AS85" i="9"/>
  <c r="AO85" i="9"/>
  <c r="AK85" i="9"/>
  <c r="AG85" i="9"/>
  <c r="AC85" i="9"/>
  <c r="Y85" i="9"/>
  <c r="U85" i="9"/>
  <c r="Q85" i="9"/>
  <c r="M85" i="9"/>
  <c r="I85" i="9"/>
  <c r="E85" i="9"/>
  <c r="AZ85" i="9"/>
  <c r="AJ85" i="9"/>
  <c r="T85" i="9"/>
  <c r="D85" i="9"/>
  <c r="AV85" i="9"/>
  <c r="AF85" i="9"/>
  <c r="P85" i="9"/>
  <c r="AR85" i="9"/>
  <c r="AB85" i="9"/>
  <c r="L85" i="9"/>
  <c r="X85" i="9"/>
  <c r="H85" i="9"/>
  <c r="AN85" i="9"/>
  <c r="AZ86" i="9" l="1"/>
  <c r="AV86" i="9"/>
  <c r="AR86" i="9"/>
  <c r="AN86" i="9"/>
  <c r="AJ86" i="9"/>
  <c r="AF86" i="9"/>
  <c r="AB86" i="9"/>
  <c r="X86" i="9"/>
  <c r="T86" i="9"/>
  <c r="P86" i="9"/>
  <c r="L86" i="9"/>
  <c r="H86" i="9"/>
  <c r="D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AX86" i="9"/>
  <c r="AT86" i="9"/>
  <c r="AP86" i="9"/>
  <c r="AL86" i="9"/>
  <c r="AH86" i="9"/>
  <c r="AD86" i="9"/>
  <c r="Z86" i="9"/>
  <c r="V86" i="9"/>
  <c r="R86" i="9"/>
  <c r="N86" i="9"/>
  <c r="J86" i="9"/>
  <c r="F86" i="9"/>
  <c r="AW86" i="9"/>
  <c r="AG86" i="9"/>
  <c r="Q86" i="9"/>
  <c r="AS86" i="9"/>
  <c r="AC86" i="9"/>
  <c r="M86" i="9"/>
  <c r="AO86" i="9"/>
  <c r="Y86" i="9"/>
  <c r="I86" i="9"/>
  <c r="E86" i="9"/>
  <c r="AK86" i="9"/>
  <c r="U86" i="9"/>
  <c r="A87" i="9"/>
  <c r="A88" i="9" l="1"/>
  <c r="AW87" i="9"/>
  <c r="AS87" i="9"/>
  <c r="AO87" i="9"/>
  <c r="AK87" i="9"/>
  <c r="AG87" i="9"/>
  <c r="AC87" i="9"/>
  <c r="Y87" i="9"/>
  <c r="U87" i="9"/>
  <c r="Q87" i="9"/>
  <c r="M87" i="9"/>
  <c r="I87" i="9"/>
  <c r="E87" i="9"/>
  <c r="AZ87" i="9"/>
  <c r="AV87" i="9"/>
  <c r="AR87" i="9"/>
  <c r="AN87" i="9"/>
  <c r="AJ87" i="9"/>
  <c r="AF87" i="9"/>
  <c r="AB87" i="9"/>
  <c r="X87" i="9"/>
  <c r="T87" i="9"/>
  <c r="P87" i="9"/>
  <c r="L87" i="9"/>
  <c r="H87" i="9"/>
  <c r="D87" i="9"/>
  <c r="AY87" i="9"/>
  <c r="AU87" i="9"/>
  <c r="AQ87" i="9"/>
  <c r="AM87" i="9"/>
  <c r="AI87" i="9"/>
  <c r="AE87" i="9"/>
  <c r="AA87" i="9"/>
  <c r="W87" i="9"/>
  <c r="S87" i="9"/>
  <c r="O87" i="9"/>
  <c r="K87" i="9"/>
  <c r="G87" i="9"/>
  <c r="C87" i="9"/>
  <c r="AT87" i="9"/>
  <c r="AD87" i="9"/>
  <c r="N87" i="9"/>
  <c r="AP87" i="9"/>
  <c r="Z87" i="9"/>
  <c r="J87" i="9"/>
  <c r="AL87" i="9"/>
  <c r="V87" i="9"/>
  <c r="F87" i="9"/>
  <c r="R87" i="9"/>
  <c r="AX87" i="9"/>
  <c r="AH87" i="9"/>
  <c r="AX88" i="9" l="1"/>
  <c r="AT88" i="9"/>
  <c r="AP88" i="9"/>
  <c r="AL88" i="9"/>
  <c r="AH88" i="9"/>
  <c r="AD88" i="9"/>
  <c r="Z88" i="9"/>
  <c r="V88" i="9"/>
  <c r="R88" i="9"/>
  <c r="N88" i="9"/>
  <c r="J88" i="9"/>
  <c r="F88" i="9"/>
  <c r="A89" i="9"/>
  <c r="AW88" i="9"/>
  <c r="AS88" i="9"/>
  <c r="AO88" i="9"/>
  <c r="AK88" i="9"/>
  <c r="AG88" i="9"/>
  <c r="AC88" i="9"/>
  <c r="Y88" i="9"/>
  <c r="U88" i="9"/>
  <c r="Q88" i="9"/>
  <c r="M88" i="9"/>
  <c r="I88" i="9"/>
  <c r="E88" i="9"/>
  <c r="AZ88" i="9"/>
  <c r="AV88" i="9"/>
  <c r="AR88" i="9"/>
  <c r="AN88" i="9"/>
  <c r="AJ88" i="9"/>
  <c r="AF88" i="9"/>
  <c r="AB88" i="9"/>
  <c r="X88" i="9"/>
  <c r="T88" i="9"/>
  <c r="P88" i="9"/>
  <c r="L88" i="9"/>
  <c r="H88" i="9"/>
  <c r="D88" i="9"/>
  <c r="AQ88" i="9"/>
  <c r="AA88" i="9"/>
  <c r="K88" i="9"/>
  <c r="AM88" i="9"/>
  <c r="W88" i="9"/>
  <c r="G88" i="9"/>
  <c r="AY88" i="9"/>
  <c r="AI88" i="9"/>
  <c r="S88" i="9"/>
  <c r="C88" i="9"/>
  <c r="AE88" i="9"/>
  <c r="AU88" i="9"/>
  <c r="O88" i="9"/>
  <c r="AX89" i="9" l="1"/>
  <c r="AZ89" i="9"/>
  <c r="AU89" i="9"/>
  <c r="AQ89" i="9"/>
  <c r="AM89" i="9"/>
  <c r="AI89" i="9"/>
  <c r="AE89" i="9"/>
  <c r="AA89" i="9"/>
  <c r="W89" i="9"/>
  <c r="S89" i="9"/>
  <c r="O89" i="9"/>
  <c r="K89" i="9"/>
  <c r="G89" i="9"/>
  <c r="C89" i="9"/>
  <c r="AY89" i="9"/>
  <c r="AT89" i="9"/>
  <c r="AP89" i="9"/>
  <c r="AL89" i="9"/>
  <c r="AH89" i="9"/>
  <c r="AD89" i="9"/>
  <c r="Z89" i="9"/>
  <c r="V89" i="9"/>
  <c r="R89" i="9"/>
  <c r="N89" i="9"/>
  <c r="J89" i="9"/>
  <c r="F89" i="9"/>
  <c r="AW89" i="9"/>
  <c r="AS89" i="9"/>
  <c r="AO89" i="9"/>
  <c r="AK89" i="9"/>
  <c r="AG89" i="9"/>
  <c r="AC89" i="9"/>
  <c r="Y89" i="9"/>
  <c r="U89" i="9"/>
  <c r="Q89" i="9"/>
  <c r="M89" i="9"/>
  <c r="I89" i="9"/>
  <c r="E89" i="9"/>
  <c r="AN89" i="9"/>
  <c r="X89" i="9"/>
  <c r="H89" i="9"/>
  <c r="A90" i="9"/>
  <c r="AJ89" i="9"/>
  <c r="T89" i="9"/>
  <c r="D89" i="9"/>
  <c r="AV89" i="9"/>
  <c r="AF89" i="9"/>
  <c r="P89" i="9"/>
  <c r="AR89" i="9"/>
  <c r="L89" i="9"/>
  <c r="AB89" i="9"/>
  <c r="AY90" i="9" l="1"/>
  <c r="AU90" i="9"/>
  <c r="AQ90" i="9"/>
  <c r="AM90" i="9"/>
  <c r="AI90" i="9"/>
  <c r="AE90" i="9"/>
  <c r="AA90" i="9"/>
  <c r="W90" i="9"/>
  <c r="S90" i="9"/>
  <c r="O90" i="9"/>
  <c r="K90" i="9"/>
  <c r="G90" i="9"/>
  <c r="C90" i="9"/>
  <c r="AW90" i="9"/>
  <c r="AR90" i="9"/>
  <c r="AL90" i="9"/>
  <c r="AG90" i="9"/>
  <c r="AB90" i="9"/>
  <c r="V90" i="9"/>
  <c r="Q90" i="9"/>
  <c r="L90" i="9"/>
  <c r="F90" i="9"/>
  <c r="A91" i="9"/>
  <c r="AV90" i="9"/>
  <c r="AP90" i="9"/>
  <c r="AK90" i="9"/>
  <c r="AF90" i="9"/>
  <c r="Z90" i="9"/>
  <c r="U90" i="9"/>
  <c r="P90" i="9"/>
  <c r="J90" i="9"/>
  <c r="E90" i="9"/>
  <c r="AZ90" i="9"/>
  <c r="AT90" i="9"/>
  <c r="AO90" i="9"/>
  <c r="AJ90" i="9"/>
  <c r="AD90" i="9"/>
  <c r="Y90" i="9"/>
  <c r="T90" i="9"/>
  <c r="N90" i="9"/>
  <c r="I90" i="9"/>
  <c r="D90" i="9"/>
  <c r="AX90" i="9"/>
  <c r="AC90" i="9"/>
  <c r="H90" i="9"/>
  <c r="AS90" i="9"/>
  <c r="X90" i="9"/>
  <c r="AN90" i="9"/>
  <c r="R90" i="9"/>
  <c r="AH90" i="9"/>
  <c r="M90" i="9"/>
  <c r="AX91" i="9" l="1"/>
  <c r="AT91" i="9"/>
  <c r="AP91" i="9"/>
  <c r="AZ91" i="9"/>
  <c r="AV91" i="9"/>
  <c r="AR91" i="9"/>
  <c r="AN91" i="9"/>
  <c r="AJ91" i="9"/>
  <c r="AF91" i="9"/>
  <c r="AB91" i="9"/>
  <c r="X91" i="9"/>
  <c r="T91" i="9"/>
  <c r="P91" i="9"/>
  <c r="L91" i="9"/>
  <c r="H91" i="9"/>
  <c r="D91" i="9"/>
  <c r="AW91" i="9"/>
  <c r="AO91" i="9"/>
  <c r="AI91" i="9"/>
  <c r="AD91" i="9"/>
  <c r="Y91" i="9"/>
  <c r="S91" i="9"/>
  <c r="N91" i="9"/>
  <c r="I91" i="9"/>
  <c r="C91" i="9"/>
  <c r="AU91" i="9"/>
  <c r="AM91" i="9"/>
  <c r="AH91" i="9"/>
  <c r="AC91" i="9"/>
  <c r="W91" i="9"/>
  <c r="R91" i="9"/>
  <c r="M91" i="9"/>
  <c r="G91" i="9"/>
  <c r="A92" i="9"/>
  <c r="AS91" i="9"/>
  <c r="AL91" i="9"/>
  <c r="AG91" i="9"/>
  <c r="AA91" i="9"/>
  <c r="V91" i="9"/>
  <c r="Q91" i="9"/>
  <c r="K91" i="9"/>
  <c r="F91" i="9"/>
  <c r="AQ91" i="9"/>
  <c r="U91" i="9"/>
  <c r="AK91" i="9"/>
  <c r="O91" i="9"/>
  <c r="AE91" i="9"/>
  <c r="J91" i="9"/>
  <c r="Z91" i="9"/>
  <c r="AY91" i="9"/>
  <c r="E91" i="9"/>
  <c r="AY92" i="9" l="1"/>
  <c r="AU92" i="9"/>
  <c r="AQ92" i="9"/>
  <c r="AM92" i="9"/>
  <c r="AI92" i="9"/>
  <c r="AE92" i="9"/>
  <c r="AA92" i="9"/>
  <c r="W92" i="9"/>
  <c r="S92" i="9"/>
  <c r="O92" i="9"/>
  <c r="K92" i="9"/>
  <c r="G92" i="9"/>
  <c r="C92" i="9"/>
  <c r="A93" i="9"/>
  <c r="AW92" i="9"/>
  <c r="AS92" i="9"/>
  <c r="AO92" i="9"/>
  <c r="AK92" i="9"/>
  <c r="AG92" i="9"/>
  <c r="AC92" i="9"/>
  <c r="Y92" i="9"/>
  <c r="U92" i="9"/>
  <c r="Q92" i="9"/>
  <c r="M92" i="9"/>
  <c r="I92" i="9"/>
  <c r="E92" i="9"/>
  <c r="AT92" i="9"/>
  <c r="AL92" i="9"/>
  <c r="AD92" i="9"/>
  <c r="V92" i="9"/>
  <c r="N92" i="9"/>
  <c r="F92" i="9"/>
  <c r="AZ92" i="9"/>
  <c r="AR92" i="9"/>
  <c r="AJ92" i="9"/>
  <c r="AB92" i="9"/>
  <c r="T92" i="9"/>
  <c r="L92" i="9"/>
  <c r="D92" i="9"/>
  <c r="AX92" i="9"/>
  <c r="AP92" i="9"/>
  <c r="AH92" i="9"/>
  <c r="Z92" i="9"/>
  <c r="R92" i="9"/>
  <c r="J92" i="9"/>
  <c r="X92" i="9"/>
  <c r="AV92" i="9"/>
  <c r="P92" i="9"/>
  <c r="AN92" i="9"/>
  <c r="H92" i="9"/>
  <c r="AF92" i="9"/>
  <c r="AZ93" i="9" l="1"/>
  <c r="AV93" i="9"/>
  <c r="AR93" i="9"/>
  <c r="AN93" i="9"/>
  <c r="AJ93" i="9"/>
  <c r="AF93" i="9"/>
  <c r="AB93" i="9"/>
  <c r="X93" i="9"/>
  <c r="T93" i="9"/>
  <c r="P93" i="9"/>
  <c r="L93" i="9"/>
  <c r="H93" i="9"/>
  <c r="D93" i="9"/>
  <c r="AX93" i="9"/>
  <c r="AT93" i="9"/>
  <c r="AP93" i="9"/>
  <c r="AL93" i="9"/>
  <c r="AH93" i="9"/>
  <c r="AD93" i="9"/>
  <c r="Z93" i="9"/>
  <c r="V93" i="9"/>
  <c r="R93" i="9"/>
  <c r="N93" i="9"/>
  <c r="J93" i="9"/>
  <c r="F93" i="9"/>
  <c r="AY93" i="9"/>
  <c r="AQ93" i="9"/>
  <c r="AI93" i="9"/>
  <c r="AA93" i="9"/>
  <c r="S93" i="9"/>
  <c r="K93" i="9"/>
  <c r="C93" i="9"/>
  <c r="AW93" i="9"/>
  <c r="AO93" i="9"/>
  <c r="AG93" i="9"/>
  <c r="Y93" i="9"/>
  <c r="Q93" i="9"/>
  <c r="I93" i="9"/>
  <c r="AU93" i="9"/>
  <c r="AM93" i="9"/>
  <c r="AE93" i="9"/>
  <c r="W93" i="9"/>
  <c r="O93" i="9"/>
  <c r="G93" i="9"/>
  <c r="AK93" i="9"/>
  <c r="E93" i="9"/>
  <c r="AC93" i="9"/>
  <c r="A94" i="9"/>
  <c r="U93" i="9"/>
  <c r="AS93" i="9"/>
  <c r="M93" i="9"/>
  <c r="A95" i="9" l="1"/>
  <c r="AW94" i="9"/>
  <c r="AS94" i="9"/>
  <c r="AO94" i="9"/>
  <c r="AK94" i="9"/>
  <c r="AG94" i="9"/>
  <c r="AC94" i="9"/>
  <c r="Y94" i="9"/>
  <c r="U94" i="9"/>
  <c r="Q94" i="9"/>
  <c r="M94" i="9"/>
  <c r="I94" i="9"/>
  <c r="E94" i="9"/>
  <c r="AY94" i="9"/>
  <c r="AU94" i="9"/>
  <c r="AQ94" i="9"/>
  <c r="AM94" i="9"/>
  <c r="AI94" i="9"/>
  <c r="AE94" i="9"/>
  <c r="AA94" i="9"/>
  <c r="W94" i="9"/>
  <c r="S94" i="9"/>
  <c r="O94" i="9"/>
  <c r="K94" i="9"/>
  <c r="G94" i="9"/>
  <c r="C94" i="9"/>
  <c r="AV94" i="9"/>
  <c r="AN94" i="9"/>
  <c r="AF94" i="9"/>
  <c r="X94" i="9"/>
  <c r="P94" i="9"/>
  <c r="H94" i="9"/>
  <c r="AT94" i="9"/>
  <c r="AL94" i="9"/>
  <c r="AD94" i="9"/>
  <c r="V94" i="9"/>
  <c r="N94" i="9"/>
  <c r="F94" i="9"/>
  <c r="AZ94" i="9"/>
  <c r="AR94" i="9"/>
  <c r="AJ94" i="9"/>
  <c r="AB94" i="9"/>
  <c r="T94" i="9"/>
  <c r="L94" i="9"/>
  <c r="D94" i="9"/>
  <c r="AX94" i="9"/>
  <c r="R94" i="9"/>
  <c r="AP94" i="9"/>
  <c r="J94" i="9"/>
  <c r="AH94" i="9"/>
  <c r="Z94" i="9"/>
  <c r="AX95" i="9" l="1"/>
  <c r="AT95" i="9"/>
  <c r="AP95" i="9"/>
  <c r="AL95" i="9"/>
  <c r="AH95" i="9"/>
  <c r="AD95" i="9"/>
  <c r="Z95" i="9"/>
  <c r="V95" i="9"/>
  <c r="R95" i="9"/>
  <c r="N95" i="9"/>
  <c r="J95" i="9"/>
  <c r="F95" i="9"/>
  <c r="A96" i="9"/>
  <c r="AW95" i="9"/>
  <c r="AS95" i="9"/>
  <c r="AO95" i="9"/>
  <c r="AK95" i="9"/>
  <c r="AZ95" i="9"/>
  <c r="AV95" i="9"/>
  <c r="AR95" i="9"/>
  <c r="AN95" i="9"/>
  <c r="AJ95" i="9"/>
  <c r="AF95" i="9"/>
  <c r="AB95" i="9"/>
  <c r="X95" i="9"/>
  <c r="T95" i="9"/>
  <c r="P95" i="9"/>
  <c r="L95" i="9"/>
  <c r="H95" i="9"/>
  <c r="D95" i="9"/>
  <c r="AM95" i="9"/>
  <c r="AC95" i="9"/>
  <c r="U95" i="9"/>
  <c r="M95" i="9"/>
  <c r="E95" i="9"/>
  <c r="AY95" i="9"/>
  <c r="AI95" i="9"/>
  <c r="AA95" i="9"/>
  <c r="S95" i="9"/>
  <c r="K95" i="9"/>
  <c r="C95" i="9"/>
  <c r="AU95" i="9"/>
  <c r="AG95" i="9"/>
  <c r="Y95" i="9"/>
  <c r="Q95" i="9"/>
  <c r="I95" i="9"/>
  <c r="AE95" i="9"/>
  <c r="W95" i="9"/>
  <c r="O95" i="9"/>
  <c r="G95" i="9"/>
  <c r="AQ95" i="9"/>
  <c r="AY96" i="9" l="1"/>
  <c r="AU96" i="9"/>
  <c r="AQ96" i="9"/>
  <c r="AM96" i="9"/>
  <c r="AI96" i="9"/>
  <c r="AE96" i="9"/>
  <c r="AA96" i="9"/>
  <c r="W96" i="9"/>
  <c r="S96" i="9"/>
  <c r="O96" i="9"/>
  <c r="K96" i="9"/>
  <c r="G96" i="9"/>
  <c r="C96" i="9"/>
  <c r="AX96" i="9"/>
  <c r="AT96" i="9"/>
  <c r="AP96" i="9"/>
  <c r="AL96" i="9"/>
  <c r="AH96" i="9"/>
  <c r="AD96" i="9"/>
  <c r="Z96" i="9"/>
  <c r="V96" i="9"/>
  <c r="R96" i="9"/>
  <c r="N96" i="9"/>
  <c r="J96" i="9"/>
  <c r="F96" i="9"/>
  <c r="A97" i="9"/>
  <c r="AW96" i="9"/>
  <c r="AS96" i="9"/>
  <c r="AO96" i="9"/>
  <c r="AK96" i="9"/>
  <c r="AG96" i="9"/>
  <c r="AC96" i="9"/>
  <c r="Y96" i="9"/>
  <c r="U96" i="9"/>
  <c r="Q96" i="9"/>
  <c r="M96" i="9"/>
  <c r="I96" i="9"/>
  <c r="E96" i="9"/>
  <c r="AZ96" i="9"/>
  <c r="AJ96" i="9"/>
  <c r="T96" i="9"/>
  <c r="D96" i="9"/>
  <c r="AV96" i="9"/>
  <c r="AF96" i="9"/>
  <c r="P96" i="9"/>
  <c r="AR96" i="9"/>
  <c r="AB96" i="9"/>
  <c r="L96" i="9"/>
  <c r="AN96" i="9"/>
  <c r="X96" i="9"/>
  <c r="H96" i="9"/>
  <c r="AZ97" i="9" l="1"/>
  <c r="AV97" i="9"/>
  <c r="AR97" i="9"/>
  <c r="AN97" i="9"/>
  <c r="AJ97" i="9"/>
  <c r="AF97" i="9"/>
  <c r="AB97" i="9"/>
  <c r="X97" i="9"/>
  <c r="T97" i="9"/>
  <c r="P97" i="9"/>
  <c r="L97" i="9"/>
  <c r="H97" i="9"/>
  <c r="D97" i="9"/>
  <c r="AY97" i="9"/>
  <c r="AU97" i="9"/>
  <c r="AQ97" i="9"/>
  <c r="AM97" i="9"/>
  <c r="AI97" i="9"/>
  <c r="AE97" i="9"/>
  <c r="AA97" i="9"/>
  <c r="W97" i="9"/>
  <c r="S97" i="9"/>
  <c r="O97" i="9"/>
  <c r="K97" i="9"/>
  <c r="G97" i="9"/>
  <c r="C97" i="9"/>
  <c r="AX97" i="9"/>
  <c r="AT97" i="9"/>
  <c r="AP97" i="9"/>
  <c r="AL97" i="9"/>
  <c r="AH97" i="9"/>
  <c r="AD97" i="9"/>
  <c r="Z97" i="9"/>
  <c r="V97" i="9"/>
  <c r="R97" i="9"/>
  <c r="N97" i="9"/>
  <c r="J97" i="9"/>
  <c r="F97" i="9"/>
  <c r="AW97" i="9"/>
  <c r="AG97" i="9"/>
  <c r="Q97" i="9"/>
  <c r="AS97" i="9"/>
  <c r="AC97" i="9"/>
  <c r="M97" i="9"/>
  <c r="AO97" i="9"/>
  <c r="Y97" i="9"/>
  <c r="I97" i="9"/>
  <c r="A98" i="9"/>
  <c r="AK97" i="9"/>
  <c r="U97" i="9"/>
  <c r="E97" i="9"/>
  <c r="A99" i="9" l="1"/>
  <c r="AW98" i="9"/>
  <c r="AS98" i="9"/>
  <c r="AO98" i="9"/>
  <c r="AK98" i="9"/>
  <c r="AG98" i="9"/>
  <c r="AC98" i="9"/>
  <c r="Y98" i="9"/>
  <c r="U98" i="9"/>
  <c r="Q98" i="9"/>
  <c r="M98" i="9"/>
  <c r="I98" i="9"/>
  <c r="E98" i="9"/>
  <c r="AZ98" i="9"/>
  <c r="AV98" i="9"/>
  <c r="AR98" i="9"/>
  <c r="AN98" i="9"/>
  <c r="AJ98" i="9"/>
  <c r="AF98" i="9"/>
  <c r="AB98" i="9"/>
  <c r="X98" i="9"/>
  <c r="T98" i="9"/>
  <c r="P98" i="9"/>
  <c r="L98" i="9"/>
  <c r="H98" i="9"/>
  <c r="D98" i="9"/>
  <c r="AY98" i="9"/>
  <c r="AU98" i="9"/>
  <c r="AQ98" i="9"/>
  <c r="AM98" i="9"/>
  <c r="AI98" i="9"/>
  <c r="AE98" i="9"/>
  <c r="AA98" i="9"/>
  <c r="W98" i="9"/>
  <c r="S98" i="9"/>
  <c r="O98" i="9"/>
  <c r="K98" i="9"/>
  <c r="G98" i="9"/>
  <c r="C98" i="9"/>
  <c r="AT98" i="9"/>
  <c r="AD98" i="9"/>
  <c r="N98" i="9"/>
  <c r="AP98" i="9"/>
  <c r="Z98" i="9"/>
  <c r="J98" i="9"/>
  <c r="AL98" i="9"/>
  <c r="V98" i="9"/>
  <c r="F98" i="9"/>
  <c r="AX98" i="9"/>
  <c r="AH98" i="9"/>
  <c r="R98" i="9"/>
  <c r="AX99" i="9" l="1"/>
  <c r="AY99" i="9"/>
  <c r="AT99" i="9"/>
  <c r="AP99" i="9"/>
  <c r="AL99" i="9"/>
  <c r="AH99" i="9"/>
  <c r="AD99" i="9"/>
  <c r="Z99" i="9"/>
  <c r="V99" i="9"/>
  <c r="R99" i="9"/>
  <c r="N99" i="9"/>
  <c r="J99" i="9"/>
  <c r="F99" i="9"/>
  <c r="AW99" i="9"/>
  <c r="AS99" i="9"/>
  <c r="AO99" i="9"/>
  <c r="AK99" i="9"/>
  <c r="AG99" i="9"/>
  <c r="AC99" i="9"/>
  <c r="Y99" i="9"/>
  <c r="U99" i="9"/>
  <c r="Q99" i="9"/>
  <c r="M99" i="9"/>
  <c r="I99" i="9"/>
  <c r="E99" i="9"/>
  <c r="A100" i="9"/>
  <c r="AV99" i="9"/>
  <c r="AR99" i="9"/>
  <c r="AN99" i="9"/>
  <c r="AJ99" i="9"/>
  <c r="AF99" i="9"/>
  <c r="AB99" i="9"/>
  <c r="X99" i="9"/>
  <c r="T99" i="9"/>
  <c r="P99" i="9"/>
  <c r="L99" i="9"/>
  <c r="H99" i="9"/>
  <c r="D99" i="9"/>
  <c r="AQ99" i="9"/>
  <c r="AA99" i="9"/>
  <c r="K99" i="9"/>
  <c r="AM99" i="9"/>
  <c r="W99" i="9"/>
  <c r="G99" i="9"/>
  <c r="AZ99" i="9"/>
  <c r="AI99" i="9"/>
  <c r="S99" i="9"/>
  <c r="C99" i="9"/>
  <c r="O99" i="9"/>
  <c r="AU99" i="9"/>
  <c r="AE99" i="9"/>
  <c r="AY100" i="9" l="1"/>
  <c r="AU100" i="9"/>
  <c r="AQ100" i="9"/>
  <c r="AM100" i="9"/>
  <c r="AI100" i="9"/>
  <c r="AE100" i="9"/>
  <c r="AA100" i="9"/>
  <c r="W100" i="9"/>
  <c r="S100" i="9"/>
  <c r="O100" i="9"/>
  <c r="K100" i="9"/>
  <c r="G100" i="9"/>
  <c r="C100" i="9"/>
  <c r="A101" i="9"/>
  <c r="AV100" i="9"/>
  <c r="AP100" i="9"/>
  <c r="AK100" i="9"/>
  <c r="AF100" i="9"/>
  <c r="Z100" i="9"/>
  <c r="U100" i="9"/>
  <c r="P100" i="9"/>
  <c r="J100" i="9"/>
  <c r="E100" i="9"/>
  <c r="AZ100" i="9"/>
  <c r="AT100" i="9"/>
  <c r="AO100" i="9"/>
  <c r="AJ100" i="9"/>
  <c r="AD100" i="9"/>
  <c r="Y100" i="9"/>
  <c r="T100" i="9"/>
  <c r="N100" i="9"/>
  <c r="I100" i="9"/>
  <c r="D100" i="9"/>
  <c r="AX100" i="9"/>
  <c r="AS100" i="9"/>
  <c r="AN100" i="9"/>
  <c r="AH100" i="9"/>
  <c r="AC100" i="9"/>
  <c r="X100" i="9"/>
  <c r="R100" i="9"/>
  <c r="M100" i="9"/>
  <c r="H100" i="9"/>
  <c r="AG100" i="9"/>
  <c r="L100" i="9"/>
  <c r="AW100" i="9"/>
  <c r="AB100" i="9"/>
  <c r="F100" i="9"/>
  <c r="AR100" i="9"/>
  <c r="V100" i="9"/>
  <c r="AL100" i="9"/>
  <c r="Q100" i="9"/>
  <c r="A102" i="9" l="1"/>
  <c r="AW101" i="9"/>
  <c r="AS101" i="9"/>
  <c r="AO101" i="9"/>
  <c r="AK101" i="9"/>
  <c r="AG101" i="9"/>
  <c r="AC101" i="9"/>
  <c r="Y101" i="9"/>
  <c r="U101" i="9"/>
  <c r="Q101" i="9"/>
  <c r="AZ101" i="9"/>
  <c r="AV101" i="9"/>
  <c r="AR101" i="9"/>
  <c r="AN101" i="9"/>
  <c r="AJ101" i="9"/>
  <c r="AF101" i="9"/>
  <c r="AB101" i="9"/>
  <c r="X101" i="9"/>
  <c r="T101" i="9"/>
  <c r="P101" i="9"/>
  <c r="L101" i="9"/>
  <c r="H101" i="9"/>
  <c r="D101" i="9"/>
  <c r="AY101" i="9"/>
  <c r="AQ101" i="9"/>
  <c r="AI101" i="9"/>
  <c r="AA101" i="9"/>
  <c r="S101" i="9"/>
  <c r="M101" i="9"/>
  <c r="G101" i="9"/>
  <c r="AX101" i="9"/>
  <c r="AP101" i="9"/>
  <c r="AH101" i="9"/>
  <c r="Z101" i="9"/>
  <c r="R101" i="9"/>
  <c r="K101" i="9"/>
  <c r="F101" i="9"/>
  <c r="AU101" i="9"/>
  <c r="AM101" i="9"/>
  <c r="AE101" i="9"/>
  <c r="W101" i="9"/>
  <c r="O101" i="9"/>
  <c r="J101" i="9"/>
  <c r="E101" i="9"/>
  <c r="AD101" i="9"/>
  <c r="C101" i="9"/>
  <c r="V101" i="9"/>
  <c r="AT101" i="9"/>
  <c r="N101" i="9"/>
  <c r="AL101" i="9"/>
  <c r="I101" i="9"/>
  <c r="AX102" i="9" l="1"/>
  <c r="AT102" i="9"/>
  <c r="AP102" i="9"/>
  <c r="AL102" i="9"/>
  <c r="AH102" i="9"/>
  <c r="AD102" i="9"/>
  <c r="Z102" i="9"/>
  <c r="V102" i="9"/>
  <c r="R102" i="9"/>
  <c r="N102" i="9"/>
  <c r="J102" i="9"/>
  <c r="F102" i="9"/>
  <c r="A103" i="9"/>
  <c r="AW102" i="9"/>
  <c r="AS102" i="9"/>
  <c r="AO102" i="9"/>
  <c r="AK102" i="9"/>
  <c r="AG102" i="9"/>
  <c r="AC102" i="9"/>
  <c r="Y102" i="9"/>
  <c r="U102" i="9"/>
  <c r="Q102" i="9"/>
  <c r="M102" i="9"/>
  <c r="I102" i="9"/>
  <c r="E102" i="9"/>
  <c r="AV102" i="9"/>
  <c r="AN102" i="9"/>
  <c r="AF102" i="9"/>
  <c r="X102" i="9"/>
  <c r="P102" i="9"/>
  <c r="H102" i="9"/>
  <c r="AU102" i="9"/>
  <c r="AM102" i="9"/>
  <c r="AE102" i="9"/>
  <c r="W102" i="9"/>
  <c r="O102" i="9"/>
  <c r="G102" i="9"/>
  <c r="AZ102" i="9"/>
  <c r="AR102" i="9"/>
  <c r="AJ102" i="9"/>
  <c r="AB102" i="9"/>
  <c r="T102" i="9"/>
  <c r="L102" i="9"/>
  <c r="D102" i="9"/>
  <c r="AQ102" i="9"/>
  <c r="K102" i="9"/>
  <c r="AI102" i="9"/>
  <c r="C102" i="9"/>
  <c r="AA102" i="9"/>
  <c r="AY102" i="9"/>
  <c r="S102" i="9"/>
  <c r="AZ103" i="9" l="1"/>
  <c r="AV103" i="9"/>
  <c r="AR103" i="9"/>
  <c r="AN103" i="9"/>
  <c r="AJ103" i="9"/>
  <c r="AF103" i="9"/>
  <c r="AY103" i="9"/>
  <c r="AU103" i="9"/>
  <c r="AQ103" i="9"/>
  <c r="AM103" i="9"/>
  <c r="AI103" i="9"/>
  <c r="AE103" i="9"/>
  <c r="AA103" i="9"/>
  <c r="W103" i="9"/>
  <c r="S103" i="9"/>
  <c r="O103" i="9"/>
  <c r="K103" i="9"/>
  <c r="G103" i="9"/>
  <c r="C103" i="9"/>
  <c r="AX103" i="9"/>
  <c r="AT103" i="9"/>
  <c r="AP103" i="9"/>
  <c r="AL103" i="9"/>
  <c r="AH103" i="9"/>
  <c r="AD103" i="9"/>
  <c r="Z103" i="9"/>
  <c r="V103" i="9"/>
  <c r="R103" i="9"/>
  <c r="N103" i="9"/>
  <c r="J103" i="9"/>
  <c r="F103" i="9"/>
  <c r="AS103" i="9"/>
  <c r="AC103" i="9"/>
  <c r="U103" i="9"/>
  <c r="M103" i="9"/>
  <c r="E103" i="9"/>
  <c r="AO103" i="9"/>
  <c r="AB103" i="9"/>
  <c r="T103" i="9"/>
  <c r="L103" i="9"/>
  <c r="D103" i="9"/>
  <c r="AK103" i="9"/>
  <c r="Y103" i="9"/>
  <c r="Q103" i="9"/>
  <c r="I103" i="9"/>
  <c r="X103" i="9"/>
  <c r="P103" i="9"/>
  <c r="AW103" i="9"/>
  <c r="H103" i="9"/>
  <c r="AG103" i="9"/>
  <c r="K38" i="6" l="1"/>
  <c r="G38" i="1" s="1"/>
  <c r="K14" i="7"/>
  <c r="H14" i="1" s="1"/>
  <c r="K33" i="8"/>
  <c r="I33" i="1" s="1"/>
  <c r="K35" i="8"/>
  <c r="I35" i="1" s="1"/>
  <c r="K31" i="8"/>
  <c r="I31" i="1" s="1"/>
  <c r="K24" i="6"/>
  <c r="G24" i="1" s="1"/>
  <c r="K16" i="6"/>
  <c r="G16" i="1" s="1"/>
  <c r="K34" i="6"/>
  <c r="G34" i="1" s="1"/>
  <c r="K35" i="7"/>
  <c r="H35" i="1" s="1"/>
  <c r="K16" i="7"/>
  <c r="H16" i="1" s="1"/>
  <c r="K32" i="8"/>
  <c r="I32" i="1" s="1"/>
  <c r="K36" i="6"/>
  <c r="G36" i="1" s="1"/>
  <c r="K28" i="6"/>
  <c r="G28" i="1" s="1"/>
  <c r="K17" i="6"/>
  <c r="G17" i="1" s="1"/>
  <c r="K20" i="6"/>
  <c r="G20" i="1" s="1"/>
  <c r="K29" i="6"/>
  <c r="G29" i="1" s="1"/>
  <c r="K17" i="7"/>
  <c r="H17" i="1" s="1"/>
  <c r="K10" i="7"/>
  <c r="H10" i="1" s="1"/>
  <c r="K19" i="7"/>
  <c r="H19" i="1" s="1"/>
  <c r="K26" i="8"/>
  <c r="I26" i="1" s="1"/>
  <c r="K27" i="7"/>
  <c r="H27" i="1" s="1"/>
  <c r="K37" i="6"/>
  <c r="G37" i="1" s="1"/>
  <c r="BT37" i="1" s="1"/>
  <c r="K9" i="7"/>
  <c r="H9" i="1" s="1"/>
  <c r="K6" i="7"/>
  <c r="H6" i="1" s="1"/>
  <c r="K19" i="6"/>
  <c r="G19" i="1" s="1"/>
  <c r="BT19" i="1" s="1"/>
  <c r="K14" i="6"/>
  <c r="G14" i="1" s="1"/>
  <c r="BT14" i="1" s="1"/>
  <c r="K30" i="6"/>
  <c r="G30" i="1" s="1"/>
  <c r="BT30" i="1" s="1"/>
  <c r="K29" i="7"/>
  <c r="H29" i="1" s="1"/>
  <c r="K9" i="8"/>
  <c r="I9" i="1" s="1"/>
  <c r="K5" i="7"/>
  <c r="H5" i="1" s="1"/>
  <c r="K7" i="7"/>
  <c r="H7" i="1" s="1"/>
  <c r="K40" i="6"/>
  <c r="G40" i="1" s="1"/>
  <c r="K27" i="6"/>
  <c r="G27" i="1" s="1"/>
  <c r="BT27" i="1" s="1"/>
  <c r="K39" i="8"/>
  <c r="I39" i="1" s="1"/>
  <c r="K40" i="7"/>
  <c r="H40" i="1" s="1"/>
  <c r="K14" i="8"/>
  <c r="I14" i="1" s="1"/>
  <c r="K35" i="6"/>
  <c r="G35" i="1" s="1"/>
  <c r="BT35" i="1" s="1"/>
  <c r="K34" i="7"/>
  <c r="H34" i="1" s="1"/>
  <c r="K13" i="7"/>
  <c r="H13" i="1" s="1"/>
  <c r="K23" i="6"/>
  <c r="G23" i="1" s="1"/>
  <c r="K12" i="7"/>
  <c r="H12" i="1" s="1"/>
  <c r="K26" i="7"/>
  <c r="H26" i="1" s="1"/>
  <c r="K43" i="7"/>
  <c r="H43" i="1" s="1"/>
  <c r="K36" i="8"/>
  <c r="I36" i="1" s="1"/>
  <c r="K13" i="6"/>
  <c r="G13" i="1" s="1"/>
  <c r="K6" i="6"/>
  <c r="G6" i="1" s="1"/>
  <c r="BT6" i="1" s="1"/>
  <c r="K10" i="6"/>
  <c r="G10" i="1" s="1"/>
  <c r="K9" i="6"/>
  <c r="G9" i="1" s="1"/>
  <c r="K8" i="6"/>
  <c r="G8" i="1" s="1"/>
  <c r="K33" i="7"/>
  <c r="H33" i="1" s="1"/>
  <c r="K28" i="7"/>
  <c r="H28" i="1" s="1"/>
  <c r="K23" i="8"/>
  <c r="I23" i="1" s="1"/>
  <c r="K39" i="6"/>
  <c r="G39" i="1" s="1"/>
  <c r="K17" i="8"/>
  <c r="I17" i="1" s="1"/>
  <c r="K34" i="8"/>
  <c r="I34" i="1" s="1"/>
  <c r="K12" i="6"/>
  <c r="G12" i="1" s="1"/>
  <c r="K43" i="6"/>
  <c r="G43" i="1" s="1"/>
  <c r="BT43" i="1" s="1"/>
  <c r="K24" i="7"/>
  <c r="H24" i="1" s="1"/>
  <c r="K39" i="7"/>
  <c r="H39" i="1" s="1"/>
  <c r="K23" i="7"/>
  <c r="H23" i="1" s="1"/>
  <c r="K11" i="6"/>
  <c r="G11" i="1" s="1"/>
  <c r="BT11" i="1" s="1"/>
  <c r="K21" i="6"/>
  <c r="G21" i="1" s="1"/>
  <c r="BT21" i="1" s="1"/>
  <c r="K7" i="6"/>
  <c r="G7" i="1" s="1"/>
  <c r="BT7" i="1" s="1"/>
  <c r="K11" i="7"/>
  <c r="H11" i="1" s="1"/>
  <c r="K20" i="7"/>
  <c r="H20" i="1" s="1"/>
  <c r="K31" i="6"/>
  <c r="G31" i="1" s="1"/>
  <c r="BT31" i="1" s="1"/>
  <c r="K10" i="8"/>
  <c r="I10" i="1" s="1"/>
  <c r="K5" i="6"/>
  <c r="G5" i="1" s="1"/>
  <c r="K8" i="7"/>
  <c r="H8" i="1" s="1"/>
  <c r="K26" i="6"/>
  <c r="G26" i="1" s="1"/>
  <c r="BT26" i="1" s="1"/>
  <c r="K37" i="7"/>
  <c r="H37" i="1" s="1"/>
  <c r="K31" i="7"/>
  <c r="H31" i="1" s="1"/>
  <c r="K32" i="7"/>
  <c r="H32" i="1" s="1"/>
  <c r="K32" i="6"/>
  <c r="G32" i="1" s="1"/>
  <c r="BT32" i="1" s="1"/>
  <c r="K12" i="8"/>
  <c r="I12" i="1" s="1"/>
  <c r="K5" i="8"/>
  <c r="I5" i="1" s="1"/>
  <c r="K36" i="7"/>
  <c r="H36" i="1" s="1"/>
  <c r="K38" i="7"/>
  <c r="H38" i="1" s="1"/>
  <c r="K13" i="8"/>
  <c r="I13" i="1" s="1"/>
  <c r="K33" i="6"/>
  <c r="G33" i="1" s="1"/>
  <c r="BT17" i="1" l="1"/>
  <c r="BT8" i="1"/>
  <c r="BT33" i="1"/>
  <c r="BT5" i="1"/>
  <c r="BT12" i="1"/>
  <c r="BT9" i="1"/>
  <c r="BT23" i="1"/>
  <c r="BT40" i="1"/>
  <c r="BT29" i="1"/>
  <c r="BT36" i="1"/>
  <c r="BT34" i="1"/>
  <c r="BT10" i="1"/>
  <c r="BT20" i="1"/>
  <c r="BT16" i="1"/>
  <c r="BT24" i="1"/>
  <c r="BT39" i="1"/>
  <c r="BT13" i="1"/>
  <c r="BT28" i="1"/>
  <c r="BT38" i="1"/>
  <c r="AM46" i="1" l="1"/>
  <c r="AM45" i="1"/>
  <c r="BU8" i="1" l="1"/>
  <c r="BU38" i="1"/>
  <c r="BU34" i="1"/>
  <c r="BU12" i="1"/>
  <c r="BU9" i="1"/>
  <c r="BU39" i="1"/>
  <c r="BU29" i="1"/>
  <c r="BU33" i="1"/>
  <c r="BU10" i="1"/>
  <c r="BU5" i="1"/>
  <c r="BU28" i="1"/>
  <c r="BU16" i="1"/>
  <c r="BU23" i="1"/>
  <c r="BU17" i="1"/>
  <c r="BU40" i="1"/>
  <c r="BU24" i="1"/>
  <c r="BU20" i="1"/>
  <c r="BU18" i="1"/>
  <c r="BU15" i="1"/>
  <c r="BU25" i="1"/>
  <c r="BU22" i="1"/>
  <c r="BU41" i="1"/>
  <c r="BU42" i="1"/>
  <c r="BU32" i="1"/>
  <c r="BU43" i="1"/>
  <c r="BU7" i="1"/>
  <c r="BU35" i="1"/>
  <c r="BU37" i="1"/>
  <c r="BU30" i="1"/>
  <c r="BU6" i="1"/>
  <c r="BU19" i="1"/>
  <c r="BU21" i="1"/>
  <c r="BU14" i="1"/>
  <c r="BU31" i="1"/>
  <c r="BU26" i="1"/>
  <c r="BU11" i="1"/>
  <c r="BU27" i="1"/>
  <c r="BU13" i="1"/>
  <c r="BU36" i="1"/>
</calcChain>
</file>

<file path=xl/sharedStrings.xml><?xml version="1.0" encoding="utf-8"?>
<sst xmlns="http://schemas.openxmlformats.org/spreadsheetml/2006/main" count="1529" uniqueCount="150">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</sst>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3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5"/>
  <sheetViews>
    <sheetView tabSelected="1" topLeftCell="A17" zoomScaleNormal="100" workbookViewId="0">
      <pane xSplit="5" topLeftCell="Y1" activePane="topRight" state="frozen"/>
      <selection pane="topRight" activeCell="A33" sqref="A33:XFD33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20" width="5" customWidth="1"/>
    <col min="21" max="21" width="8.140625" bestFit="1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61" width="3.28515625" customWidth="1"/>
    <col min="62" max="71" width="3.28515625" hidden="1" customWidth="1"/>
    <col min="72" max="72" width="5.5703125" style="132" bestFit="1" customWidth="1"/>
    <col min="73" max="73" width="5.28515625" bestFit="1" customWidth="1"/>
    <col min="74" max="255" width="11" hidden="1"/>
  </cols>
  <sheetData>
    <row r="1" spans="1:16384" s="144" customFormat="1" ht="20.100000000000001" customHeight="1" thickBot="1" x14ac:dyDescent="0.3">
      <c r="A1" s="144" t="s">
        <v>116</v>
      </c>
      <c r="O1" s="146"/>
      <c r="P1" s="146"/>
      <c r="R1" s="146"/>
      <c r="S1" s="146"/>
      <c r="T1" s="146"/>
      <c r="U1" s="146"/>
      <c r="W1" s="146"/>
      <c r="X1" s="146"/>
      <c r="Z1" s="146"/>
      <c r="AA1" s="146"/>
      <c r="AC1" s="146"/>
      <c r="AD1" s="146"/>
      <c r="AF1" s="146"/>
      <c r="AG1" s="146"/>
    </row>
    <row r="2" spans="1:16384" ht="15.75" thickBot="1" x14ac:dyDescent="0.3">
      <c r="B2" s="81">
        <f>DATE(2016,9,1)</f>
        <v>42614</v>
      </c>
      <c r="D2" s="80" t="s">
        <v>112</v>
      </c>
      <c r="E2" s="80"/>
      <c r="F2" s="80"/>
      <c r="G2" s="175" t="s">
        <v>117</v>
      </c>
      <c r="H2" s="176"/>
      <c r="I2" s="176"/>
      <c r="J2" s="176"/>
      <c r="K2" s="176"/>
      <c r="L2" s="176"/>
      <c r="M2" s="177"/>
      <c r="N2" s="173" t="s">
        <v>118</v>
      </c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4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 x14ac:dyDescent="0.25">
      <c r="A3" s="188" t="s">
        <v>36</v>
      </c>
      <c r="B3" s="183" t="s">
        <v>73</v>
      </c>
      <c r="C3" s="185" t="s">
        <v>30</v>
      </c>
      <c r="D3" s="188" t="s">
        <v>27</v>
      </c>
      <c r="E3" s="191" t="s">
        <v>28</v>
      </c>
      <c r="F3" s="187" t="s">
        <v>29</v>
      </c>
      <c r="G3" s="178"/>
      <c r="H3" s="179"/>
      <c r="I3" s="179"/>
      <c r="J3" s="179"/>
      <c r="K3" s="179"/>
      <c r="L3" s="179"/>
      <c r="M3" s="180"/>
      <c r="N3" s="148" t="s">
        <v>149</v>
      </c>
      <c r="O3" s="181">
        <f>DATE(2016,11,5)</f>
        <v>42679</v>
      </c>
      <c r="P3" s="173"/>
      <c r="Q3" s="147" t="s">
        <v>149</v>
      </c>
      <c r="R3" s="181">
        <f>DATE(2016,11,5)</f>
        <v>42679</v>
      </c>
      <c r="S3" s="173"/>
      <c r="T3" s="147" t="s">
        <v>149</v>
      </c>
      <c r="U3" s="181">
        <f>DATE(2016,11,26)</f>
        <v>42700</v>
      </c>
      <c r="V3" s="173"/>
      <c r="W3" s="147" t="s">
        <v>149</v>
      </c>
      <c r="X3" s="173"/>
      <c r="Y3" s="173"/>
      <c r="Z3" s="147" t="s">
        <v>149</v>
      </c>
      <c r="AA3" s="173"/>
      <c r="AB3" s="173"/>
      <c r="AC3" s="147" t="s">
        <v>149</v>
      </c>
      <c r="AD3" s="173"/>
      <c r="AE3" s="173"/>
      <c r="AF3" s="148"/>
      <c r="AG3" s="148"/>
      <c r="AH3" s="168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 x14ac:dyDescent="0.25">
      <c r="A4" s="188"/>
      <c r="B4" s="184"/>
      <c r="C4" s="186"/>
      <c r="D4" s="188"/>
      <c r="E4" s="191"/>
      <c r="F4" s="187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5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 x14ac:dyDescent="0.25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0.74</v>
      </c>
      <c r="J5" s="69"/>
      <c r="K5" s="41"/>
      <c r="L5" s="41"/>
      <c r="M5" s="70"/>
      <c r="N5" s="25"/>
      <c r="O5" s="151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51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51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51"/>
      <c r="Y5" s="70"/>
      <c r="Z5" s="18"/>
      <c r="AA5" s="151"/>
      <c r="AB5" s="70"/>
      <c r="AC5" s="18"/>
      <c r="AD5" s="151"/>
      <c r="AE5" s="70"/>
      <c r="AF5" s="18"/>
      <c r="AG5" s="151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1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69"/>
      <c r="BG5" s="169">
        <v>2</v>
      </c>
      <c r="BH5" s="101">
        <v>2</v>
      </c>
      <c r="BI5" s="101">
        <v>4</v>
      </c>
      <c r="BJ5" s="101"/>
      <c r="BK5" s="1"/>
      <c r="BL5" s="101"/>
      <c r="BM5" s="1"/>
      <c r="BN5" s="1"/>
      <c r="BO5" s="1"/>
      <c r="BP5" s="1"/>
      <c r="BQ5" s="1"/>
      <c r="BR5" s="1"/>
      <c r="BS5" s="1"/>
      <c r="BT5" s="130">
        <f t="shared" ref="BT5:BT16" si="3">SUM(AJ5:BS5)+SUM(G5:M5)+P5+S5+V5+Y5+AB5+AE5+AH5</f>
        <v>45.38</v>
      </c>
      <c r="BU5" s="166">
        <f t="shared" ref="BU5:BU43" si="4">$AS$46+(BT5-$AM$46)*($AS$45-$AS$46)/($AM$45-$AM$46)</f>
        <v>4.928676720121115</v>
      </c>
    </row>
    <row r="6" spans="1:16384" s="106" customFormat="1" x14ac:dyDescent="0.25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2.68</v>
      </c>
      <c r="I6" s="69">
        <f>ROUND(Лр3!K6,2)</f>
        <v>0</v>
      </c>
      <c r="J6" s="69"/>
      <c r="K6" s="41"/>
      <c r="L6" s="41"/>
      <c r="M6" s="70"/>
      <c r="N6" s="25"/>
      <c r="O6" s="151"/>
      <c r="P6" s="70">
        <f t="shared" si="2"/>
        <v>0</v>
      </c>
      <c r="Q6" s="18"/>
      <c r="R6" s="151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51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51"/>
      <c r="Y6" s="70"/>
      <c r="Z6" s="18"/>
      <c r="AA6" s="151"/>
      <c r="AB6" s="70"/>
      <c r="AC6" s="18"/>
      <c r="AD6" s="151"/>
      <c r="AE6" s="70"/>
      <c r="AF6" s="18"/>
      <c r="AG6" s="151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2">
        <v>2</v>
      </c>
      <c r="BB6" s="101"/>
      <c r="BC6" s="158">
        <v>2</v>
      </c>
      <c r="BD6" s="101">
        <v>2</v>
      </c>
      <c r="BE6" s="101">
        <v>2</v>
      </c>
      <c r="BF6" s="169"/>
      <c r="BG6" s="169">
        <v>2</v>
      </c>
      <c r="BH6" s="101">
        <v>2</v>
      </c>
      <c r="BI6" s="171">
        <v>2</v>
      </c>
      <c r="BJ6" s="101"/>
      <c r="BK6" s="1"/>
      <c r="BL6" s="101"/>
      <c r="BM6" s="1"/>
      <c r="BN6" s="1"/>
      <c r="BO6" s="1"/>
      <c r="BP6" s="1"/>
      <c r="BQ6" s="1"/>
      <c r="BR6" s="1"/>
      <c r="BS6" s="1"/>
      <c r="BT6" s="130">
        <f t="shared" si="3"/>
        <v>43.94</v>
      </c>
      <c r="BU6" s="9">
        <f t="shared" si="4"/>
        <v>4.7388079540169299</v>
      </c>
    </row>
    <row r="7" spans="1:16384" s="106" customFormat="1" x14ac:dyDescent="0.25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1"/>
      <c r="P7" s="70">
        <f t="shared" si="2"/>
        <v>0</v>
      </c>
      <c r="Q7" s="18"/>
      <c r="R7" s="151"/>
      <c r="S7" s="70">
        <f t="shared" si="5"/>
        <v>0</v>
      </c>
      <c r="T7" s="18"/>
      <c r="U7" s="151"/>
      <c r="V7" s="70">
        <f t="shared" si="6"/>
        <v>0</v>
      </c>
      <c r="W7" s="18"/>
      <c r="X7" s="151"/>
      <c r="Y7" s="70"/>
      <c r="Z7" s="18"/>
      <c r="AA7" s="151"/>
      <c r="AB7" s="70"/>
      <c r="AC7" s="18"/>
      <c r="AD7" s="151"/>
      <c r="AE7" s="70"/>
      <c r="AF7" s="18"/>
      <c r="AG7" s="151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7" t="s">
        <v>124</v>
      </c>
      <c r="AV7" s="101">
        <v>2</v>
      </c>
      <c r="AW7" s="101">
        <v>2</v>
      </c>
      <c r="AX7" s="101"/>
      <c r="AY7" s="101">
        <v>2</v>
      </c>
      <c r="AZ7" s="141" t="s">
        <v>124</v>
      </c>
      <c r="BA7" s="142" t="s">
        <v>124</v>
      </c>
      <c r="BB7" s="101"/>
      <c r="BC7" s="158" t="s">
        <v>124</v>
      </c>
      <c r="BD7" s="161" t="s">
        <v>124</v>
      </c>
      <c r="BE7" s="101">
        <f>2+3</f>
        <v>5</v>
      </c>
      <c r="BF7" s="169"/>
      <c r="BG7" s="169">
        <v>2</v>
      </c>
      <c r="BH7" s="170">
        <v>2</v>
      </c>
      <c r="BI7" s="101">
        <v>4</v>
      </c>
      <c r="BJ7" s="101"/>
      <c r="BK7" s="1"/>
      <c r="BL7" s="101"/>
      <c r="BM7" s="1"/>
      <c r="BN7" s="1"/>
      <c r="BO7" s="1"/>
      <c r="BP7" s="1"/>
      <c r="BQ7" s="1"/>
      <c r="BR7" s="1"/>
      <c r="BS7" s="1"/>
      <c r="BT7" s="130">
        <f t="shared" si="3"/>
        <v>36.17</v>
      </c>
      <c r="BU7" s="9">
        <f t="shared" si="4"/>
        <v>3.7143077369131032</v>
      </c>
    </row>
    <row r="8" spans="1:16384" s="106" customFormat="1" x14ac:dyDescent="0.25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1"/>
      <c r="P8" s="70">
        <f t="shared" si="2"/>
        <v>0</v>
      </c>
      <c r="Q8" s="18"/>
      <c r="R8" s="151"/>
      <c r="S8" s="70">
        <f t="shared" si="5"/>
        <v>0</v>
      </c>
      <c r="T8" s="18"/>
      <c r="U8" s="151"/>
      <c r="V8" s="70">
        <f t="shared" si="6"/>
        <v>0</v>
      </c>
      <c r="W8" s="18"/>
      <c r="X8" s="151"/>
      <c r="Y8" s="70"/>
      <c r="Z8" s="18"/>
      <c r="AA8" s="151"/>
      <c r="AB8" s="70"/>
      <c r="AC8" s="18"/>
      <c r="AD8" s="151"/>
      <c r="AE8" s="70"/>
      <c r="AF8" s="18"/>
      <c r="AG8" s="151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7" t="s">
        <v>124</v>
      </c>
      <c r="AV8" s="101">
        <v>2</v>
      </c>
      <c r="AW8" s="101">
        <v>2</v>
      </c>
      <c r="AX8" s="101"/>
      <c r="AY8" s="139" t="s">
        <v>124</v>
      </c>
      <c r="AZ8" s="101">
        <v>2</v>
      </c>
      <c r="BA8" s="101">
        <v>2</v>
      </c>
      <c r="BB8" s="101"/>
      <c r="BC8" s="158" t="s">
        <v>124</v>
      </c>
      <c r="BD8" s="101">
        <v>2</v>
      </c>
      <c r="BE8" s="101">
        <v>2</v>
      </c>
      <c r="BF8" s="169"/>
      <c r="BG8" s="169" t="s">
        <v>124</v>
      </c>
      <c r="BH8" s="101">
        <v>2</v>
      </c>
      <c r="BI8" s="101">
        <v>4</v>
      </c>
      <c r="BJ8" s="101"/>
      <c r="BK8" s="1"/>
      <c r="BL8" s="101"/>
      <c r="BM8" s="1"/>
      <c r="BN8" s="1"/>
      <c r="BO8" s="1"/>
      <c r="BP8" s="1"/>
      <c r="BQ8" s="1"/>
      <c r="BR8" s="1"/>
      <c r="BS8" s="1"/>
      <c r="BT8" s="130">
        <f t="shared" si="3"/>
        <v>33.5</v>
      </c>
      <c r="BU8" s="9">
        <f t="shared" si="4"/>
        <v>3.3622593997615948</v>
      </c>
    </row>
    <row r="9" spans="1:16384" s="106" customFormat="1" x14ac:dyDescent="0.25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2.77</v>
      </c>
      <c r="J9" s="69"/>
      <c r="K9" s="41"/>
      <c r="L9" s="41"/>
      <c r="M9" s="70"/>
      <c r="N9" s="25"/>
      <c r="O9" s="151"/>
      <c r="P9" s="70">
        <f t="shared" si="2"/>
        <v>0</v>
      </c>
      <c r="Q9" s="18"/>
      <c r="R9" s="151"/>
      <c r="S9" s="70">
        <f t="shared" si="5"/>
        <v>0</v>
      </c>
      <c r="T9" s="18"/>
      <c r="U9" s="151"/>
      <c r="V9" s="70">
        <f t="shared" si="6"/>
        <v>0</v>
      </c>
      <c r="W9" s="18"/>
      <c r="X9" s="151"/>
      <c r="Y9" s="70"/>
      <c r="Z9" s="18"/>
      <c r="AA9" s="151"/>
      <c r="AB9" s="70"/>
      <c r="AC9" s="18"/>
      <c r="AD9" s="151"/>
      <c r="AE9" s="70"/>
      <c r="AF9" s="18"/>
      <c r="AG9" s="151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69"/>
      <c r="BG9" s="169">
        <v>2</v>
      </c>
      <c r="BH9" s="101">
        <v>2</v>
      </c>
      <c r="BI9" s="101">
        <v>4</v>
      </c>
      <c r="BJ9" s="101"/>
      <c r="BK9" s="1"/>
      <c r="BL9" s="101"/>
      <c r="BM9" s="1"/>
      <c r="BN9" s="1"/>
      <c r="BO9" s="1"/>
      <c r="BP9" s="1"/>
      <c r="BQ9" s="1"/>
      <c r="BR9" s="1"/>
      <c r="BS9" s="1"/>
      <c r="BT9" s="130">
        <f t="shared" si="3"/>
        <v>53.12</v>
      </c>
      <c r="BU9" s="9">
        <f t="shared" si="4"/>
        <v>5.9492213379311041</v>
      </c>
    </row>
    <row r="10" spans="1:16384" s="106" customFormat="1" x14ac:dyDescent="0.25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51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51">
        <f>DATE(2016,11,12)</f>
        <v>42686</v>
      </c>
      <c r="S10" s="70">
        <f t="shared" si="5"/>
        <v>3.6251171508903468</v>
      </c>
      <c r="T10" s="18">
        <v>5</v>
      </c>
      <c r="U10" s="151">
        <v>42700</v>
      </c>
      <c r="V10" s="70">
        <f t="shared" si="6"/>
        <v>5</v>
      </c>
      <c r="W10" s="18"/>
      <c r="X10" s="151"/>
      <c r="Y10" s="70"/>
      <c r="Z10" s="18"/>
      <c r="AA10" s="151"/>
      <c r="AB10" s="70"/>
      <c r="AC10" s="18"/>
      <c r="AD10" s="151"/>
      <c r="AE10" s="70"/>
      <c r="AF10" s="18"/>
      <c r="AG10" s="151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7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2">
        <v>2</v>
      </c>
      <c r="BB10" s="101"/>
      <c r="BC10" s="101">
        <v>4</v>
      </c>
      <c r="BD10" s="101">
        <v>2</v>
      </c>
      <c r="BE10" s="101">
        <v>2</v>
      </c>
      <c r="BF10" s="169"/>
      <c r="BG10" s="169">
        <v>2</v>
      </c>
      <c r="BH10" s="101">
        <v>2</v>
      </c>
      <c r="BI10" s="101">
        <v>4</v>
      </c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0">
        <f t="shared" si="3"/>
        <v>61.785117150890343</v>
      </c>
      <c r="BU10" s="9">
        <f t="shared" si="4"/>
        <v>7.0917457140337108</v>
      </c>
    </row>
    <row r="11" spans="1:16384" s="106" customFormat="1" x14ac:dyDescent="0.25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0</v>
      </c>
      <c r="J11" s="69"/>
      <c r="K11" s="41"/>
      <c r="L11" s="41"/>
      <c r="M11" s="70"/>
      <c r="N11" s="25"/>
      <c r="O11" s="151"/>
      <c r="P11" s="70">
        <f t="shared" ref="P11:P43" si="7">N11*(WEEKNUM(DATE(YEAR($B$2),12,31))+2.67-IF(WEEKNUM(O11)&lt;36, WEEKNUM(O11)+WEEKNUM(DATE(YEAR($B$2),12,31)),WEEKNUM(O11)))/(WEEKNUM(DATE(YEAR($B$2),12,31))+2.67-WEEKNUM($O$3))</f>
        <v>0</v>
      </c>
      <c r="Q11" s="18"/>
      <c r="R11" s="151"/>
      <c r="S11" s="70">
        <f t="shared" si="5"/>
        <v>0</v>
      </c>
      <c r="T11" s="18"/>
      <c r="U11" s="151"/>
      <c r="V11" s="70">
        <f t="shared" si="6"/>
        <v>0</v>
      </c>
      <c r="W11" s="18"/>
      <c r="X11" s="151"/>
      <c r="Y11" s="70"/>
      <c r="Z11" s="18"/>
      <c r="AA11" s="151"/>
      <c r="AB11" s="70"/>
      <c r="AC11" s="18"/>
      <c r="AD11" s="151"/>
      <c r="AE11" s="70"/>
      <c r="AF11" s="18"/>
      <c r="AG11" s="151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7">
        <v>2</v>
      </c>
      <c r="AV11" s="101">
        <v>2</v>
      </c>
      <c r="AW11" s="101">
        <v>2</v>
      </c>
      <c r="AX11" s="101"/>
      <c r="AY11" s="101">
        <v>2</v>
      </c>
      <c r="AZ11" s="141">
        <v>2</v>
      </c>
      <c r="BA11" s="142" t="s">
        <v>124</v>
      </c>
      <c r="BB11" s="101"/>
      <c r="BC11" s="101">
        <v>6</v>
      </c>
      <c r="BD11" s="101">
        <v>2</v>
      </c>
      <c r="BE11" s="101">
        <v>2</v>
      </c>
      <c r="BF11" s="169"/>
      <c r="BG11" s="169">
        <v>2</v>
      </c>
      <c r="BH11" s="170" t="s">
        <v>124</v>
      </c>
      <c r="BI11" s="171" t="s">
        <v>124</v>
      </c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0">
        <f t="shared" si="3"/>
        <v>42.019999999999996</v>
      </c>
      <c r="BU11" s="9">
        <f t="shared" si="4"/>
        <v>4.4856495992113512</v>
      </c>
    </row>
    <row r="12" spans="1:16384" s="106" customFormat="1" x14ac:dyDescent="0.25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/>
      <c r="K12" s="41"/>
      <c r="L12" s="41"/>
      <c r="M12" s="70"/>
      <c r="N12" s="25"/>
      <c r="O12" s="151"/>
      <c r="P12" s="70">
        <f t="shared" si="7"/>
        <v>0</v>
      </c>
      <c r="Q12" s="18"/>
      <c r="R12" s="151"/>
      <c r="S12" s="70">
        <f t="shared" si="5"/>
        <v>0</v>
      </c>
      <c r="T12" s="18"/>
      <c r="U12" s="151"/>
      <c r="V12" s="70">
        <f t="shared" si="6"/>
        <v>0</v>
      </c>
      <c r="W12" s="18"/>
      <c r="X12" s="151"/>
      <c r="Y12" s="70"/>
      <c r="Z12" s="18"/>
      <c r="AA12" s="151"/>
      <c r="AB12" s="70"/>
      <c r="AC12" s="18"/>
      <c r="AD12" s="151"/>
      <c r="AE12" s="70"/>
      <c r="AF12" s="18"/>
      <c r="AG12" s="151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7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2">
        <v>2</v>
      </c>
      <c r="BB12" s="101"/>
      <c r="BC12" s="101">
        <v>6</v>
      </c>
      <c r="BD12" s="101">
        <v>2</v>
      </c>
      <c r="BE12" s="101">
        <v>2</v>
      </c>
      <c r="BF12" s="169"/>
      <c r="BG12" s="169">
        <v>2</v>
      </c>
      <c r="BH12" s="101">
        <v>2</v>
      </c>
      <c r="BI12" s="101">
        <v>4</v>
      </c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0">
        <f t="shared" si="3"/>
        <v>50.38</v>
      </c>
      <c r="BU12" s="9">
        <f t="shared" si="4"/>
        <v>5.5879432690939765</v>
      </c>
    </row>
    <row r="13" spans="1:16384" s="106" customFormat="1" x14ac:dyDescent="0.25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2.52</v>
      </c>
      <c r="J13" s="69"/>
      <c r="K13" s="41"/>
      <c r="L13" s="41"/>
      <c r="M13" s="70"/>
      <c r="N13" s="25"/>
      <c r="O13" s="151"/>
      <c r="P13" s="70">
        <f t="shared" si="7"/>
        <v>0</v>
      </c>
      <c r="Q13" s="18"/>
      <c r="R13" s="151"/>
      <c r="S13" s="70">
        <f t="shared" si="5"/>
        <v>0</v>
      </c>
      <c r="T13" s="18"/>
      <c r="U13" s="151"/>
      <c r="V13" s="70">
        <f t="shared" si="6"/>
        <v>0</v>
      </c>
      <c r="W13" s="18"/>
      <c r="X13" s="151"/>
      <c r="Y13" s="70"/>
      <c r="Z13" s="18"/>
      <c r="AA13" s="151"/>
      <c r="AB13" s="70"/>
      <c r="AC13" s="18"/>
      <c r="AD13" s="151"/>
      <c r="AE13" s="70"/>
      <c r="AF13" s="18"/>
      <c r="AG13" s="151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2">
        <v>2</v>
      </c>
      <c r="BB13" s="101"/>
      <c r="BC13" s="101">
        <v>6</v>
      </c>
      <c r="BD13" s="101">
        <v>2</v>
      </c>
      <c r="BE13" s="101">
        <v>2</v>
      </c>
      <c r="BF13" s="169"/>
      <c r="BG13" s="169">
        <v>2</v>
      </c>
      <c r="BH13" s="101">
        <v>2</v>
      </c>
      <c r="BI13" s="171">
        <v>4</v>
      </c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0">
        <f t="shared" si="3"/>
        <v>52.79</v>
      </c>
      <c r="BU13" s="9">
        <f t="shared" si="4"/>
        <v>5.9057097456988954</v>
      </c>
    </row>
    <row r="14" spans="1:16384" s="106" customFormat="1" x14ac:dyDescent="0.25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51">
        <f>DATE(2016,10,29)</f>
        <v>42672</v>
      </c>
      <c r="P14" s="70">
        <f t="shared" si="7"/>
        <v>4.3748828491096532</v>
      </c>
      <c r="Q14" s="18">
        <v>5</v>
      </c>
      <c r="R14" s="151">
        <f>DATE(2016,11,5)</f>
        <v>42679</v>
      </c>
      <c r="S14" s="70">
        <f t="shared" si="5"/>
        <v>5</v>
      </c>
      <c r="T14" s="18"/>
      <c r="U14" s="151"/>
      <c r="V14" s="70">
        <f t="shared" si="6"/>
        <v>0</v>
      </c>
      <c r="W14" s="18"/>
      <c r="X14" s="151"/>
      <c r="Y14" s="70"/>
      <c r="Z14" s="18"/>
      <c r="AA14" s="151"/>
      <c r="AB14" s="70"/>
      <c r="AC14" s="18"/>
      <c r="AD14" s="151"/>
      <c r="AE14" s="70"/>
      <c r="AF14" s="18"/>
      <c r="AG14" s="151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7">
        <v>2</v>
      </c>
      <c r="AV14" s="101">
        <v>2</v>
      </c>
      <c r="AW14" s="101">
        <v>2</v>
      </c>
      <c r="AX14" s="101"/>
      <c r="AY14" s="139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69"/>
      <c r="BG14" s="169">
        <v>2</v>
      </c>
      <c r="BH14" s="101">
        <v>2</v>
      </c>
      <c r="BI14" s="101">
        <v>4</v>
      </c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0">
        <f t="shared" si="3"/>
        <v>62.254882849109656</v>
      </c>
      <c r="BU14" s="9">
        <f t="shared" si="4"/>
        <v>7.1536858761718856</v>
      </c>
    </row>
    <row r="15" spans="1:16384" s="106" customFormat="1" x14ac:dyDescent="0.25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1"/>
      <c r="P15" s="70">
        <f t="shared" si="7"/>
        <v>0</v>
      </c>
      <c r="Q15" s="18"/>
      <c r="R15" s="151"/>
      <c r="S15" s="70">
        <f t="shared" si="5"/>
        <v>0</v>
      </c>
      <c r="T15" s="18"/>
      <c r="U15" s="151"/>
      <c r="V15" s="70">
        <f t="shared" si="6"/>
        <v>0</v>
      </c>
      <c r="W15" s="18"/>
      <c r="X15" s="151"/>
      <c r="Y15" s="70"/>
      <c r="Z15" s="18"/>
      <c r="AA15" s="151"/>
      <c r="AB15" s="70"/>
      <c r="AC15" s="18"/>
      <c r="AD15" s="151"/>
      <c r="AE15" s="70"/>
      <c r="AF15" s="18"/>
      <c r="AG15" s="151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7" t="s">
        <v>124</v>
      </c>
      <c r="AV15" s="101"/>
      <c r="AW15" s="136" t="s">
        <v>124</v>
      </c>
      <c r="AX15" s="138" t="s">
        <v>124</v>
      </c>
      <c r="AY15" s="139" t="s">
        <v>124</v>
      </c>
      <c r="AZ15" s="101"/>
      <c r="BA15" s="142">
        <v>2</v>
      </c>
      <c r="BB15" s="157" t="s">
        <v>124</v>
      </c>
      <c r="BC15" s="158" t="s">
        <v>124</v>
      </c>
      <c r="BD15" s="101"/>
      <c r="BE15" s="162" t="s">
        <v>124</v>
      </c>
      <c r="BF15" s="169">
        <v>2</v>
      </c>
      <c r="BG15" s="169">
        <v>2</v>
      </c>
      <c r="BH15" s="101"/>
      <c r="BI15" s="171" t="s">
        <v>124</v>
      </c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0">
        <f t="shared" si="3"/>
        <v>8</v>
      </c>
      <c r="BU15" s="9">
        <f t="shared" si="4"/>
        <v>0</v>
      </c>
    </row>
    <row r="16" spans="1:16384" s="106" customFormat="1" x14ac:dyDescent="0.25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1"/>
      <c r="P16" s="70">
        <f t="shared" si="7"/>
        <v>0</v>
      </c>
      <c r="Q16" s="18"/>
      <c r="R16" s="151"/>
      <c r="S16" s="70">
        <f t="shared" si="5"/>
        <v>0</v>
      </c>
      <c r="T16" s="18"/>
      <c r="U16" s="151"/>
      <c r="V16" s="70">
        <f t="shared" si="6"/>
        <v>0</v>
      </c>
      <c r="W16" s="18"/>
      <c r="X16" s="151"/>
      <c r="Y16" s="70"/>
      <c r="Z16" s="18"/>
      <c r="AA16" s="151"/>
      <c r="AB16" s="70"/>
      <c r="AC16" s="18"/>
      <c r="AD16" s="151"/>
      <c r="AE16" s="70"/>
      <c r="AF16" s="18"/>
      <c r="AG16" s="151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2" t="s">
        <v>124</v>
      </c>
      <c r="BB16" s="101">
        <v>2</v>
      </c>
      <c r="BC16" s="101">
        <v>4</v>
      </c>
      <c r="BD16" s="101"/>
      <c r="BE16" s="101">
        <v>2</v>
      </c>
      <c r="BF16" s="169">
        <v>2</v>
      </c>
      <c r="BG16" s="169">
        <v>2</v>
      </c>
      <c r="BH16" s="101"/>
      <c r="BI16" s="101">
        <v>2</v>
      </c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0">
        <f t="shared" si="3"/>
        <v>39.299999999999997</v>
      </c>
      <c r="BU16" s="9">
        <f t="shared" si="4"/>
        <v>4.1270085965701142</v>
      </c>
    </row>
    <row r="17" spans="1:73" s="106" customFormat="1" x14ac:dyDescent="0.25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/>
      <c r="K17" s="41"/>
      <c r="L17" s="41"/>
      <c r="M17" s="70"/>
      <c r="N17" s="51">
        <v>4</v>
      </c>
      <c r="O17" s="151">
        <f>DATE(2016,10,29)</f>
        <v>42672</v>
      </c>
      <c r="P17" s="70">
        <f t="shared" si="7"/>
        <v>4.3748828491096532</v>
      </c>
      <c r="Q17" s="21">
        <v>5</v>
      </c>
      <c r="R17" s="151">
        <f>DATE(2016,10,29)</f>
        <v>42672</v>
      </c>
      <c r="S17" s="70">
        <f t="shared" si="5"/>
        <v>5.4686035613870665</v>
      </c>
      <c r="T17" s="18">
        <v>5</v>
      </c>
      <c r="U17" s="151">
        <v>42700</v>
      </c>
      <c r="V17" s="70">
        <f t="shared" si="6"/>
        <v>5</v>
      </c>
      <c r="W17" s="21"/>
      <c r="X17" s="151"/>
      <c r="Y17" s="70"/>
      <c r="Z17" s="21"/>
      <c r="AA17" s="151"/>
      <c r="AB17" s="70"/>
      <c r="AC17" s="21"/>
      <c r="AD17" s="151"/>
      <c r="AE17" s="70"/>
      <c r="AF17" s="18"/>
      <c r="AG17" s="151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69">
        <v>2</v>
      </c>
      <c r="BG17" s="169">
        <v>2</v>
      </c>
      <c r="BH17" s="101"/>
      <c r="BI17" s="101">
        <v>4</v>
      </c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0">
        <f>SUM(AJ17:BS17)+SUM(G17:M17)+P17+S17+V17+Y17+AB17+AE17+AH17</f>
        <v>68.673486410496722</v>
      </c>
      <c r="BU17" s="9">
        <f t="shared" si="4"/>
        <v>8</v>
      </c>
    </row>
    <row r="18" spans="1:73" s="106" customFormat="1" x14ac:dyDescent="0.25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1"/>
      <c r="P18" s="70">
        <f t="shared" si="7"/>
        <v>0</v>
      </c>
      <c r="Q18" s="18"/>
      <c r="R18" s="151"/>
      <c r="S18" s="70">
        <f t="shared" si="5"/>
        <v>0</v>
      </c>
      <c r="T18" s="18"/>
      <c r="U18" s="151"/>
      <c r="V18" s="70">
        <f t="shared" si="6"/>
        <v>0</v>
      </c>
      <c r="W18" s="18"/>
      <c r="X18" s="151"/>
      <c r="Y18" s="70"/>
      <c r="Z18" s="18"/>
      <c r="AA18" s="151"/>
      <c r="AB18" s="70"/>
      <c r="AC18" s="18"/>
      <c r="AD18" s="151"/>
      <c r="AE18" s="70"/>
      <c r="AF18" s="18"/>
      <c r="AG18" s="151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8" t="s">
        <v>124</v>
      </c>
      <c r="AY18" s="139" t="s">
        <v>124</v>
      </c>
      <c r="AZ18" s="101"/>
      <c r="BA18" s="101">
        <v>2</v>
      </c>
      <c r="BB18" s="157" t="s">
        <v>124</v>
      </c>
      <c r="BC18" s="101">
        <v>4</v>
      </c>
      <c r="BD18" s="101"/>
      <c r="BE18" s="101">
        <v>2</v>
      </c>
      <c r="BF18" s="169" t="s">
        <v>124</v>
      </c>
      <c r="BG18" s="169" t="s">
        <v>124</v>
      </c>
      <c r="BH18" s="101"/>
      <c r="BI18" s="101">
        <v>2</v>
      </c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0">
        <f t="shared" ref="BT18:BT43" si="8">SUM(AJ18:BS18)+SUM(G18:M18)+P18+S18+V18+Y18+AB18+AE18+AH18</f>
        <v>26</v>
      </c>
      <c r="BU18" s="9">
        <f t="shared" si="4"/>
        <v>2.3733595763023025</v>
      </c>
    </row>
    <row r="19" spans="1:73" s="106" customFormat="1" x14ac:dyDescent="0.25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1.46</v>
      </c>
      <c r="H19" s="69">
        <f>ROUND(Лр2!K19,2)</f>
        <v>2.2799999999999998</v>
      </c>
      <c r="I19" s="69">
        <f>ROUND(Лр3!K19,2)</f>
        <v>0</v>
      </c>
      <c r="J19" s="69"/>
      <c r="K19" s="41"/>
      <c r="L19" s="41"/>
      <c r="M19" s="70"/>
      <c r="N19" s="51"/>
      <c r="O19" s="151"/>
      <c r="P19" s="70">
        <f t="shared" si="7"/>
        <v>0</v>
      </c>
      <c r="Q19" s="21"/>
      <c r="R19" s="151"/>
      <c r="S19" s="70">
        <f t="shared" si="5"/>
        <v>0</v>
      </c>
      <c r="T19" s="21"/>
      <c r="U19" s="151"/>
      <c r="V19" s="70">
        <f t="shared" si="6"/>
        <v>0</v>
      </c>
      <c r="W19" s="21"/>
      <c r="X19" s="151"/>
      <c r="Y19" s="70"/>
      <c r="Z19" s="21"/>
      <c r="AA19" s="151"/>
      <c r="AB19" s="70"/>
      <c r="AC19" s="21"/>
      <c r="AD19" s="151"/>
      <c r="AE19" s="70"/>
      <c r="AF19" s="18"/>
      <c r="AG19" s="151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8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69">
        <v>2</v>
      </c>
      <c r="BG19" s="169">
        <v>2</v>
      </c>
      <c r="BH19" s="101"/>
      <c r="BI19" s="101">
        <v>2</v>
      </c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0">
        <f t="shared" si="8"/>
        <v>35.74</v>
      </c>
      <c r="BU19" s="9">
        <f t="shared" si="4"/>
        <v>3.6576108137014374</v>
      </c>
    </row>
    <row r="20" spans="1:73" s="106" customFormat="1" x14ac:dyDescent="0.25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1"/>
      <c r="P20" s="70">
        <f t="shared" si="7"/>
        <v>0</v>
      </c>
      <c r="Q20" s="18"/>
      <c r="R20" s="151"/>
      <c r="S20" s="70">
        <f t="shared" si="5"/>
        <v>0</v>
      </c>
      <c r="T20" s="18"/>
      <c r="U20" s="151"/>
      <c r="V20" s="70">
        <f t="shared" si="6"/>
        <v>0</v>
      </c>
      <c r="W20" s="18"/>
      <c r="X20" s="151"/>
      <c r="Y20" s="70"/>
      <c r="Z20" s="18"/>
      <c r="AA20" s="151"/>
      <c r="AB20" s="70"/>
      <c r="AC20" s="18"/>
      <c r="AD20" s="151"/>
      <c r="AE20" s="70"/>
      <c r="AF20" s="18"/>
      <c r="AG20" s="151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6">
        <v>1</v>
      </c>
      <c r="AX20" s="101">
        <v>2</v>
      </c>
      <c r="AY20" s="101">
        <v>2</v>
      </c>
      <c r="AZ20" s="101"/>
      <c r="BA20" s="101">
        <v>2</v>
      </c>
      <c r="BB20" s="157">
        <v>2</v>
      </c>
      <c r="BC20" s="101">
        <v>4</v>
      </c>
      <c r="BD20" s="101"/>
      <c r="BE20" s="101">
        <v>2</v>
      </c>
      <c r="BF20" s="169">
        <v>2</v>
      </c>
      <c r="BG20" s="169">
        <v>2</v>
      </c>
      <c r="BH20" s="101"/>
      <c r="BI20" s="171" t="s">
        <v>124</v>
      </c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0">
        <f t="shared" si="8"/>
        <v>40.43</v>
      </c>
      <c r="BU20" s="9">
        <f t="shared" si="4"/>
        <v>4.2760028366379812</v>
      </c>
    </row>
    <row r="21" spans="1:73" s="106" customFormat="1" x14ac:dyDescent="0.25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1"/>
      <c r="P21" s="70">
        <f t="shared" si="7"/>
        <v>0</v>
      </c>
      <c r="Q21" s="18"/>
      <c r="R21" s="151"/>
      <c r="S21" s="70">
        <f t="shared" si="5"/>
        <v>0</v>
      </c>
      <c r="T21" s="18"/>
      <c r="U21" s="151"/>
      <c r="V21" s="70">
        <f t="shared" si="6"/>
        <v>0</v>
      </c>
      <c r="W21" s="18"/>
      <c r="X21" s="151"/>
      <c r="Y21" s="70"/>
      <c r="Z21" s="18"/>
      <c r="AA21" s="151"/>
      <c r="AB21" s="70"/>
      <c r="AC21" s="18"/>
      <c r="AD21" s="151"/>
      <c r="AE21" s="70"/>
      <c r="AF21" s="18"/>
      <c r="AG21" s="151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2" t="s">
        <v>124</v>
      </c>
      <c r="BB21" s="101">
        <v>2</v>
      </c>
      <c r="BC21" s="101">
        <v>4</v>
      </c>
      <c r="BD21" s="101"/>
      <c r="BE21" s="101">
        <f>2+3</f>
        <v>5</v>
      </c>
      <c r="BF21" s="169" t="s">
        <v>124</v>
      </c>
      <c r="BG21" s="169" t="s">
        <v>124</v>
      </c>
      <c r="BH21" s="101"/>
      <c r="BI21" s="101">
        <v>4</v>
      </c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0">
        <f t="shared" si="8"/>
        <v>40.72</v>
      </c>
      <c r="BU21" s="9">
        <f t="shared" si="4"/>
        <v>4.314240296478407</v>
      </c>
    </row>
    <row r="22" spans="1:73" s="106" customFormat="1" x14ac:dyDescent="0.25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1"/>
      <c r="P22" s="70">
        <f t="shared" si="7"/>
        <v>0</v>
      </c>
      <c r="Q22" s="21"/>
      <c r="R22" s="151"/>
      <c r="S22" s="70">
        <f t="shared" si="5"/>
        <v>0</v>
      </c>
      <c r="T22" s="21"/>
      <c r="U22" s="151"/>
      <c r="V22" s="70">
        <f t="shared" si="6"/>
        <v>0</v>
      </c>
      <c r="W22" s="21"/>
      <c r="X22" s="151"/>
      <c r="Y22" s="70"/>
      <c r="Z22" s="21"/>
      <c r="AA22" s="151"/>
      <c r="AB22" s="70"/>
      <c r="AC22" s="21"/>
      <c r="AD22" s="151"/>
      <c r="AE22" s="70"/>
      <c r="AF22" s="18"/>
      <c r="AG22" s="151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8" t="s">
        <v>124</v>
      </c>
      <c r="AY22" s="139" t="s">
        <v>124</v>
      </c>
      <c r="AZ22" s="101"/>
      <c r="BA22" s="101">
        <v>2</v>
      </c>
      <c r="BB22" s="157" t="s">
        <v>124</v>
      </c>
      <c r="BC22" s="101">
        <v>4</v>
      </c>
      <c r="BD22" s="101"/>
      <c r="BE22" s="162" t="s">
        <v>124</v>
      </c>
      <c r="BF22" s="169">
        <v>2</v>
      </c>
      <c r="BG22" s="169">
        <v>2</v>
      </c>
      <c r="BH22" s="101"/>
      <c r="BI22" s="171" t="s">
        <v>124</v>
      </c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0">
        <f t="shared" si="8"/>
        <v>26</v>
      </c>
      <c r="BU22" s="9">
        <f t="shared" si="4"/>
        <v>2.3733595763023025</v>
      </c>
    </row>
    <row r="23" spans="1:73" s="106" customFormat="1" x14ac:dyDescent="0.25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51"/>
      <c r="P23" s="70">
        <f t="shared" si="7"/>
        <v>0</v>
      </c>
      <c r="Q23" s="21"/>
      <c r="R23" s="151"/>
      <c r="S23" s="70">
        <f t="shared" si="5"/>
        <v>0</v>
      </c>
      <c r="T23" s="21"/>
      <c r="U23" s="151"/>
      <c r="V23" s="70">
        <f t="shared" si="6"/>
        <v>0</v>
      </c>
      <c r="W23" s="21"/>
      <c r="X23" s="151"/>
      <c r="Y23" s="70"/>
      <c r="Z23" s="21"/>
      <c r="AA23" s="151"/>
      <c r="AB23" s="70"/>
      <c r="AC23" s="21"/>
      <c r="AD23" s="151"/>
      <c r="AE23" s="70"/>
      <c r="AF23" s="18"/>
      <c r="AG23" s="151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6" t="s">
        <v>124</v>
      </c>
      <c r="AX23" s="138" t="s">
        <v>124</v>
      </c>
      <c r="AY23" s="139" t="s">
        <v>124</v>
      </c>
      <c r="AZ23" s="101"/>
      <c r="BA23" s="101">
        <v>2</v>
      </c>
      <c r="BB23" s="157" t="s">
        <v>124</v>
      </c>
      <c r="BC23" s="158" t="s">
        <v>124</v>
      </c>
      <c r="BD23" s="101"/>
      <c r="BE23" s="101">
        <v>2</v>
      </c>
      <c r="BF23" s="169">
        <v>2</v>
      </c>
      <c r="BG23" s="169">
        <v>2</v>
      </c>
      <c r="BH23" s="101"/>
      <c r="BI23" s="171">
        <v>2</v>
      </c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0">
        <f t="shared" si="8"/>
        <v>31.42</v>
      </c>
      <c r="BU23" s="9">
        <f t="shared" si="4"/>
        <v>3.0880045153888847</v>
      </c>
    </row>
    <row r="24" spans="1:73" s="106" customFormat="1" x14ac:dyDescent="0.25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0</v>
      </c>
      <c r="J24" s="69"/>
      <c r="K24" s="41"/>
      <c r="L24" s="41"/>
      <c r="M24" s="70"/>
      <c r="N24" s="51">
        <v>2</v>
      </c>
      <c r="O24" s="151">
        <f>DATE(2016,11,5)</f>
        <v>42679</v>
      </c>
      <c r="P24" s="70">
        <f t="shared" si="7"/>
        <v>2</v>
      </c>
      <c r="Q24" s="21">
        <v>4</v>
      </c>
      <c r="R24" s="151">
        <f>DATE(2016,11,5)</f>
        <v>42679</v>
      </c>
      <c r="S24" s="70">
        <f t="shared" si="5"/>
        <v>4</v>
      </c>
      <c r="T24" s="21"/>
      <c r="U24" s="151"/>
      <c r="V24" s="70">
        <f t="shared" si="6"/>
        <v>0</v>
      </c>
      <c r="W24" s="21"/>
      <c r="X24" s="151"/>
      <c r="Y24" s="70"/>
      <c r="Z24" s="21"/>
      <c r="AA24" s="151"/>
      <c r="AB24" s="70"/>
      <c r="AC24" s="21"/>
      <c r="AD24" s="151"/>
      <c r="AE24" s="70"/>
      <c r="AF24" s="18"/>
      <c r="AG24" s="151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7" t="s">
        <v>124</v>
      </c>
      <c r="AV24" s="101">
        <v>2</v>
      </c>
      <c r="AW24" s="101">
        <v>2</v>
      </c>
      <c r="AX24" s="101"/>
      <c r="AY24" s="139">
        <v>2</v>
      </c>
      <c r="AZ24" s="101">
        <v>2</v>
      </c>
      <c r="BA24" s="142" t="s">
        <v>124</v>
      </c>
      <c r="BB24" s="101"/>
      <c r="BC24" s="101">
        <v>4</v>
      </c>
      <c r="BD24" s="165">
        <v>2</v>
      </c>
      <c r="BE24" s="101">
        <v>2</v>
      </c>
      <c r="BF24" s="169"/>
      <c r="BG24" s="169">
        <v>2</v>
      </c>
      <c r="BH24" s="101">
        <v>2</v>
      </c>
      <c r="BI24" s="101">
        <v>2</v>
      </c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0">
        <f t="shared" si="8"/>
        <v>40.840000000000003</v>
      </c>
      <c r="BU24" s="9">
        <f t="shared" si="4"/>
        <v>4.3300626936537565</v>
      </c>
    </row>
    <row r="25" spans="1:73" s="106" customFormat="1" x14ac:dyDescent="0.25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1"/>
      <c r="P25" s="70">
        <f t="shared" si="7"/>
        <v>0</v>
      </c>
      <c r="Q25" s="21"/>
      <c r="R25" s="151"/>
      <c r="S25" s="70">
        <f t="shared" si="5"/>
        <v>0</v>
      </c>
      <c r="T25" s="21"/>
      <c r="U25" s="151"/>
      <c r="V25" s="70">
        <f t="shared" si="6"/>
        <v>0</v>
      </c>
      <c r="W25" s="21"/>
      <c r="X25" s="151"/>
      <c r="Y25" s="70"/>
      <c r="Z25" s="21"/>
      <c r="AA25" s="151"/>
      <c r="AB25" s="70"/>
      <c r="AC25" s="21"/>
      <c r="AD25" s="151"/>
      <c r="AE25" s="70"/>
      <c r="AF25" s="18"/>
      <c r="AG25" s="151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7" t="s">
        <v>124</v>
      </c>
      <c r="AV25" s="101">
        <v>2</v>
      </c>
      <c r="AW25" s="101">
        <v>2</v>
      </c>
      <c r="AX25" s="101"/>
      <c r="AY25" s="139" t="s">
        <v>124</v>
      </c>
      <c r="AZ25" s="101">
        <v>2</v>
      </c>
      <c r="BA25" s="101">
        <v>2</v>
      </c>
      <c r="BB25" s="101"/>
      <c r="BC25" s="101">
        <v>4</v>
      </c>
      <c r="BD25" s="165" t="s">
        <v>124</v>
      </c>
      <c r="BE25" s="162" t="s">
        <v>124</v>
      </c>
      <c r="BF25" s="169"/>
      <c r="BG25" s="169">
        <v>2</v>
      </c>
      <c r="BH25" s="101">
        <v>2</v>
      </c>
      <c r="BI25" s="101">
        <v>2</v>
      </c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0">
        <f t="shared" si="8"/>
        <v>26</v>
      </c>
      <c r="BU25" s="9">
        <f t="shared" si="4"/>
        <v>2.3733595763023025</v>
      </c>
    </row>
    <row r="26" spans="1:73" s="106" customFormat="1" x14ac:dyDescent="0.25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1.9</v>
      </c>
      <c r="J26" s="69"/>
      <c r="K26" s="41"/>
      <c r="L26" s="41"/>
      <c r="M26" s="70"/>
      <c r="N26" s="51">
        <v>1.5</v>
      </c>
      <c r="O26" s="151">
        <f>DATE(2016,11,12)</f>
        <v>42686</v>
      </c>
      <c r="P26" s="70">
        <f t="shared" si="7"/>
        <v>1.3594189315838801</v>
      </c>
      <c r="Q26" s="21">
        <v>2</v>
      </c>
      <c r="R26" s="151">
        <v>42700</v>
      </c>
      <c r="S26" s="70">
        <f t="shared" si="5"/>
        <v>1.4376757263355202</v>
      </c>
      <c r="T26" s="21"/>
      <c r="U26" s="151"/>
      <c r="V26" s="70">
        <f t="shared" si="6"/>
        <v>0</v>
      </c>
      <c r="W26" s="21"/>
      <c r="X26" s="151"/>
      <c r="Y26" s="70"/>
      <c r="Z26" s="21"/>
      <c r="AA26" s="151"/>
      <c r="AB26" s="70"/>
      <c r="AC26" s="21"/>
      <c r="AD26" s="151"/>
      <c r="AE26" s="70"/>
      <c r="AF26" s="18"/>
      <c r="AG26" s="151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7">
        <v>2</v>
      </c>
      <c r="AV26" s="101">
        <v>2</v>
      </c>
      <c r="AW26" s="101">
        <v>2</v>
      </c>
      <c r="AX26" s="101"/>
      <c r="AY26" s="101">
        <v>2</v>
      </c>
      <c r="AZ26" s="149" t="s">
        <v>124</v>
      </c>
      <c r="BA26" s="101">
        <v>2</v>
      </c>
      <c r="BB26" s="101"/>
      <c r="BC26" s="101">
        <v>4</v>
      </c>
      <c r="BD26" s="165">
        <v>2</v>
      </c>
      <c r="BE26" s="101">
        <v>2</v>
      </c>
      <c r="BF26" s="169"/>
      <c r="BG26" s="169">
        <v>2</v>
      </c>
      <c r="BH26" s="101">
        <v>2</v>
      </c>
      <c r="BI26" s="101">
        <v>2</v>
      </c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0">
        <f t="shared" si="8"/>
        <v>48.967094657919404</v>
      </c>
      <c r="BU26" s="9">
        <f t="shared" si="4"/>
        <v>5.4016470233142169</v>
      </c>
    </row>
    <row r="27" spans="1:73" s="106" customFormat="1" x14ac:dyDescent="0.25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0</v>
      </c>
      <c r="J27" s="69"/>
      <c r="K27" s="41"/>
      <c r="L27" s="41"/>
      <c r="M27" s="70"/>
      <c r="N27" s="51">
        <v>3</v>
      </c>
      <c r="O27" s="151">
        <f>DATE(2016,11,12)</f>
        <v>42686</v>
      </c>
      <c r="P27" s="70">
        <f t="shared" si="7"/>
        <v>2.7188378631677601</v>
      </c>
      <c r="Q27" s="21">
        <v>2</v>
      </c>
      <c r="R27" s="151">
        <v>42700</v>
      </c>
      <c r="S27" s="70">
        <f t="shared" si="5"/>
        <v>1.4376757263355202</v>
      </c>
      <c r="T27" s="21"/>
      <c r="U27" s="151"/>
      <c r="V27" s="70">
        <f t="shared" si="6"/>
        <v>0</v>
      </c>
      <c r="W27" s="21"/>
      <c r="X27" s="151"/>
      <c r="Y27" s="70"/>
      <c r="Z27" s="21"/>
      <c r="AA27" s="151"/>
      <c r="AB27" s="70"/>
      <c r="AC27" s="21"/>
      <c r="AD27" s="151"/>
      <c r="AE27" s="70"/>
      <c r="AF27" s="18"/>
      <c r="AG27" s="151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7" t="s">
        <v>124</v>
      </c>
      <c r="AV27" s="101">
        <v>2</v>
      </c>
      <c r="AW27" s="101">
        <v>2</v>
      </c>
      <c r="AX27" s="101"/>
      <c r="AY27" s="139">
        <v>2</v>
      </c>
      <c r="AZ27" s="101">
        <v>2</v>
      </c>
      <c r="BA27" s="101">
        <v>2</v>
      </c>
      <c r="BB27" s="101"/>
      <c r="BC27" s="158">
        <v>2</v>
      </c>
      <c r="BD27" s="165">
        <v>2</v>
      </c>
      <c r="BE27" s="101">
        <v>2</v>
      </c>
      <c r="BF27" s="169"/>
      <c r="BG27" s="169">
        <v>2</v>
      </c>
      <c r="BH27" s="101">
        <v>2</v>
      </c>
      <c r="BI27" s="171">
        <v>3</v>
      </c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0">
        <f t="shared" si="8"/>
        <v>44.556513589503275</v>
      </c>
      <c r="BU27" s="9">
        <f t="shared" si="4"/>
        <v>4.8200973113262693</v>
      </c>
    </row>
    <row r="28" spans="1:73" s="106" customFormat="1" x14ac:dyDescent="0.25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1"/>
      <c r="P28" s="70">
        <f t="shared" si="7"/>
        <v>0</v>
      </c>
      <c r="Q28" s="21"/>
      <c r="R28" s="151"/>
      <c r="S28" s="70">
        <f t="shared" si="5"/>
        <v>0</v>
      </c>
      <c r="T28" s="21"/>
      <c r="U28" s="151"/>
      <c r="V28" s="70">
        <f t="shared" si="6"/>
        <v>0</v>
      </c>
      <c r="W28" s="21"/>
      <c r="X28" s="151"/>
      <c r="Y28" s="70"/>
      <c r="Z28" s="21"/>
      <c r="AA28" s="151"/>
      <c r="AB28" s="70"/>
      <c r="AC28" s="21"/>
      <c r="AD28" s="151"/>
      <c r="AE28" s="70"/>
      <c r="AF28" s="18"/>
      <c r="AG28" s="151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6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58" t="s">
        <v>124</v>
      </c>
      <c r="BD28" s="165" t="s">
        <v>124</v>
      </c>
      <c r="BE28" s="162" t="s">
        <v>124</v>
      </c>
      <c r="BF28" s="169"/>
      <c r="BG28" s="169">
        <v>2</v>
      </c>
      <c r="BH28" s="101">
        <v>2</v>
      </c>
      <c r="BI28" s="101">
        <v>4</v>
      </c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0">
        <f t="shared" si="8"/>
        <v>31.03</v>
      </c>
      <c r="BU28" s="9">
        <f t="shared" si="4"/>
        <v>3.0365817245690017</v>
      </c>
    </row>
    <row r="29" spans="1:73" s="106" customFormat="1" x14ac:dyDescent="0.25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0.96</v>
      </c>
      <c r="I29" s="69">
        <f>ROUND(Лр3!K29,2)</f>
        <v>0</v>
      </c>
      <c r="J29" s="69"/>
      <c r="K29" s="41"/>
      <c r="L29" s="41"/>
      <c r="M29" s="70"/>
      <c r="N29" s="51"/>
      <c r="O29" s="151"/>
      <c r="P29" s="70">
        <f t="shared" si="7"/>
        <v>0</v>
      </c>
      <c r="Q29" s="21"/>
      <c r="R29" s="151"/>
      <c r="S29" s="70">
        <f t="shared" si="5"/>
        <v>0</v>
      </c>
      <c r="T29" s="21"/>
      <c r="U29" s="151"/>
      <c r="V29" s="70">
        <f t="shared" si="6"/>
        <v>0</v>
      </c>
      <c r="W29" s="21"/>
      <c r="X29" s="151"/>
      <c r="Y29" s="70"/>
      <c r="Z29" s="21"/>
      <c r="AA29" s="151"/>
      <c r="AB29" s="70"/>
      <c r="AC29" s="21"/>
      <c r="AD29" s="151"/>
      <c r="AE29" s="70"/>
      <c r="AF29" s="18"/>
      <c r="AG29" s="151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7">
        <v>1</v>
      </c>
      <c r="AV29" s="101">
        <v>2</v>
      </c>
      <c r="AW29" s="136">
        <v>1</v>
      </c>
      <c r="AX29" s="101"/>
      <c r="AY29" s="101">
        <v>2</v>
      </c>
      <c r="AZ29" s="101">
        <v>2</v>
      </c>
      <c r="BA29" s="142">
        <v>1</v>
      </c>
      <c r="BB29" s="101"/>
      <c r="BC29" s="101">
        <v>4</v>
      </c>
      <c r="BD29" s="165">
        <v>2</v>
      </c>
      <c r="BE29" s="101">
        <v>2</v>
      </c>
      <c r="BF29" s="169"/>
      <c r="BG29" s="169">
        <v>2</v>
      </c>
      <c r="BH29" s="101">
        <v>2</v>
      </c>
      <c r="BI29" s="171">
        <v>3</v>
      </c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0">
        <f t="shared" si="8"/>
        <v>40.880000000000003</v>
      </c>
      <c r="BU29" s="9">
        <f t="shared" si="4"/>
        <v>4.3353368260455394</v>
      </c>
    </row>
    <row r="30" spans="1:73" s="106" customFormat="1" x14ac:dyDescent="0.25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1"/>
      <c r="P30" s="70">
        <f t="shared" si="7"/>
        <v>0</v>
      </c>
      <c r="Q30" s="21"/>
      <c r="R30" s="151"/>
      <c r="S30" s="70">
        <f t="shared" si="5"/>
        <v>0</v>
      </c>
      <c r="T30" s="21"/>
      <c r="U30" s="151"/>
      <c r="V30" s="70">
        <f t="shared" si="6"/>
        <v>0</v>
      </c>
      <c r="W30" s="21"/>
      <c r="X30" s="151"/>
      <c r="Y30" s="70"/>
      <c r="Z30" s="21"/>
      <c r="AA30" s="151"/>
      <c r="AB30" s="70"/>
      <c r="AC30" s="21"/>
      <c r="AD30" s="151"/>
      <c r="AE30" s="70"/>
      <c r="AF30" s="18"/>
      <c r="AG30" s="151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124</v>
      </c>
      <c r="AR30" s="101">
        <v>2</v>
      </c>
      <c r="AS30" s="101">
        <v>2</v>
      </c>
      <c r="AT30" s="101"/>
      <c r="AU30" s="127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58" t="s">
        <v>124</v>
      </c>
      <c r="BD30" s="165">
        <v>2</v>
      </c>
      <c r="BE30" s="101">
        <v>2</v>
      </c>
      <c r="BF30" s="169"/>
      <c r="BG30" s="169">
        <v>2</v>
      </c>
      <c r="BH30" s="101">
        <v>2</v>
      </c>
      <c r="BI30" s="101">
        <v>4</v>
      </c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0">
        <f t="shared" si="8"/>
        <v>35.700000000000003</v>
      </c>
      <c r="BU30" s="9">
        <f t="shared" si="4"/>
        <v>3.6523366813096545</v>
      </c>
    </row>
    <row r="31" spans="1:73" s="106" customFormat="1" x14ac:dyDescent="0.25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2.08</v>
      </c>
      <c r="J31" s="69"/>
      <c r="K31" s="41"/>
      <c r="L31" s="41"/>
      <c r="M31" s="70"/>
      <c r="N31" s="51">
        <v>4</v>
      </c>
      <c r="O31" s="151">
        <f t="shared" ref="O31:O33" si="9">DATE(2016,11,12)</f>
        <v>42686</v>
      </c>
      <c r="P31" s="70">
        <f t="shared" si="7"/>
        <v>3.6251171508903468</v>
      </c>
      <c r="Q31" s="21">
        <v>4</v>
      </c>
      <c r="R31" s="151">
        <v>42693</v>
      </c>
      <c r="S31" s="70">
        <f t="shared" si="5"/>
        <v>3.2502343017806936</v>
      </c>
      <c r="T31" s="21">
        <v>4</v>
      </c>
      <c r="U31" s="151">
        <v>42700</v>
      </c>
      <c r="V31" s="70">
        <f t="shared" si="6"/>
        <v>4</v>
      </c>
      <c r="W31" s="21"/>
      <c r="X31" s="151"/>
      <c r="Y31" s="70"/>
      <c r="Z31" s="21"/>
      <c r="AA31" s="151"/>
      <c r="AB31" s="70"/>
      <c r="AC31" s="21"/>
      <c r="AD31" s="151"/>
      <c r="AE31" s="70"/>
      <c r="AF31" s="18"/>
      <c r="AG31" s="151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5">
        <v>2</v>
      </c>
      <c r="BE31" s="101">
        <v>2</v>
      </c>
      <c r="BF31" s="169"/>
      <c r="BG31" s="169">
        <v>2</v>
      </c>
      <c r="BH31" s="101">
        <v>2</v>
      </c>
      <c r="BI31" s="101">
        <v>4</v>
      </c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0">
        <f t="shared" si="8"/>
        <v>61.275351452671039</v>
      </c>
      <c r="BU31" s="9">
        <f t="shared" si="4"/>
        <v>7.0245314195037549</v>
      </c>
    </row>
    <row r="32" spans="1:73" s="106" customFormat="1" x14ac:dyDescent="0.25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0.04</v>
      </c>
      <c r="J32" s="69"/>
      <c r="K32" s="41"/>
      <c r="L32" s="41"/>
      <c r="M32" s="70"/>
      <c r="N32" s="51"/>
      <c r="O32" s="151"/>
      <c r="P32" s="70">
        <f t="shared" si="7"/>
        <v>0</v>
      </c>
      <c r="Q32" s="21"/>
      <c r="R32" s="151"/>
      <c r="S32" s="70">
        <f t="shared" si="5"/>
        <v>0</v>
      </c>
      <c r="T32" s="21"/>
      <c r="U32" s="151"/>
      <c r="V32" s="70">
        <f t="shared" si="6"/>
        <v>0</v>
      </c>
      <c r="W32" s="21"/>
      <c r="X32" s="151"/>
      <c r="Y32" s="70"/>
      <c r="Z32" s="21"/>
      <c r="AA32" s="151"/>
      <c r="AB32" s="70"/>
      <c r="AC32" s="21"/>
      <c r="AD32" s="151"/>
      <c r="AE32" s="70"/>
      <c r="AF32" s="18"/>
      <c r="AG32" s="151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5">
        <v>2</v>
      </c>
      <c r="BE32" s="101">
        <v>2</v>
      </c>
      <c r="BF32" s="169"/>
      <c r="BG32" s="169">
        <v>2</v>
      </c>
      <c r="BH32" s="101">
        <v>2</v>
      </c>
      <c r="BI32" s="101">
        <v>2</v>
      </c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0">
        <f t="shared" si="8"/>
        <v>45.54</v>
      </c>
      <c r="BU32" s="9">
        <f t="shared" si="4"/>
        <v>4.9497732496882465</v>
      </c>
    </row>
    <row r="33" spans="1:73" s="106" customFormat="1" x14ac:dyDescent="0.25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1.7</v>
      </c>
      <c r="J33" s="69"/>
      <c r="K33" s="41"/>
      <c r="L33" s="41"/>
      <c r="M33" s="70"/>
      <c r="N33" s="51">
        <v>3</v>
      </c>
      <c r="O33" s="151">
        <f t="shared" si="9"/>
        <v>42686</v>
      </c>
      <c r="P33" s="70">
        <f t="shared" si="7"/>
        <v>2.7188378631677601</v>
      </c>
      <c r="Q33" s="51">
        <v>2.5</v>
      </c>
      <c r="R33" s="151">
        <f t="shared" ref="R33" si="10">DATE(2016,11,12)</f>
        <v>42686</v>
      </c>
      <c r="S33" s="70">
        <f t="shared" si="5"/>
        <v>2.2656982193064668</v>
      </c>
      <c r="T33" s="21"/>
      <c r="U33" s="151"/>
      <c r="V33" s="70">
        <f t="shared" si="6"/>
        <v>0</v>
      </c>
      <c r="W33" s="21"/>
      <c r="X33" s="151"/>
      <c r="Y33" s="70"/>
      <c r="Z33" s="21"/>
      <c r="AA33" s="151"/>
      <c r="AB33" s="70"/>
      <c r="AC33" s="21"/>
      <c r="AD33" s="151"/>
      <c r="AE33" s="70"/>
      <c r="AF33" s="18"/>
      <c r="AG33" s="151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5">
        <v>2</v>
      </c>
      <c r="BE33" s="101">
        <v>3</v>
      </c>
      <c r="BF33" s="169"/>
      <c r="BG33" s="169">
        <v>2</v>
      </c>
      <c r="BH33" s="101" t="s">
        <v>124</v>
      </c>
      <c r="BI33" s="101">
        <v>2</v>
      </c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0">
        <f t="shared" si="8"/>
        <v>53.63453608247422</v>
      </c>
      <c r="BU33" s="9">
        <f t="shared" si="4"/>
        <v>6.0170646234140639</v>
      </c>
    </row>
    <row r="34" spans="1:73" s="106" customFormat="1" x14ac:dyDescent="0.25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1.8</v>
      </c>
      <c r="J34" s="69"/>
      <c r="K34" s="41"/>
      <c r="L34" s="41"/>
      <c r="M34" s="70"/>
      <c r="N34" s="51">
        <v>4</v>
      </c>
      <c r="O34" s="151">
        <f>DATE(2016,11,5)</f>
        <v>42679</v>
      </c>
      <c r="P34" s="70">
        <f t="shared" si="7"/>
        <v>4</v>
      </c>
      <c r="Q34" s="21">
        <v>3</v>
      </c>
      <c r="R34" s="151">
        <f>DATE(2016,11,19)</f>
        <v>42693</v>
      </c>
      <c r="S34" s="70">
        <f t="shared" si="5"/>
        <v>2.4376757263355202</v>
      </c>
      <c r="T34" s="21"/>
      <c r="U34" s="151"/>
      <c r="V34" s="70">
        <f t="shared" si="6"/>
        <v>0</v>
      </c>
      <c r="W34" s="21"/>
      <c r="X34" s="151"/>
      <c r="Y34" s="70"/>
      <c r="Z34" s="21"/>
      <c r="AA34" s="151"/>
      <c r="AB34" s="70"/>
      <c r="AC34" s="21"/>
      <c r="AD34" s="151"/>
      <c r="AE34" s="70"/>
      <c r="AF34" s="18"/>
      <c r="AG34" s="151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6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69">
        <v>2</v>
      </c>
      <c r="BG34" s="169">
        <v>2</v>
      </c>
      <c r="BH34" s="101"/>
      <c r="BI34" s="101">
        <v>2</v>
      </c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0">
        <f t="shared" si="8"/>
        <v>52.277675726335524</v>
      </c>
      <c r="BU34" s="9">
        <f t="shared" si="4"/>
        <v>5.8381580945281346</v>
      </c>
    </row>
    <row r="35" spans="1:73" s="106" customFormat="1" x14ac:dyDescent="0.25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</v>
      </c>
      <c r="J35" s="69"/>
      <c r="K35" s="41"/>
      <c r="L35" s="41"/>
      <c r="M35" s="70"/>
      <c r="N35" s="51">
        <v>2</v>
      </c>
      <c r="O35" s="151">
        <f>DATE(2016,11,12)</f>
        <v>42686</v>
      </c>
      <c r="P35" s="70">
        <f t="shared" si="7"/>
        <v>1.8125585754451734</v>
      </c>
      <c r="Q35" s="21">
        <v>3.5</v>
      </c>
      <c r="R35" s="151">
        <f>DATE(2016,11,19)</f>
        <v>42693</v>
      </c>
      <c r="S35" s="70">
        <f t="shared" si="5"/>
        <v>2.8439550140581069</v>
      </c>
      <c r="T35" s="21">
        <v>5</v>
      </c>
      <c r="U35" s="151">
        <v>42700</v>
      </c>
      <c r="V35" s="70">
        <f t="shared" si="6"/>
        <v>5</v>
      </c>
      <c r="W35" s="21"/>
      <c r="X35" s="151"/>
      <c r="Y35" s="70"/>
      <c r="Z35" s="21"/>
      <c r="AA35" s="151"/>
      <c r="AB35" s="70"/>
      <c r="AC35" s="21"/>
      <c r="AD35" s="151"/>
      <c r="AE35" s="70"/>
      <c r="AF35" s="18"/>
      <c r="AG35" s="151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6" t="s">
        <v>124</v>
      </c>
      <c r="AX35" s="101">
        <v>2</v>
      </c>
      <c r="AY35" s="139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69">
        <v>2</v>
      </c>
      <c r="BG35" s="169">
        <v>2</v>
      </c>
      <c r="BH35" s="101"/>
      <c r="BI35" s="101">
        <v>2</v>
      </c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0">
        <f t="shared" si="8"/>
        <v>53.776513589503281</v>
      </c>
      <c r="BU35" s="9">
        <f t="shared" si="4"/>
        <v>6.0357848276322272</v>
      </c>
    </row>
    <row r="36" spans="1:73" s="106" customFormat="1" x14ac:dyDescent="0.25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/>
      <c r="K36" s="41"/>
      <c r="L36" s="41"/>
      <c r="M36" s="70"/>
      <c r="N36" s="51">
        <v>3</v>
      </c>
      <c r="O36" s="151">
        <f>DATE(2016,11,19)</f>
        <v>42693</v>
      </c>
      <c r="P36" s="70">
        <f t="shared" si="7"/>
        <v>2.4376757263355202</v>
      </c>
      <c r="Q36" s="21"/>
      <c r="R36" s="151"/>
      <c r="S36" s="70">
        <f t="shared" si="5"/>
        <v>0</v>
      </c>
      <c r="T36" s="21"/>
      <c r="U36" s="151"/>
      <c r="V36" s="70">
        <f t="shared" si="6"/>
        <v>0</v>
      </c>
      <c r="W36" s="21"/>
      <c r="X36" s="151"/>
      <c r="Y36" s="70"/>
      <c r="Z36" s="21"/>
      <c r="AA36" s="151"/>
      <c r="AB36" s="70"/>
      <c r="AC36" s="21"/>
      <c r="AD36" s="151"/>
      <c r="AE36" s="70"/>
      <c r="AF36" s="18"/>
      <c r="AG36" s="151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69">
        <v>2</v>
      </c>
      <c r="BG36" s="169">
        <v>2</v>
      </c>
      <c r="BH36" s="101"/>
      <c r="BI36" s="101">
        <v>2</v>
      </c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0">
        <f t="shared" si="8"/>
        <v>45.717675726335521</v>
      </c>
      <c r="BU36" s="9">
        <f t="shared" si="4"/>
        <v>4.9732003822757394</v>
      </c>
    </row>
    <row r="37" spans="1:73" s="106" customFormat="1" x14ac:dyDescent="0.25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1">
        <f>DATE(2016,11,5)</f>
        <v>42679</v>
      </c>
      <c r="P37" s="70">
        <f t="shared" si="7"/>
        <v>2</v>
      </c>
      <c r="Q37" s="21">
        <v>3</v>
      </c>
      <c r="R37" s="151">
        <f>DATE(2016,11,19)</f>
        <v>42693</v>
      </c>
      <c r="S37" s="70">
        <f t="shared" si="5"/>
        <v>2.4376757263355202</v>
      </c>
      <c r="T37" s="21"/>
      <c r="U37" s="151"/>
      <c r="V37" s="70">
        <f t="shared" si="6"/>
        <v>0</v>
      </c>
      <c r="W37" s="21"/>
      <c r="X37" s="151"/>
      <c r="Y37" s="70"/>
      <c r="Z37" s="21"/>
      <c r="AA37" s="151"/>
      <c r="AB37" s="70"/>
      <c r="AC37" s="21"/>
      <c r="AD37" s="151"/>
      <c r="AE37" s="70"/>
      <c r="AF37" s="18"/>
      <c r="AG37" s="151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6" t="s">
        <v>124</v>
      </c>
      <c r="AX37" s="101">
        <v>2</v>
      </c>
      <c r="AY37" s="101">
        <v>2</v>
      </c>
      <c r="AZ37" s="101"/>
      <c r="BA37" s="142">
        <v>2</v>
      </c>
      <c r="BB37" s="101">
        <v>2</v>
      </c>
      <c r="BC37" s="101">
        <v>4</v>
      </c>
      <c r="BD37" s="101"/>
      <c r="BE37" s="101">
        <v>2</v>
      </c>
      <c r="BF37" s="169">
        <v>2</v>
      </c>
      <c r="BG37" s="169">
        <v>2</v>
      </c>
      <c r="BH37" s="101"/>
      <c r="BI37" s="171" t="s">
        <v>124</v>
      </c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0">
        <f t="shared" si="8"/>
        <v>43.707675726335516</v>
      </c>
      <c r="BU37" s="9">
        <f t="shared" si="4"/>
        <v>4.7081752295886483</v>
      </c>
    </row>
    <row r="38" spans="1:73" s="106" customFormat="1" x14ac:dyDescent="0.25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1.7</v>
      </c>
      <c r="I38" s="69">
        <f>ROUND(Лр3!K38,2)</f>
        <v>0</v>
      </c>
      <c r="J38" s="69"/>
      <c r="K38" s="41"/>
      <c r="L38" s="41"/>
      <c r="M38" s="70"/>
      <c r="N38" s="51"/>
      <c r="O38" s="151"/>
      <c r="P38" s="70">
        <f t="shared" si="7"/>
        <v>0</v>
      </c>
      <c r="Q38" s="21"/>
      <c r="R38" s="151"/>
      <c r="S38" s="70">
        <f t="shared" si="5"/>
        <v>0</v>
      </c>
      <c r="T38" s="21"/>
      <c r="U38" s="151"/>
      <c r="V38" s="70">
        <f t="shared" si="6"/>
        <v>0</v>
      </c>
      <c r="W38" s="21"/>
      <c r="X38" s="151"/>
      <c r="Y38" s="70"/>
      <c r="Z38" s="21"/>
      <c r="AA38" s="151"/>
      <c r="AB38" s="70"/>
      <c r="AC38" s="21"/>
      <c r="AD38" s="151"/>
      <c r="AE38" s="70"/>
      <c r="AF38" s="18"/>
      <c r="AG38" s="151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2" t="s">
        <v>124</v>
      </c>
      <c r="AY38" s="101">
        <v>2</v>
      </c>
      <c r="AZ38" s="101"/>
      <c r="BA38" s="142">
        <v>2</v>
      </c>
      <c r="BB38" s="101">
        <v>2</v>
      </c>
      <c r="BC38" s="101">
        <v>4</v>
      </c>
      <c r="BD38" s="101"/>
      <c r="BE38" s="101">
        <v>2</v>
      </c>
      <c r="BF38" s="169">
        <v>2</v>
      </c>
      <c r="BG38" s="169">
        <v>2</v>
      </c>
      <c r="BH38" s="101"/>
      <c r="BI38" s="171">
        <v>2</v>
      </c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0">
        <f t="shared" si="8"/>
        <v>40</v>
      </c>
      <c r="BU38" s="9">
        <f t="shared" si="4"/>
        <v>4.2193059134263153</v>
      </c>
    </row>
    <row r="39" spans="1:73" s="106" customFormat="1" x14ac:dyDescent="0.25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0.54</v>
      </c>
      <c r="J39" s="71"/>
      <c r="K39" s="72"/>
      <c r="L39" s="72"/>
      <c r="M39" s="73"/>
      <c r="N39" s="51">
        <v>0.5</v>
      </c>
      <c r="O39" s="151">
        <f>DATE(2016,11,19)</f>
        <v>42693</v>
      </c>
      <c r="P39" s="70">
        <f t="shared" si="7"/>
        <v>0.4062792877225867</v>
      </c>
      <c r="Q39" s="21"/>
      <c r="R39" s="151"/>
      <c r="S39" s="70">
        <f t="shared" si="5"/>
        <v>0</v>
      </c>
      <c r="T39" s="21"/>
      <c r="U39" s="151"/>
      <c r="V39" s="70">
        <f t="shared" si="6"/>
        <v>0</v>
      </c>
      <c r="W39" s="21"/>
      <c r="X39" s="151"/>
      <c r="Y39" s="73"/>
      <c r="Z39" s="21"/>
      <c r="AA39" s="151"/>
      <c r="AB39" s="73"/>
      <c r="AC39" s="21"/>
      <c r="AD39" s="151"/>
      <c r="AE39" s="73"/>
      <c r="AF39" s="21"/>
      <c r="AG39" s="151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8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>
        <v>2</v>
      </c>
      <c r="BG39" s="15">
        <v>2</v>
      </c>
      <c r="BH39" s="15"/>
      <c r="BI39" s="15" t="s">
        <v>124</v>
      </c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0">
        <f t="shared" si="8"/>
        <v>40.516279287722583</v>
      </c>
      <c r="BU39" s="9">
        <f t="shared" si="4"/>
        <v>4.2873790462909218</v>
      </c>
    </row>
    <row r="40" spans="1:73" s="106" customFormat="1" x14ac:dyDescent="0.25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0</v>
      </c>
      <c r="J40" s="71"/>
      <c r="K40" s="72"/>
      <c r="L40" s="72"/>
      <c r="M40" s="73"/>
      <c r="N40" s="51">
        <v>2</v>
      </c>
      <c r="O40" s="151">
        <f>DATE(2016,11,5)</f>
        <v>42679</v>
      </c>
      <c r="P40" s="70">
        <f t="shared" si="7"/>
        <v>2</v>
      </c>
      <c r="Q40" s="18">
        <v>3</v>
      </c>
      <c r="R40" s="151">
        <f>DATE(2016,11,19)</f>
        <v>42693</v>
      </c>
      <c r="S40" s="70">
        <f t="shared" si="5"/>
        <v>2.4376757263355202</v>
      </c>
      <c r="T40" s="18"/>
      <c r="U40" s="151"/>
      <c r="V40" s="70">
        <f t="shared" si="6"/>
        <v>0</v>
      </c>
      <c r="W40" s="18"/>
      <c r="X40" s="151"/>
      <c r="Y40" s="73"/>
      <c r="Z40" s="18"/>
      <c r="AA40" s="151"/>
      <c r="AB40" s="73"/>
      <c r="AC40" s="18"/>
      <c r="AD40" s="151"/>
      <c r="AE40" s="73"/>
      <c r="AF40" s="18"/>
      <c r="AG40" s="151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>
        <v>2</v>
      </c>
      <c r="BG40" s="15">
        <v>2</v>
      </c>
      <c r="BH40" s="101"/>
      <c r="BI40" s="101">
        <v>2</v>
      </c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0">
        <f t="shared" si="8"/>
        <v>50.407675726335519</v>
      </c>
      <c r="BU40" s="9">
        <f t="shared" si="4"/>
        <v>5.5915924052122836</v>
      </c>
    </row>
    <row r="41" spans="1:73" s="106" customFormat="1" x14ac:dyDescent="0.25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1"/>
      <c r="P41" s="70">
        <f t="shared" si="7"/>
        <v>0</v>
      </c>
      <c r="Q41" s="18"/>
      <c r="R41" s="151"/>
      <c r="S41" s="70">
        <f t="shared" si="5"/>
        <v>0</v>
      </c>
      <c r="T41" s="18"/>
      <c r="U41" s="151"/>
      <c r="V41" s="70">
        <f t="shared" si="6"/>
        <v>0</v>
      </c>
      <c r="W41" s="18"/>
      <c r="X41" s="151"/>
      <c r="Y41" s="73"/>
      <c r="Z41" s="18"/>
      <c r="AA41" s="151"/>
      <c r="AB41" s="73"/>
      <c r="AC41" s="18"/>
      <c r="AD41" s="151"/>
      <c r="AE41" s="73"/>
      <c r="AF41" s="18"/>
      <c r="AG41" s="151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62" t="s">
        <v>124</v>
      </c>
      <c r="BF41" s="15">
        <v>2</v>
      </c>
      <c r="BG41" s="15">
        <v>2</v>
      </c>
      <c r="BH41" s="15"/>
      <c r="BI41" s="15" t="s">
        <v>124</v>
      </c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0">
        <f t="shared" si="8"/>
        <v>26</v>
      </c>
      <c r="BU41" s="9">
        <f t="shared" si="4"/>
        <v>2.3733595763023025</v>
      </c>
    </row>
    <row r="42" spans="1:73" s="106" customFormat="1" x14ac:dyDescent="0.25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1"/>
      <c r="P42" s="70">
        <f t="shared" si="7"/>
        <v>0</v>
      </c>
      <c r="Q42" s="21"/>
      <c r="R42" s="151"/>
      <c r="S42" s="70">
        <f t="shared" si="5"/>
        <v>0</v>
      </c>
      <c r="T42" s="21"/>
      <c r="U42" s="151"/>
      <c r="V42" s="70">
        <f t="shared" si="6"/>
        <v>0</v>
      </c>
      <c r="W42" s="21"/>
      <c r="X42" s="151"/>
      <c r="Y42" s="73"/>
      <c r="Z42" s="21"/>
      <c r="AA42" s="151"/>
      <c r="AB42" s="73"/>
      <c r="AC42" s="21"/>
      <c r="AD42" s="151"/>
      <c r="AE42" s="73"/>
      <c r="AF42" s="21"/>
      <c r="AG42" s="151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8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60" t="s">
        <v>124</v>
      </c>
      <c r="BC42" s="101">
        <v>4</v>
      </c>
      <c r="BD42" s="101"/>
      <c r="BE42" s="162" t="s">
        <v>124</v>
      </c>
      <c r="BF42" s="15">
        <v>2</v>
      </c>
      <c r="BG42" s="15">
        <v>2</v>
      </c>
      <c r="BH42" s="15"/>
      <c r="BI42" s="15">
        <v>2</v>
      </c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0">
        <f t="shared" si="8"/>
        <v>26</v>
      </c>
      <c r="BU42" s="9">
        <f t="shared" si="4"/>
        <v>2.3733595763023025</v>
      </c>
    </row>
    <row r="43" spans="1:73" s="115" customFormat="1" ht="15.75" thickBot="1" x14ac:dyDescent="0.3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3">
        <f>ROUND(Лр2!K43,2)</f>
        <v>0.11</v>
      </c>
      <c r="I43" s="69">
        <f>ROUND(Лр3!K43,2)</f>
        <v>0</v>
      </c>
      <c r="J43" s="75"/>
      <c r="K43" s="76"/>
      <c r="L43" s="76"/>
      <c r="M43" s="77"/>
      <c r="N43" s="52"/>
      <c r="O43" s="156"/>
      <c r="P43" s="70">
        <f t="shared" si="7"/>
        <v>0</v>
      </c>
      <c r="Q43" s="30"/>
      <c r="R43" s="156"/>
      <c r="S43" s="70">
        <f t="shared" si="5"/>
        <v>0</v>
      </c>
      <c r="T43" s="30"/>
      <c r="U43" s="156"/>
      <c r="V43" s="70">
        <f t="shared" si="6"/>
        <v>0</v>
      </c>
      <c r="W43" s="30"/>
      <c r="X43" s="156"/>
      <c r="Y43" s="77"/>
      <c r="Z43" s="30"/>
      <c r="AA43" s="156"/>
      <c r="AB43" s="77"/>
      <c r="AC43" s="30"/>
      <c r="AD43" s="156"/>
      <c r="AE43" s="77"/>
      <c r="AF43" s="30"/>
      <c r="AG43" s="156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 t="s">
        <v>124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>
        <v>2</v>
      </c>
      <c r="BG43" s="113">
        <v>2</v>
      </c>
      <c r="BH43" s="112"/>
      <c r="BI43" s="112">
        <v>4</v>
      </c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4">
        <f t="shared" si="8"/>
        <v>38.69</v>
      </c>
      <c r="BU43" s="114">
        <f t="shared" si="4"/>
        <v>4.0465780775954254</v>
      </c>
    </row>
    <row r="44" spans="1:73" x14ac:dyDescent="0.25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39</v>
      </c>
      <c r="O44" s="150"/>
      <c r="P44" s="150"/>
      <c r="Q44" s="16">
        <f>SUM(Q5:Q43)</f>
        <v>41</v>
      </c>
      <c r="R44" s="150"/>
      <c r="S44" s="150"/>
      <c r="T44" s="150"/>
      <c r="U44" s="150"/>
      <c r="V44" s="16"/>
      <c r="W44" s="150"/>
      <c r="X44" s="150"/>
      <c r="Y44" s="16"/>
      <c r="Z44" s="150"/>
      <c r="AA44" s="150"/>
      <c r="AB44" s="16"/>
      <c r="AC44" s="150"/>
      <c r="AD44" s="150"/>
      <c r="AE44" s="16"/>
      <c r="AF44" s="150"/>
      <c r="AG44" s="150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29</v>
      </c>
      <c r="AR44" s="8">
        <f t="shared" si="11"/>
        <v>18</v>
      </c>
      <c r="AS44" s="8">
        <f t="shared" si="11"/>
        <v>31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10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33</v>
      </c>
      <c r="BD44" s="8">
        <f t="shared" si="12"/>
        <v>17</v>
      </c>
      <c r="BE44" s="8">
        <f t="shared" si="12"/>
        <v>33</v>
      </c>
      <c r="BF44" s="8">
        <f t="shared" si="12"/>
        <v>17</v>
      </c>
      <c r="BG44" s="8">
        <f t="shared" si="12"/>
        <v>36</v>
      </c>
      <c r="BH44" s="8">
        <f t="shared" si="12"/>
        <v>18</v>
      </c>
      <c r="BI44" s="8">
        <f t="shared" si="12"/>
        <v>32</v>
      </c>
      <c r="BJ44" s="8">
        <f t="shared" si="12"/>
        <v>0</v>
      </c>
      <c r="BK44" s="8">
        <f t="shared" si="12"/>
        <v>0</v>
      </c>
      <c r="BL44" s="8">
        <f t="shared" si="12"/>
        <v>0</v>
      </c>
      <c r="BM44" s="8">
        <f t="shared" si="12"/>
        <v>0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1"/>
    </row>
    <row r="45" spans="1:73" x14ac:dyDescent="0.25">
      <c r="G45"/>
      <c r="H45"/>
      <c r="I45"/>
      <c r="J45"/>
      <c r="K45"/>
      <c r="AJ45" t="s">
        <v>0</v>
      </c>
      <c r="AM45" s="3">
        <f>MAX(BT5:BT43)</f>
        <v>68.673486410496722</v>
      </c>
      <c r="AO45" t="s">
        <v>1</v>
      </c>
      <c r="AS45" s="4">
        <v>8</v>
      </c>
      <c r="AV45" s="8"/>
    </row>
    <row r="46" spans="1:73" x14ac:dyDescent="0.25">
      <c r="G46"/>
      <c r="H46"/>
      <c r="I46"/>
      <c r="J46"/>
      <c r="K46"/>
      <c r="AJ46" t="s">
        <v>2</v>
      </c>
      <c r="AM46" s="2">
        <f>MIN(BT5:BT43)</f>
        <v>8</v>
      </c>
      <c r="AO46" t="s">
        <v>3</v>
      </c>
      <c r="AS46" s="4">
        <v>0</v>
      </c>
    </row>
    <row r="47" spans="1:73" ht="15.75" thickBot="1" x14ac:dyDescent="0.3">
      <c r="A47" t="s">
        <v>7</v>
      </c>
      <c r="G47"/>
      <c r="H47"/>
      <c r="I47"/>
      <c r="J47"/>
      <c r="K47"/>
      <c r="AM47" s="2"/>
      <c r="AQ47" s="4"/>
    </row>
    <row r="48" spans="1:73" x14ac:dyDescent="0.25">
      <c r="A48" s="189" t="s">
        <v>8</v>
      </c>
      <c r="B48" s="183" t="s">
        <v>73</v>
      </c>
      <c r="C48" s="185" t="s">
        <v>30</v>
      </c>
      <c r="D48" s="183" t="s">
        <v>27</v>
      </c>
      <c r="E48" s="183" t="s">
        <v>28</v>
      </c>
      <c r="F48" s="190" t="s">
        <v>29</v>
      </c>
      <c r="G48" s="182" t="s">
        <v>117</v>
      </c>
      <c r="H48" s="173"/>
      <c r="I48" s="173"/>
      <c r="J48" s="173"/>
      <c r="K48" s="173"/>
      <c r="L48" s="173"/>
      <c r="M48" s="174"/>
      <c r="N48" s="147" t="s">
        <v>118</v>
      </c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3"/>
      <c r="BU48" s="124"/>
    </row>
    <row r="49" spans="1:73" ht="45" x14ac:dyDescent="0.25">
      <c r="A49" s="189"/>
      <c r="B49" s="184"/>
      <c r="C49" s="186"/>
      <c r="D49" s="184"/>
      <c r="E49" s="184"/>
      <c r="F49" s="190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4" t="s">
        <v>5</v>
      </c>
      <c r="BU49" s="125" t="s">
        <v>6</v>
      </c>
    </row>
    <row r="50" spans="1:73" ht="15" customHeight="1" x14ac:dyDescent="0.25">
      <c r="A50" s="13">
        <v>1</v>
      </c>
      <c r="B50" s="103">
        <v>11405115</v>
      </c>
      <c r="C50" s="84">
        <v>2</v>
      </c>
      <c r="D50" s="126" t="s">
        <v>62</v>
      </c>
      <c r="E50" s="126" t="s">
        <v>63</v>
      </c>
      <c r="F50" s="126" t="s">
        <v>64</v>
      </c>
      <c r="G50" s="39">
        <v>3.3</v>
      </c>
      <c r="H50" s="69">
        <v>3.01</v>
      </c>
      <c r="I50" s="69">
        <v>2.52</v>
      </c>
      <c r="J50" s="69"/>
      <c r="K50" s="41"/>
      <c r="L50" s="41"/>
      <c r="M50" s="70"/>
      <c r="N50" s="51">
        <v>4</v>
      </c>
      <c r="O50" s="151">
        <v>42672</v>
      </c>
      <c r="P50" s="21">
        <v>4.3748828491096532</v>
      </c>
      <c r="Q50" s="21">
        <v>5</v>
      </c>
      <c r="R50" s="151">
        <v>42672</v>
      </c>
      <c r="S50" s="21">
        <v>5.4686035613870665</v>
      </c>
      <c r="T50" s="21">
        <v>5</v>
      </c>
      <c r="U50" s="151">
        <v>42700</v>
      </c>
      <c r="V50" s="21">
        <v>5</v>
      </c>
      <c r="W50" s="21"/>
      <c r="X50" s="151"/>
      <c r="Y50" s="21"/>
      <c r="Z50" s="21"/>
      <c r="AA50" s="151"/>
      <c r="AB50" s="21"/>
      <c r="AC50" s="21"/>
      <c r="AD50" s="151"/>
      <c r="AE50" s="18"/>
      <c r="AF50" s="18"/>
      <c r="AG50" s="151"/>
      <c r="AH50" s="19"/>
      <c r="AI50" s="34"/>
      <c r="AJ50" s="17">
        <v>2</v>
      </c>
      <c r="AK50" s="101">
        <v>2</v>
      </c>
      <c r="AL50" s="101"/>
      <c r="AM50" s="101"/>
      <c r="AN50" s="169"/>
      <c r="AO50" s="169">
        <v>2</v>
      </c>
      <c r="AP50" s="169">
        <v>2</v>
      </c>
      <c r="AQ50" s="101">
        <v>2</v>
      </c>
      <c r="AR50" s="101"/>
      <c r="AS50" s="101">
        <v>2</v>
      </c>
      <c r="AT50" s="101">
        <v>2</v>
      </c>
      <c r="AU50" s="169">
        <v>2</v>
      </c>
      <c r="AV50" s="101"/>
      <c r="AW50" s="169">
        <v>2</v>
      </c>
      <c r="AX50" s="169">
        <v>2</v>
      </c>
      <c r="AY50" s="169">
        <v>2</v>
      </c>
      <c r="AZ50" s="101"/>
      <c r="BA50" s="169">
        <v>2</v>
      </c>
      <c r="BB50" s="101">
        <v>2</v>
      </c>
      <c r="BC50" s="101">
        <v>6</v>
      </c>
      <c r="BD50" s="101"/>
      <c r="BE50" s="101">
        <v>5</v>
      </c>
      <c r="BF50" s="169">
        <v>2</v>
      </c>
      <c r="BG50" s="169">
        <v>2</v>
      </c>
      <c r="BH50" s="161"/>
      <c r="BI50" s="161">
        <v>2</v>
      </c>
      <c r="BJ50" s="161"/>
      <c r="BK50" s="167"/>
      <c r="BL50" s="161"/>
      <c r="BM50" s="167"/>
      <c r="BN50" s="167"/>
      <c r="BO50" s="167"/>
      <c r="BP50" s="167"/>
      <c r="BQ50" s="167"/>
      <c r="BR50" s="167"/>
      <c r="BS50" s="167"/>
      <c r="BT50" s="130">
        <v>66.673486410496722</v>
      </c>
      <c r="BU50" s="126">
        <v>8</v>
      </c>
    </row>
    <row r="51" spans="1:73" ht="15" customHeight="1" x14ac:dyDescent="0.25">
      <c r="A51" s="15">
        <v>2</v>
      </c>
      <c r="B51" s="103">
        <v>11405115</v>
      </c>
      <c r="C51" s="84">
        <v>1</v>
      </c>
      <c r="D51" s="126" t="s">
        <v>57</v>
      </c>
      <c r="E51" s="126" t="s">
        <v>58</v>
      </c>
      <c r="F51" s="126" t="s">
        <v>18</v>
      </c>
      <c r="G51" s="39">
        <v>3.35</v>
      </c>
      <c r="H51" s="69">
        <v>2.93</v>
      </c>
      <c r="I51" s="69">
        <v>2.6</v>
      </c>
      <c r="J51" s="69"/>
      <c r="K51" s="41"/>
      <c r="L51" s="41"/>
      <c r="M51" s="70"/>
      <c r="N51" s="25">
        <v>4</v>
      </c>
      <c r="O51" s="151">
        <v>42672</v>
      </c>
      <c r="P51" s="18">
        <v>4.3748828491096532</v>
      </c>
      <c r="Q51" s="18">
        <v>5</v>
      </c>
      <c r="R51" s="151">
        <v>42679</v>
      </c>
      <c r="S51" s="18">
        <v>5</v>
      </c>
      <c r="T51" s="18"/>
      <c r="U51" s="151"/>
      <c r="V51" s="18">
        <v>0</v>
      </c>
      <c r="W51" s="18"/>
      <c r="X51" s="151"/>
      <c r="Y51" s="18"/>
      <c r="Z51" s="18"/>
      <c r="AA51" s="151"/>
      <c r="AB51" s="18"/>
      <c r="AC51" s="18"/>
      <c r="AD51" s="151"/>
      <c r="AE51" s="18"/>
      <c r="AF51" s="18"/>
      <c r="AG51" s="151"/>
      <c r="AH51" s="19"/>
      <c r="AI51" s="34"/>
      <c r="AJ51" s="12">
        <v>2</v>
      </c>
      <c r="AK51" s="101">
        <v>2</v>
      </c>
      <c r="AL51" s="101"/>
      <c r="AM51" s="101"/>
      <c r="AN51" s="165">
        <v>2</v>
      </c>
      <c r="AO51" s="165">
        <v>2</v>
      </c>
      <c r="AP51" s="165"/>
      <c r="AQ51" s="101">
        <v>2</v>
      </c>
      <c r="AR51" s="101">
        <v>2</v>
      </c>
      <c r="AS51" s="101">
        <v>2</v>
      </c>
      <c r="AT51" s="101"/>
      <c r="AU51" s="165">
        <v>2</v>
      </c>
      <c r="AV51" s="101">
        <v>2</v>
      </c>
      <c r="AW51" s="165">
        <v>2</v>
      </c>
      <c r="AX51" s="165"/>
      <c r="AY51" s="165">
        <v>2</v>
      </c>
      <c r="AZ51" s="101">
        <v>2</v>
      </c>
      <c r="BA51" s="165">
        <v>2</v>
      </c>
      <c r="BB51" s="101"/>
      <c r="BC51" s="101">
        <v>6</v>
      </c>
      <c r="BD51" s="101">
        <v>2</v>
      </c>
      <c r="BE51" s="101">
        <v>2</v>
      </c>
      <c r="BF51" s="165"/>
      <c r="BG51" s="165">
        <v>2</v>
      </c>
      <c r="BH51" s="165">
        <v>2</v>
      </c>
      <c r="BI51" s="165">
        <v>2</v>
      </c>
      <c r="BJ51" s="165"/>
      <c r="BK51" s="1"/>
      <c r="BL51" s="165"/>
      <c r="BM51" s="1"/>
      <c r="BN51" s="1"/>
      <c r="BO51" s="1"/>
      <c r="BP51" s="1"/>
      <c r="BQ51" s="1"/>
      <c r="BR51" s="1"/>
      <c r="BS51" s="1"/>
      <c r="BT51" s="130">
        <v>60.254882849109656</v>
      </c>
      <c r="BU51" s="126">
        <v>7.1248376117988759</v>
      </c>
    </row>
    <row r="52" spans="1:73" ht="15" customHeight="1" x14ac:dyDescent="0.25">
      <c r="A52" s="15">
        <v>3</v>
      </c>
      <c r="B52" s="103">
        <v>11405115</v>
      </c>
      <c r="C52" s="84">
        <v>1</v>
      </c>
      <c r="D52" s="126" t="s">
        <v>48</v>
      </c>
      <c r="E52" s="126" t="s">
        <v>49</v>
      </c>
      <c r="F52" s="126" t="s">
        <v>50</v>
      </c>
      <c r="G52" s="39">
        <v>3.35</v>
      </c>
      <c r="H52" s="69">
        <v>3.05</v>
      </c>
      <c r="I52" s="69">
        <v>2.76</v>
      </c>
      <c r="J52" s="69"/>
      <c r="K52" s="41"/>
      <c r="L52" s="41"/>
      <c r="M52" s="70"/>
      <c r="N52" s="51">
        <v>4</v>
      </c>
      <c r="O52" s="151">
        <v>42679</v>
      </c>
      <c r="P52" s="21">
        <v>4</v>
      </c>
      <c r="Q52" s="21">
        <v>4</v>
      </c>
      <c r="R52" s="151">
        <v>42686</v>
      </c>
      <c r="S52" s="21">
        <v>3.6251171508903468</v>
      </c>
      <c r="T52" s="21">
        <v>5</v>
      </c>
      <c r="U52" s="151">
        <v>42700</v>
      </c>
      <c r="V52" s="21">
        <v>5</v>
      </c>
      <c r="W52" s="21"/>
      <c r="X52" s="151"/>
      <c r="Y52" s="21"/>
      <c r="Z52" s="21"/>
      <c r="AA52" s="151"/>
      <c r="AB52" s="21"/>
      <c r="AC52" s="21"/>
      <c r="AD52" s="151"/>
      <c r="AE52" s="18"/>
      <c r="AF52" s="18"/>
      <c r="AG52" s="151"/>
      <c r="AH52" s="19"/>
      <c r="AI52" s="34"/>
      <c r="AJ52" s="17">
        <v>2</v>
      </c>
      <c r="AK52" s="101">
        <v>2</v>
      </c>
      <c r="AL52" s="101"/>
      <c r="AM52" s="101"/>
      <c r="AN52" s="165">
        <v>2</v>
      </c>
      <c r="AO52" s="165">
        <v>2</v>
      </c>
      <c r="AP52" s="165"/>
      <c r="AQ52" s="101" t="s">
        <v>124</v>
      </c>
      <c r="AR52" s="101">
        <v>2</v>
      </c>
      <c r="AS52" s="101">
        <v>2</v>
      </c>
      <c r="AT52" s="101"/>
      <c r="AU52" s="165">
        <v>2</v>
      </c>
      <c r="AV52" s="101">
        <v>2</v>
      </c>
      <c r="AW52" s="165">
        <v>2</v>
      </c>
      <c r="AX52" s="165"/>
      <c r="AY52" s="165">
        <v>2</v>
      </c>
      <c r="AZ52" s="101">
        <v>2</v>
      </c>
      <c r="BA52" s="165">
        <v>2</v>
      </c>
      <c r="BB52" s="101"/>
      <c r="BC52" s="101">
        <v>4</v>
      </c>
      <c r="BD52" s="101">
        <v>2</v>
      </c>
      <c r="BE52" s="101">
        <v>2</v>
      </c>
      <c r="BF52" s="165"/>
      <c r="BG52" s="165">
        <v>2</v>
      </c>
      <c r="BH52" s="165">
        <v>2</v>
      </c>
      <c r="BI52" s="165">
        <v>2</v>
      </c>
      <c r="BJ52" s="165"/>
      <c r="BK52" s="169"/>
      <c r="BL52" s="165"/>
      <c r="BM52" s="169"/>
      <c r="BN52" s="169"/>
      <c r="BO52" s="169"/>
      <c r="BP52" s="169"/>
      <c r="BQ52" s="169"/>
      <c r="BR52" s="169"/>
      <c r="BS52" s="169"/>
      <c r="BT52" s="130">
        <v>59.785117150890343</v>
      </c>
      <c r="BU52" s="126">
        <v>7.0607860986595066</v>
      </c>
    </row>
    <row r="53" spans="1:73" ht="15" customHeight="1" x14ac:dyDescent="0.25">
      <c r="A53" s="15">
        <v>4</v>
      </c>
      <c r="B53" s="103">
        <v>11405215</v>
      </c>
      <c r="C53" s="84">
        <v>3</v>
      </c>
      <c r="D53" s="126" t="s">
        <v>93</v>
      </c>
      <c r="E53" s="126" t="s">
        <v>56</v>
      </c>
      <c r="F53" s="126" t="s">
        <v>23</v>
      </c>
      <c r="G53" s="39">
        <v>3.23</v>
      </c>
      <c r="H53" s="69">
        <v>2.72</v>
      </c>
      <c r="I53" s="69">
        <v>1.18</v>
      </c>
      <c r="J53" s="69"/>
      <c r="K53" s="41"/>
      <c r="L53" s="41"/>
      <c r="M53" s="70"/>
      <c r="N53" s="25">
        <v>3</v>
      </c>
      <c r="O53" s="151">
        <v>42686</v>
      </c>
      <c r="P53" s="18">
        <v>2.7188378631677601</v>
      </c>
      <c r="Q53" s="18">
        <v>2.5</v>
      </c>
      <c r="R53" s="151">
        <v>42686</v>
      </c>
      <c r="S53" s="18">
        <v>2.2656982193064668</v>
      </c>
      <c r="T53" s="18"/>
      <c r="U53" s="151"/>
      <c r="V53" s="18">
        <v>0</v>
      </c>
      <c r="W53" s="18"/>
      <c r="X53" s="151"/>
      <c r="Y53" s="18"/>
      <c r="Z53" s="18"/>
      <c r="AA53" s="151"/>
      <c r="AB53" s="18"/>
      <c r="AC53" s="18"/>
      <c r="AD53" s="151"/>
      <c r="AE53" s="18"/>
      <c r="AF53" s="18"/>
      <c r="AG53" s="151"/>
      <c r="AH53" s="19"/>
      <c r="AI53" s="34"/>
      <c r="AJ53" s="12">
        <v>2</v>
      </c>
      <c r="AK53" s="101">
        <v>2</v>
      </c>
      <c r="AL53" s="101"/>
      <c r="AM53" s="101"/>
      <c r="AN53" s="169">
        <v>2</v>
      </c>
      <c r="AO53" s="169">
        <v>2</v>
      </c>
      <c r="AP53" s="169"/>
      <c r="AQ53" s="101">
        <v>2</v>
      </c>
      <c r="AR53" s="101">
        <v>2</v>
      </c>
      <c r="AS53" s="101">
        <v>2</v>
      </c>
      <c r="AT53" s="101"/>
      <c r="AU53" s="169">
        <v>2</v>
      </c>
      <c r="AV53" s="101">
        <v>2</v>
      </c>
      <c r="AW53" s="169">
        <v>2</v>
      </c>
      <c r="AX53" s="169"/>
      <c r="AY53" s="169">
        <v>4</v>
      </c>
      <c r="AZ53" s="101">
        <v>2</v>
      </c>
      <c r="BA53" s="169">
        <v>2</v>
      </c>
      <c r="BB53" s="101"/>
      <c r="BC53" s="101">
        <v>4</v>
      </c>
      <c r="BD53" s="101">
        <v>2</v>
      </c>
      <c r="BE53" s="101">
        <v>3</v>
      </c>
      <c r="BF53" s="169"/>
      <c r="BG53" s="169">
        <v>2</v>
      </c>
      <c r="BH53" s="149"/>
      <c r="BI53" s="149">
        <v>2</v>
      </c>
      <c r="BJ53" s="149"/>
      <c r="BK53" s="1"/>
      <c r="BL53" s="149"/>
      <c r="BM53" s="1"/>
      <c r="BN53" s="1"/>
      <c r="BO53" s="1"/>
      <c r="BP53" s="1"/>
      <c r="BQ53" s="1"/>
      <c r="BR53" s="1"/>
      <c r="BS53" s="1"/>
      <c r="BT53" s="130">
        <v>53.114536082474224</v>
      </c>
      <c r="BU53" s="126">
        <v>6.1512671351199213</v>
      </c>
    </row>
    <row r="54" spans="1:73" ht="15" customHeight="1" x14ac:dyDescent="0.25">
      <c r="A54" s="15">
        <v>5</v>
      </c>
      <c r="B54" s="103">
        <v>11405215</v>
      </c>
      <c r="C54" s="84">
        <v>4</v>
      </c>
      <c r="D54" s="126" t="s">
        <v>94</v>
      </c>
      <c r="E54" s="126" t="s">
        <v>95</v>
      </c>
      <c r="F54" s="126" t="s">
        <v>23</v>
      </c>
      <c r="G54" s="39">
        <v>3.15</v>
      </c>
      <c r="H54" s="69">
        <v>2.89</v>
      </c>
      <c r="I54" s="69">
        <v>1.5</v>
      </c>
      <c r="J54" s="69"/>
      <c r="K54" s="41"/>
      <c r="L54" s="41"/>
      <c r="M54" s="70"/>
      <c r="N54" s="25">
        <v>4</v>
      </c>
      <c r="O54" s="151">
        <v>42679</v>
      </c>
      <c r="P54" s="18">
        <v>4</v>
      </c>
      <c r="Q54" s="18">
        <v>3</v>
      </c>
      <c r="R54" s="151">
        <v>42693</v>
      </c>
      <c r="S54" s="18">
        <v>2.4376757263355202</v>
      </c>
      <c r="T54" s="18"/>
      <c r="U54" s="151"/>
      <c r="V54" s="18">
        <v>0</v>
      </c>
      <c r="W54" s="18"/>
      <c r="X54" s="151"/>
      <c r="Y54" s="18"/>
      <c r="Z54" s="18"/>
      <c r="AA54" s="151"/>
      <c r="AB54" s="18"/>
      <c r="AC54" s="18"/>
      <c r="AD54" s="151"/>
      <c r="AE54" s="18"/>
      <c r="AF54" s="18"/>
      <c r="AG54" s="151"/>
      <c r="AH54" s="19"/>
      <c r="AI54" s="34"/>
      <c r="AJ54" s="12">
        <v>2</v>
      </c>
      <c r="AK54" s="101">
        <v>2</v>
      </c>
      <c r="AL54" s="101"/>
      <c r="AM54" s="101"/>
      <c r="AN54" s="172"/>
      <c r="AO54" s="172">
        <v>2</v>
      </c>
      <c r="AP54" s="172">
        <v>2</v>
      </c>
      <c r="AQ54" s="101">
        <v>2</v>
      </c>
      <c r="AR54" s="101"/>
      <c r="AS54" s="101">
        <v>2</v>
      </c>
      <c r="AT54" s="101">
        <v>2</v>
      </c>
      <c r="AU54" s="172">
        <v>2</v>
      </c>
      <c r="AV54" s="101"/>
      <c r="AW54" s="172">
        <v>2</v>
      </c>
      <c r="AX54" s="172">
        <v>2</v>
      </c>
      <c r="AY54" s="172">
        <v>2</v>
      </c>
      <c r="AZ54" s="101"/>
      <c r="BA54" s="172">
        <v>2</v>
      </c>
      <c r="BB54" s="101">
        <v>2</v>
      </c>
      <c r="BC54" s="101">
        <v>4</v>
      </c>
      <c r="BD54" s="101"/>
      <c r="BE54" s="101">
        <v>2</v>
      </c>
      <c r="BF54" s="172">
        <v>2</v>
      </c>
      <c r="BG54" s="172">
        <v>2</v>
      </c>
      <c r="BH54" s="172"/>
      <c r="BI54" s="172">
        <v>2</v>
      </c>
      <c r="BJ54" s="172"/>
      <c r="BK54" s="1"/>
      <c r="BL54" s="172"/>
      <c r="BM54" s="1"/>
      <c r="BN54" s="1"/>
      <c r="BO54" s="1"/>
      <c r="BP54" s="1"/>
      <c r="BQ54" s="1"/>
      <c r="BR54" s="1"/>
      <c r="BS54" s="1"/>
      <c r="BT54" s="130">
        <v>51.977675726335519</v>
      </c>
      <c r="BU54" s="126">
        <v>5.9962587419680435</v>
      </c>
    </row>
    <row r="55" spans="1:73" ht="15" customHeight="1" x14ac:dyDescent="0.25">
      <c r="A55" s="15">
        <v>6</v>
      </c>
      <c r="B55" s="103">
        <v>11405115</v>
      </c>
      <c r="C55" s="84">
        <v>1</v>
      </c>
      <c r="D55" s="126" t="s">
        <v>46</v>
      </c>
      <c r="E55" s="126" t="s">
        <v>16</v>
      </c>
      <c r="F55" s="126" t="s">
        <v>47</v>
      </c>
      <c r="G55" s="39">
        <v>3.3</v>
      </c>
      <c r="H55" s="69">
        <v>3.05</v>
      </c>
      <c r="I55" s="69">
        <v>2.6</v>
      </c>
      <c r="J55" s="71"/>
      <c r="K55" s="72"/>
      <c r="L55" s="72"/>
      <c r="M55" s="73"/>
      <c r="N55" s="51"/>
      <c r="O55" s="151"/>
      <c r="P55" s="21">
        <v>0</v>
      </c>
      <c r="Q55" s="21"/>
      <c r="R55" s="151"/>
      <c r="S55" s="21">
        <v>0</v>
      </c>
      <c r="T55" s="21"/>
      <c r="U55" s="151"/>
      <c r="V55" s="21">
        <v>0</v>
      </c>
      <c r="W55" s="21"/>
      <c r="X55" s="151"/>
      <c r="Y55" s="21"/>
      <c r="Z55" s="21"/>
      <c r="AA55" s="151"/>
      <c r="AB55" s="21"/>
      <c r="AC55" s="21"/>
      <c r="AD55" s="151"/>
      <c r="AE55" s="21"/>
      <c r="AF55" s="21"/>
      <c r="AG55" s="151"/>
      <c r="AH55" s="20"/>
      <c r="AI55" s="34"/>
      <c r="AJ55" s="17">
        <v>2</v>
      </c>
      <c r="AK55" s="101">
        <v>2</v>
      </c>
      <c r="AL55" s="101"/>
      <c r="AM55" s="101"/>
      <c r="AN55" s="15">
        <v>2</v>
      </c>
      <c r="AO55" s="15">
        <v>2</v>
      </c>
      <c r="AP55" s="15"/>
      <c r="AQ55" s="101">
        <v>2</v>
      </c>
      <c r="AR55" s="101">
        <v>2</v>
      </c>
      <c r="AS55" s="101">
        <v>2</v>
      </c>
      <c r="AT55" s="101"/>
      <c r="AU55" s="15">
        <v>2</v>
      </c>
      <c r="AV55" s="101">
        <v>2</v>
      </c>
      <c r="AW55" s="15">
        <v>2</v>
      </c>
      <c r="AX55" s="15"/>
      <c r="AY55" s="15">
        <v>2</v>
      </c>
      <c r="AZ55" s="101">
        <v>2</v>
      </c>
      <c r="BA55" s="15">
        <v>2</v>
      </c>
      <c r="BB55" s="101"/>
      <c r="BC55" s="101">
        <v>6</v>
      </c>
      <c r="BD55" s="101">
        <v>2</v>
      </c>
      <c r="BE55" s="101">
        <v>2</v>
      </c>
      <c r="BF55" s="15"/>
      <c r="BG55" s="15">
        <v>2</v>
      </c>
      <c r="BH55" s="15">
        <v>2</v>
      </c>
      <c r="BI55" s="15">
        <v>2</v>
      </c>
      <c r="BJ55" s="15"/>
      <c r="BK55" s="169"/>
      <c r="BL55" s="15"/>
      <c r="BM55" s="169"/>
      <c r="BN55" s="169"/>
      <c r="BO55" s="169"/>
      <c r="BP55" s="169"/>
      <c r="BQ55" s="169"/>
      <c r="BR55" s="169"/>
      <c r="BS55" s="169"/>
      <c r="BT55" s="130">
        <v>50.95</v>
      </c>
      <c r="BU55" s="126">
        <v>5.8561374314127983</v>
      </c>
    </row>
    <row r="56" spans="1:73" ht="15" customHeight="1" x14ac:dyDescent="0.25">
      <c r="A56" s="15">
        <v>7</v>
      </c>
      <c r="B56" s="103">
        <v>11405215</v>
      </c>
      <c r="C56" s="84">
        <v>4</v>
      </c>
      <c r="D56" s="126" t="s">
        <v>103</v>
      </c>
      <c r="E56" s="126" t="s">
        <v>41</v>
      </c>
      <c r="F56" s="126" t="s">
        <v>104</v>
      </c>
      <c r="G56" s="39">
        <v>3.12</v>
      </c>
      <c r="H56" s="69">
        <v>2.85</v>
      </c>
      <c r="I56" s="69">
        <v>0</v>
      </c>
      <c r="J56" s="69"/>
      <c r="K56" s="41"/>
      <c r="L56" s="41"/>
      <c r="M56" s="70"/>
      <c r="N56" s="51">
        <v>2</v>
      </c>
      <c r="O56" s="151">
        <v>42679</v>
      </c>
      <c r="P56" s="21">
        <v>2</v>
      </c>
      <c r="Q56" s="21">
        <v>3</v>
      </c>
      <c r="R56" s="151">
        <v>42693</v>
      </c>
      <c r="S56" s="21">
        <v>2.4376757263355202</v>
      </c>
      <c r="T56" s="21"/>
      <c r="U56" s="151"/>
      <c r="V56" s="21">
        <v>0</v>
      </c>
      <c r="W56" s="21"/>
      <c r="X56" s="151"/>
      <c r="Y56" s="21"/>
      <c r="Z56" s="21"/>
      <c r="AA56" s="151"/>
      <c r="AB56" s="21"/>
      <c r="AC56" s="21"/>
      <c r="AD56" s="151"/>
      <c r="AE56" s="18"/>
      <c r="AF56" s="18"/>
      <c r="AG56" s="151"/>
      <c r="AH56" s="19"/>
      <c r="AI56" s="34"/>
      <c r="AJ56" s="17">
        <v>2</v>
      </c>
      <c r="AK56" s="101">
        <v>2</v>
      </c>
      <c r="AL56" s="101"/>
      <c r="AM56" s="101"/>
      <c r="AN56" s="137"/>
      <c r="AO56" s="137">
        <v>2</v>
      </c>
      <c r="AP56" s="137">
        <v>2</v>
      </c>
      <c r="AQ56" s="101">
        <v>2</v>
      </c>
      <c r="AR56" s="101"/>
      <c r="AS56" s="101">
        <v>2</v>
      </c>
      <c r="AT56" s="101">
        <v>2</v>
      </c>
      <c r="AU56" s="137">
        <v>2</v>
      </c>
      <c r="AV56" s="101"/>
      <c r="AW56" s="137">
        <v>2</v>
      </c>
      <c r="AX56" s="137">
        <v>2</v>
      </c>
      <c r="AY56" s="137">
        <v>4</v>
      </c>
      <c r="AZ56" s="101"/>
      <c r="BA56" s="137">
        <v>2</v>
      </c>
      <c r="BB56" s="101">
        <v>2</v>
      </c>
      <c r="BC56" s="101">
        <v>4</v>
      </c>
      <c r="BD56" s="101"/>
      <c r="BE56" s="101">
        <v>2</v>
      </c>
      <c r="BF56" s="137">
        <v>2</v>
      </c>
      <c r="BG56" s="137">
        <v>2</v>
      </c>
      <c r="BH56" s="137"/>
      <c r="BI56" s="137">
        <v>2</v>
      </c>
      <c r="BJ56" s="137"/>
      <c r="BK56" s="172"/>
      <c r="BL56" s="137"/>
      <c r="BM56" s="172"/>
      <c r="BN56" s="172"/>
      <c r="BO56" s="172"/>
      <c r="BP56" s="172"/>
      <c r="BQ56" s="172"/>
      <c r="BR56" s="172"/>
      <c r="BS56" s="172"/>
      <c r="BT56" s="130">
        <v>50.407675726335519</v>
      </c>
      <c r="BU56" s="126">
        <v>5.7821927171177965</v>
      </c>
    </row>
    <row r="57" spans="1:73" ht="15" customHeight="1" x14ac:dyDescent="0.25">
      <c r="A57" s="15">
        <v>8</v>
      </c>
      <c r="B57" s="103">
        <v>11405215</v>
      </c>
      <c r="C57" s="84">
        <v>3</v>
      </c>
      <c r="D57" s="126" t="s">
        <v>90</v>
      </c>
      <c r="E57" s="126" t="s">
        <v>26</v>
      </c>
      <c r="F57" s="126" t="s">
        <v>91</v>
      </c>
      <c r="G57" s="39">
        <v>3.35</v>
      </c>
      <c r="H57" s="69">
        <v>2.97</v>
      </c>
      <c r="I57" s="74">
        <v>2.08</v>
      </c>
      <c r="J57" s="71"/>
      <c r="K57" s="72"/>
      <c r="L57" s="72"/>
      <c r="M57" s="73"/>
      <c r="N57" s="25">
        <v>4</v>
      </c>
      <c r="O57" s="151">
        <v>42686</v>
      </c>
      <c r="P57" s="18">
        <v>3.6251171508903468</v>
      </c>
      <c r="Q57" s="18"/>
      <c r="R57" s="151"/>
      <c r="S57" s="18">
        <v>0</v>
      </c>
      <c r="T57" s="18"/>
      <c r="U57" s="151"/>
      <c r="V57" s="18">
        <v>0</v>
      </c>
      <c r="W57" s="18"/>
      <c r="X57" s="151"/>
      <c r="Y57" s="18"/>
      <c r="Z57" s="18"/>
      <c r="AA57" s="151"/>
      <c r="AB57" s="18"/>
      <c r="AC57" s="18"/>
      <c r="AD57" s="151"/>
      <c r="AE57" s="18"/>
      <c r="AF57" s="18"/>
      <c r="AG57" s="151"/>
      <c r="AH57" s="19"/>
      <c r="AI57" s="34"/>
      <c r="AJ57" s="17">
        <v>2</v>
      </c>
      <c r="AK57" s="101">
        <v>2</v>
      </c>
      <c r="AL57" s="101"/>
      <c r="AM57" s="101"/>
      <c r="AN57" s="15">
        <v>2</v>
      </c>
      <c r="AO57" s="15">
        <v>2</v>
      </c>
      <c r="AP57" s="15"/>
      <c r="AQ57" s="101">
        <v>2</v>
      </c>
      <c r="AR57" s="101">
        <v>2</v>
      </c>
      <c r="AS57" s="101">
        <v>2</v>
      </c>
      <c r="AT57" s="101"/>
      <c r="AU57" s="15">
        <v>2</v>
      </c>
      <c r="AV57" s="101">
        <v>2</v>
      </c>
      <c r="AW57" s="15">
        <v>2</v>
      </c>
      <c r="AX57" s="15"/>
      <c r="AY57" s="15">
        <v>2</v>
      </c>
      <c r="AZ57" s="101">
        <v>2</v>
      </c>
      <c r="BA57" s="15">
        <v>2</v>
      </c>
      <c r="BB57" s="101"/>
      <c r="BC57" s="101">
        <v>4</v>
      </c>
      <c r="BD57" s="101">
        <v>2</v>
      </c>
      <c r="BE57" s="101">
        <v>2</v>
      </c>
      <c r="BF57" s="15"/>
      <c r="BG57" s="15">
        <v>2</v>
      </c>
      <c r="BH57" s="15"/>
      <c r="BI57" s="15">
        <v>2</v>
      </c>
      <c r="BJ57" s="15"/>
      <c r="BK57" s="165"/>
      <c r="BL57" s="15"/>
      <c r="BM57" s="165"/>
      <c r="BN57" s="165"/>
      <c r="BO57" s="165"/>
      <c r="BP57" s="165"/>
      <c r="BQ57" s="165"/>
      <c r="BR57" s="165"/>
      <c r="BS57" s="165"/>
      <c r="BT57" s="130">
        <v>50.025117150890345</v>
      </c>
      <c r="BU57" s="126">
        <v>5.7300317021382288</v>
      </c>
    </row>
    <row r="58" spans="1:73" ht="15" customHeight="1" x14ac:dyDescent="0.25">
      <c r="A58" s="15">
        <v>9</v>
      </c>
      <c r="B58" s="103">
        <v>11405115</v>
      </c>
      <c r="C58" s="84">
        <v>1</v>
      </c>
      <c r="D58" s="126" t="s">
        <v>55</v>
      </c>
      <c r="E58" s="126" t="s">
        <v>56</v>
      </c>
      <c r="F58" s="126" t="s">
        <v>14</v>
      </c>
      <c r="G58" s="39">
        <v>3.35</v>
      </c>
      <c r="H58" s="69">
        <v>2.92</v>
      </c>
      <c r="I58" s="69">
        <v>0</v>
      </c>
      <c r="J58" s="69"/>
      <c r="K58" s="41"/>
      <c r="L58" s="41"/>
      <c r="M58" s="70"/>
      <c r="N58" s="25"/>
      <c r="O58" s="151"/>
      <c r="P58" s="18">
        <v>0</v>
      </c>
      <c r="Q58" s="18"/>
      <c r="R58" s="151"/>
      <c r="S58" s="18">
        <v>0</v>
      </c>
      <c r="T58" s="18"/>
      <c r="U58" s="151"/>
      <c r="V58" s="18">
        <v>0</v>
      </c>
      <c r="W58" s="18"/>
      <c r="X58" s="151"/>
      <c r="Y58" s="18"/>
      <c r="Z58" s="18"/>
      <c r="AA58" s="151"/>
      <c r="AB58" s="18"/>
      <c r="AC58" s="18"/>
      <c r="AD58" s="151"/>
      <c r="AE58" s="18"/>
      <c r="AF58" s="18"/>
      <c r="AG58" s="151"/>
      <c r="AH58" s="19"/>
      <c r="AI58" s="34"/>
      <c r="AJ58" s="17">
        <v>2</v>
      </c>
      <c r="AK58" s="101">
        <v>2</v>
      </c>
      <c r="AL58" s="101"/>
      <c r="AM58" s="101"/>
      <c r="AN58" s="165">
        <v>2</v>
      </c>
      <c r="AO58" s="165">
        <v>2</v>
      </c>
      <c r="AP58" s="165"/>
      <c r="AQ58" s="101">
        <v>1</v>
      </c>
      <c r="AR58" s="101">
        <v>1</v>
      </c>
      <c r="AS58" s="101">
        <v>2</v>
      </c>
      <c r="AT58" s="101"/>
      <c r="AU58" s="165">
        <v>2</v>
      </c>
      <c r="AV58" s="101">
        <v>2</v>
      </c>
      <c r="AW58" s="165">
        <v>2</v>
      </c>
      <c r="AX58" s="165"/>
      <c r="AY58" s="165">
        <v>4</v>
      </c>
      <c r="AZ58" s="101">
        <v>2</v>
      </c>
      <c r="BA58" s="165">
        <v>2</v>
      </c>
      <c r="BB58" s="101"/>
      <c r="BC58" s="101">
        <v>6</v>
      </c>
      <c r="BD58" s="101">
        <v>2</v>
      </c>
      <c r="BE58" s="101">
        <v>2</v>
      </c>
      <c r="BF58" s="165"/>
      <c r="BG58" s="165">
        <v>2</v>
      </c>
      <c r="BH58" s="149">
        <v>2</v>
      </c>
      <c r="BI58" s="149">
        <v>2</v>
      </c>
      <c r="BJ58" s="149"/>
      <c r="BK58" s="1"/>
      <c r="BL58" s="149"/>
      <c r="BM58" s="1"/>
      <c r="BN58" s="1"/>
      <c r="BO58" s="1"/>
      <c r="BP58" s="1"/>
      <c r="BQ58" s="1"/>
      <c r="BR58" s="1"/>
      <c r="BS58" s="1"/>
      <c r="BT58" s="130">
        <v>48.269999999999996</v>
      </c>
      <c r="BU58" s="126">
        <v>5.4907253635155611</v>
      </c>
    </row>
    <row r="59" spans="1:73" ht="15" customHeight="1" x14ac:dyDescent="0.25">
      <c r="A59" s="15">
        <v>10</v>
      </c>
      <c r="B59" s="103">
        <v>11405215</v>
      </c>
      <c r="C59" s="84">
        <v>4</v>
      </c>
      <c r="D59" s="126" t="s">
        <v>96</v>
      </c>
      <c r="E59" s="126" t="s">
        <v>41</v>
      </c>
      <c r="F59" s="126" t="s">
        <v>23</v>
      </c>
      <c r="G59" s="39">
        <v>3.3</v>
      </c>
      <c r="H59" s="69">
        <v>2.92</v>
      </c>
      <c r="I59" s="74">
        <v>0.54</v>
      </c>
      <c r="J59" s="71"/>
      <c r="K59" s="72"/>
      <c r="L59" s="72"/>
      <c r="M59" s="73"/>
      <c r="N59" s="51">
        <v>2</v>
      </c>
      <c r="O59" s="151">
        <v>42686</v>
      </c>
      <c r="P59" s="21">
        <v>1.8125585754451734</v>
      </c>
      <c r="Q59" s="21">
        <v>3.5</v>
      </c>
      <c r="R59" s="151">
        <v>42693</v>
      </c>
      <c r="S59" s="21">
        <v>2.8439550140581069</v>
      </c>
      <c r="T59" s="21"/>
      <c r="U59" s="151"/>
      <c r="V59" s="21">
        <v>0</v>
      </c>
      <c r="W59" s="21"/>
      <c r="X59" s="151"/>
      <c r="Y59" s="21"/>
      <c r="Z59" s="21"/>
      <c r="AA59" s="151"/>
      <c r="AB59" s="21"/>
      <c r="AC59" s="21"/>
      <c r="AD59" s="151"/>
      <c r="AE59" s="21"/>
      <c r="AF59" s="21"/>
      <c r="AG59" s="151"/>
      <c r="AH59" s="20"/>
      <c r="AI59" s="34"/>
      <c r="AJ59" s="17">
        <v>2</v>
      </c>
      <c r="AK59" s="101">
        <v>2</v>
      </c>
      <c r="AL59" s="101"/>
      <c r="AM59" s="101"/>
      <c r="AN59" s="15"/>
      <c r="AO59" s="15">
        <v>2</v>
      </c>
      <c r="AP59" s="15">
        <v>2</v>
      </c>
      <c r="AQ59" s="101">
        <v>2</v>
      </c>
      <c r="AR59" s="101"/>
      <c r="AS59" s="101">
        <v>2</v>
      </c>
      <c r="AT59" s="101">
        <v>2</v>
      </c>
      <c r="AU59" s="15">
        <v>2</v>
      </c>
      <c r="AV59" s="101"/>
      <c r="AW59" s="15" t="s">
        <v>124</v>
      </c>
      <c r="AX59" s="15">
        <v>2</v>
      </c>
      <c r="AY59" s="15">
        <v>2</v>
      </c>
      <c r="AZ59" s="101"/>
      <c r="BA59" s="15">
        <v>2</v>
      </c>
      <c r="BB59" s="101">
        <v>2</v>
      </c>
      <c r="BC59" s="101">
        <v>4</v>
      </c>
      <c r="BD59" s="101"/>
      <c r="BE59" s="101">
        <v>2</v>
      </c>
      <c r="BF59" s="15">
        <v>2</v>
      </c>
      <c r="BG59" s="15">
        <v>2</v>
      </c>
      <c r="BH59" s="15"/>
      <c r="BI59" s="15">
        <v>2</v>
      </c>
      <c r="BJ59" s="15"/>
      <c r="BK59" s="172"/>
      <c r="BL59" s="15"/>
      <c r="BM59" s="172"/>
      <c r="BN59" s="172"/>
      <c r="BO59" s="172"/>
      <c r="BP59" s="172"/>
      <c r="BQ59" s="172"/>
      <c r="BR59" s="172"/>
      <c r="BS59" s="172"/>
      <c r="BT59" s="130">
        <v>47.416513589503282</v>
      </c>
      <c r="BU59" s="126">
        <v>5.3743543806119067</v>
      </c>
    </row>
    <row r="60" spans="1:73" ht="15" customHeight="1" x14ac:dyDescent="0.25">
      <c r="A60" s="15">
        <v>11</v>
      </c>
      <c r="B60" s="103">
        <v>11405115</v>
      </c>
      <c r="C60" s="84">
        <v>1</v>
      </c>
      <c r="D60" s="126" t="s">
        <v>125</v>
      </c>
      <c r="E60" s="126" t="s">
        <v>54</v>
      </c>
      <c r="F60" s="126" t="s">
        <v>23</v>
      </c>
      <c r="G60" s="39">
        <v>3.35</v>
      </c>
      <c r="H60" s="69">
        <v>2.85</v>
      </c>
      <c r="I60" s="69">
        <v>1.18</v>
      </c>
      <c r="J60" s="69"/>
      <c r="K60" s="41"/>
      <c r="L60" s="41"/>
      <c r="M60" s="70"/>
      <c r="N60" s="51"/>
      <c r="O60" s="151"/>
      <c r="P60" s="21">
        <v>0</v>
      </c>
      <c r="Q60" s="21"/>
      <c r="R60" s="151"/>
      <c r="S60" s="21">
        <v>0</v>
      </c>
      <c r="T60" s="21"/>
      <c r="U60" s="151"/>
      <c r="V60" s="21">
        <v>0</v>
      </c>
      <c r="W60" s="21"/>
      <c r="X60" s="151"/>
      <c r="Y60" s="21"/>
      <c r="Z60" s="21"/>
      <c r="AA60" s="151"/>
      <c r="AB60" s="21"/>
      <c r="AC60" s="21"/>
      <c r="AD60" s="151"/>
      <c r="AE60" s="18"/>
      <c r="AF60" s="18"/>
      <c r="AG60" s="151"/>
      <c r="AH60" s="19"/>
      <c r="AI60" s="34"/>
      <c r="AJ60" s="17">
        <v>2</v>
      </c>
      <c r="AK60" s="101">
        <v>2</v>
      </c>
      <c r="AL60" s="101"/>
      <c r="AM60" s="101"/>
      <c r="AN60" s="167">
        <v>2</v>
      </c>
      <c r="AO60" s="167">
        <v>2</v>
      </c>
      <c r="AP60" s="167"/>
      <c r="AQ60" s="101">
        <v>2</v>
      </c>
      <c r="AR60" s="101">
        <v>2</v>
      </c>
      <c r="AS60" s="101">
        <v>2</v>
      </c>
      <c r="AT60" s="101"/>
      <c r="AU60" s="167" t="s">
        <v>124</v>
      </c>
      <c r="AV60" s="101">
        <v>2</v>
      </c>
      <c r="AW60" s="167">
        <v>2</v>
      </c>
      <c r="AX60" s="167"/>
      <c r="AY60" s="167">
        <v>2</v>
      </c>
      <c r="AZ60" s="101">
        <v>2</v>
      </c>
      <c r="BA60" s="167">
        <v>2</v>
      </c>
      <c r="BB60" s="101"/>
      <c r="BC60" s="101">
        <v>6</v>
      </c>
      <c r="BD60" s="101">
        <v>2</v>
      </c>
      <c r="BE60" s="101">
        <v>2</v>
      </c>
      <c r="BF60" s="167"/>
      <c r="BG60" s="167">
        <v>2</v>
      </c>
      <c r="BH60" s="167">
        <v>2</v>
      </c>
      <c r="BI60" s="167">
        <v>2</v>
      </c>
      <c r="BJ60" s="167"/>
      <c r="BK60" s="169"/>
      <c r="BL60" s="167"/>
      <c r="BM60" s="169"/>
      <c r="BN60" s="169"/>
      <c r="BO60" s="169"/>
      <c r="BP60" s="169"/>
      <c r="BQ60" s="169"/>
      <c r="BR60" s="169"/>
      <c r="BS60" s="169"/>
      <c r="BT60" s="130">
        <v>47.38</v>
      </c>
      <c r="BU60" s="126">
        <v>5.3693758335049129</v>
      </c>
    </row>
    <row r="61" spans="1:73" ht="15" customHeight="1" x14ac:dyDescent="0.25">
      <c r="A61" s="15">
        <v>12</v>
      </c>
      <c r="B61" s="103">
        <v>11405215</v>
      </c>
      <c r="C61" s="84">
        <v>4</v>
      </c>
      <c r="D61" s="126" t="s">
        <v>97</v>
      </c>
      <c r="E61" s="126" t="s">
        <v>98</v>
      </c>
      <c r="F61" s="126" t="s">
        <v>99</v>
      </c>
      <c r="G61" s="39">
        <v>2.89</v>
      </c>
      <c r="H61" s="69">
        <v>2.89</v>
      </c>
      <c r="I61" s="74">
        <v>1</v>
      </c>
      <c r="J61" s="71"/>
      <c r="K61" s="72"/>
      <c r="L61" s="72"/>
      <c r="M61" s="73"/>
      <c r="N61" s="51">
        <v>3</v>
      </c>
      <c r="O61" s="151">
        <v>42693</v>
      </c>
      <c r="P61" s="21">
        <v>2.4376757263355202</v>
      </c>
      <c r="Q61" s="21"/>
      <c r="R61" s="151"/>
      <c r="S61" s="21">
        <v>0</v>
      </c>
      <c r="T61" s="21"/>
      <c r="U61" s="151"/>
      <c r="V61" s="21">
        <v>0</v>
      </c>
      <c r="W61" s="21"/>
      <c r="X61" s="151"/>
      <c r="Y61" s="21"/>
      <c r="Z61" s="21"/>
      <c r="AA61" s="151"/>
      <c r="AB61" s="21"/>
      <c r="AC61" s="21"/>
      <c r="AD61" s="151"/>
      <c r="AE61" s="21"/>
      <c r="AF61" s="21"/>
      <c r="AG61" s="151"/>
      <c r="AH61" s="20"/>
      <c r="AI61" s="34"/>
      <c r="AJ61" s="17">
        <v>2</v>
      </c>
      <c r="AK61" s="101">
        <v>2</v>
      </c>
      <c r="AL61" s="101"/>
      <c r="AM61" s="101"/>
      <c r="AN61" s="15"/>
      <c r="AO61" s="15">
        <v>2</v>
      </c>
      <c r="AP61" s="15">
        <v>2</v>
      </c>
      <c r="AQ61" s="101">
        <v>2</v>
      </c>
      <c r="AR61" s="101"/>
      <c r="AS61" s="101" t="s">
        <v>124</v>
      </c>
      <c r="AT61" s="101">
        <v>2</v>
      </c>
      <c r="AU61" s="15">
        <v>2</v>
      </c>
      <c r="AV61" s="101"/>
      <c r="AW61" s="15">
        <v>2</v>
      </c>
      <c r="AX61" s="15">
        <v>2</v>
      </c>
      <c r="AY61" s="15">
        <v>2</v>
      </c>
      <c r="AZ61" s="101"/>
      <c r="BA61" s="15">
        <v>2</v>
      </c>
      <c r="BB61" s="101">
        <v>2</v>
      </c>
      <c r="BC61" s="101">
        <v>4</v>
      </c>
      <c r="BD61" s="101"/>
      <c r="BE61" s="101">
        <v>2</v>
      </c>
      <c r="BF61" s="15">
        <v>2</v>
      </c>
      <c r="BG61" s="15">
        <v>2</v>
      </c>
      <c r="BH61" s="164"/>
      <c r="BI61" s="164">
        <v>2</v>
      </c>
      <c r="BJ61" s="164"/>
      <c r="BK61" s="172"/>
      <c r="BL61" s="164"/>
      <c r="BM61" s="172"/>
      <c r="BN61" s="172"/>
      <c r="BO61" s="172"/>
      <c r="BP61" s="172"/>
      <c r="BQ61" s="172"/>
      <c r="BR61" s="172"/>
      <c r="BS61" s="172"/>
      <c r="BT61" s="130">
        <v>45.217675726335521</v>
      </c>
      <c r="BU61" s="126">
        <v>5.0745477050332237</v>
      </c>
    </row>
    <row r="62" spans="1:73" ht="15" customHeight="1" x14ac:dyDescent="0.25">
      <c r="A62" s="15">
        <v>13</v>
      </c>
      <c r="B62" s="103">
        <v>11405115</v>
      </c>
      <c r="C62" s="84">
        <v>1</v>
      </c>
      <c r="D62" s="126" t="s">
        <v>40</v>
      </c>
      <c r="E62" s="126" t="s">
        <v>41</v>
      </c>
      <c r="F62" s="126" t="s">
        <v>42</v>
      </c>
      <c r="G62" s="39">
        <v>3.26</v>
      </c>
      <c r="H62" s="69">
        <v>2.68</v>
      </c>
      <c r="I62" s="69">
        <v>0</v>
      </c>
      <c r="J62" s="69"/>
      <c r="K62" s="41"/>
      <c r="L62" s="41"/>
      <c r="M62" s="70"/>
      <c r="N62" s="51"/>
      <c r="O62" s="151"/>
      <c r="P62" s="21">
        <v>0</v>
      </c>
      <c r="Q62" s="21"/>
      <c r="R62" s="151"/>
      <c r="S62" s="21">
        <v>0</v>
      </c>
      <c r="T62" s="21"/>
      <c r="U62" s="151"/>
      <c r="V62" s="21">
        <v>0</v>
      </c>
      <c r="W62" s="21"/>
      <c r="X62" s="151"/>
      <c r="Y62" s="21"/>
      <c r="Z62" s="21"/>
      <c r="AA62" s="151"/>
      <c r="AB62" s="21"/>
      <c r="AC62" s="21"/>
      <c r="AD62" s="151"/>
      <c r="AE62" s="18"/>
      <c r="AF62" s="18"/>
      <c r="AG62" s="151"/>
      <c r="AH62" s="19"/>
      <c r="AI62" s="34"/>
      <c r="AJ62" s="12">
        <v>2</v>
      </c>
      <c r="AK62" s="101">
        <v>2</v>
      </c>
      <c r="AL62" s="101"/>
      <c r="AM62" s="101"/>
      <c r="AN62" s="161">
        <v>2</v>
      </c>
      <c r="AO62" s="161">
        <v>2</v>
      </c>
      <c r="AP62" s="161"/>
      <c r="AQ62" s="101">
        <v>2</v>
      </c>
      <c r="AR62" s="101">
        <v>2</v>
      </c>
      <c r="AS62" s="101">
        <v>2</v>
      </c>
      <c r="AT62" s="101"/>
      <c r="AU62" s="161">
        <v>2</v>
      </c>
      <c r="AV62" s="101">
        <v>2</v>
      </c>
      <c r="AW62" s="161">
        <v>2</v>
      </c>
      <c r="AX62" s="161"/>
      <c r="AY62" s="161">
        <v>2</v>
      </c>
      <c r="AZ62" s="101">
        <v>2</v>
      </c>
      <c r="BA62" s="161">
        <v>2</v>
      </c>
      <c r="BB62" s="101"/>
      <c r="BC62" s="101">
        <v>2</v>
      </c>
      <c r="BD62" s="101">
        <v>2</v>
      </c>
      <c r="BE62" s="101">
        <v>2</v>
      </c>
      <c r="BF62" s="161"/>
      <c r="BG62" s="161">
        <v>2</v>
      </c>
      <c r="BH62" s="161">
        <v>2</v>
      </c>
      <c r="BI62" s="161">
        <v>2</v>
      </c>
      <c r="BJ62" s="161"/>
      <c r="BK62" s="169"/>
      <c r="BL62" s="161"/>
      <c r="BM62" s="169"/>
      <c r="BN62" s="169"/>
      <c r="BO62" s="169"/>
      <c r="BP62" s="169"/>
      <c r="BQ62" s="169"/>
      <c r="BR62" s="169"/>
      <c r="BS62" s="169"/>
      <c r="BT62" s="130">
        <v>43.94</v>
      </c>
      <c r="BU62" s="126">
        <v>4.9003394478457736</v>
      </c>
    </row>
    <row r="63" spans="1:73" ht="15" customHeight="1" x14ac:dyDescent="0.25">
      <c r="A63" s="15">
        <v>14</v>
      </c>
      <c r="B63" s="103">
        <v>11405215</v>
      </c>
      <c r="C63" s="84">
        <v>4</v>
      </c>
      <c r="D63" s="126" t="s">
        <v>100</v>
      </c>
      <c r="E63" s="126" t="s">
        <v>13</v>
      </c>
      <c r="F63" s="126" t="s">
        <v>53</v>
      </c>
      <c r="G63" s="39">
        <v>3</v>
      </c>
      <c r="H63" s="69">
        <v>2.27</v>
      </c>
      <c r="I63" s="69">
        <v>0</v>
      </c>
      <c r="J63" s="69"/>
      <c r="K63" s="41"/>
      <c r="L63" s="41"/>
      <c r="M63" s="70"/>
      <c r="N63" s="25">
        <v>2</v>
      </c>
      <c r="O63" s="151">
        <v>42679</v>
      </c>
      <c r="P63" s="18">
        <v>2</v>
      </c>
      <c r="Q63" s="18">
        <v>3</v>
      </c>
      <c r="R63" s="151">
        <v>42693</v>
      </c>
      <c r="S63" s="18">
        <v>2.4376757263355202</v>
      </c>
      <c r="T63" s="18"/>
      <c r="U63" s="151"/>
      <c r="V63" s="18">
        <v>0</v>
      </c>
      <c r="W63" s="18"/>
      <c r="X63" s="151"/>
      <c r="Y63" s="18"/>
      <c r="Z63" s="18"/>
      <c r="AA63" s="151"/>
      <c r="AB63" s="18"/>
      <c r="AC63" s="18"/>
      <c r="AD63" s="151"/>
      <c r="AE63" s="18"/>
      <c r="AF63" s="18"/>
      <c r="AG63" s="151"/>
      <c r="AH63" s="19"/>
      <c r="AI63" s="34"/>
      <c r="AJ63" s="12">
        <v>2</v>
      </c>
      <c r="AK63" s="101">
        <v>2</v>
      </c>
      <c r="AL63" s="101"/>
      <c r="AM63" s="101"/>
      <c r="AN63" s="165"/>
      <c r="AO63" s="165">
        <v>2</v>
      </c>
      <c r="AP63" s="165">
        <v>2</v>
      </c>
      <c r="AQ63" s="101">
        <v>2</v>
      </c>
      <c r="AR63" s="101"/>
      <c r="AS63" s="101">
        <v>2</v>
      </c>
      <c r="AT63" s="101">
        <v>2</v>
      </c>
      <c r="AU63" s="165">
        <v>2</v>
      </c>
      <c r="AV63" s="101"/>
      <c r="AW63" s="165" t="s">
        <v>124</v>
      </c>
      <c r="AX63" s="165">
        <v>2</v>
      </c>
      <c r="AY63" s="165">
        <v>2</v>
      </c>
      <c r="AZ63" s="101"/>
      <c r="BA63" s="165">
        <v>2</v>
      </c>
      <c r="BB63" s="101">
        <v>2</v>
      </c>
      <c r="BC63" s="101">
        <v>4</v>
      </c>
      <c r="BD63" s="101"/>
      <c r="BE63" s="101">
        <v>2</v>
      </c>
      <c r="BF63" s="165">
        <v>2</v>
      </c>
      <c r="BG63" s="165">
        <v>2</v>
      </c>
      <c r="BH63" s="165"/>
      <c r="BI63" s="165" t="s">
        <v>124</v>
      </c>
      <c r="BJ63" s="165"/>
      <c r="BK63" s="1"/>
      <c r="BL63" s="165"/>
      <c r="BM63" s="1"/>
      <c r="BN63" s="1"/>
      <c r="BO63" s="1"/>
      <c r="BP63" s="1"/>
      <c r="BQ63" s="1"/>
      <c r="BR63" s="1"/>
      <c r="BS63" s="1"/>
      <c r="BT63" s="130">
        <v>43.707675726335516</v>
      </c>
      <c r="BU63" s="126">
        <v>4.8686625473747052</v>
      </c>
    </row>
    <row r="64" spans="1:73" ht="15" customHeight="1" x14ac:dyDescent="0.25">
      <c r="A64" s="15">
        <v>15</v>
      </c>
      <c r="B64" s="103">
        <v>11405215</v>
      </c>
      <c r="C64" s="84">
        <v>3</v>
      </c>
      <c r="D64" s="126" t="s">
        <v>79</v>
      </c>
      <c r="E64" s="126" t="s">
        <v>80</v>
      </c>
      <c r="F64" s="126" t="s">
        <v>81</v>
      </c>
      <c r="G64" s="39">
        <v>3.35</v>
      </c>
      <c r="H64" s="69">
        <v>2.92</v>
      </c>
      <c r="I64" s="69">
        <v>0</v>
      </c>
      <c r="J64" s="69"/>
      <c r="K64" s="41"/>
      <c r="L64" s="41"/>
      <c r="M64" s="70"/>
      <c r="N64" s="25">
        <v>1.5</v>
      </c>
      <c r="O64" s="151">
        <v>42686</v>
      </c>
      <c r="P64" s="18">
        <v>1.3594189315838801</v>
      </c>
      <c r="Q64" s="18"/>
      <c r="R64" s="151"/>
      <c r="S64" s="18">
        <v>0</v>
      </c>
      <c r="T64" s="18"/>
      <c r="U64" s="151"/>
      <c r="V64" s="18">
        <v>0</v>
      </c>
      <c r="W64" s="18"/>
      <c r="X64" s="151"/>
      <c r="Y64" s="18"/>
      <c r="Z64" s="18"/>
      <c r="AA64" s="151"/>
      <c r="AB64" s="18"/>
      <c r="AC64" s="18"/>
      <c r="AD64" s="151"/>
      <c r="AE64" s="18"/>
      <c r="AF64" s="18"/>
      <c r="AG64" s="151"/>
      <c r="AH64" s="19"/>
      <c r="AI64" s="34"/>
      <c r="AJ64" s="17">
        <v>2</v>
      </c>
      <c r="AK64" s="101">
        <v>2</v>
      </c>
      <c r="AL64" s="101"/>
      <c r="AM64" s="101"/>
      <c r="AN64" s="129">
        <v>2</v>
      </c>
      <c r="AO64" s="129">
        <v>2</v>
      </c>
      <c r="AP64" s="129"/>
      <c r="AQ64" s="101">
        <v>2</v>
      </c>
      <c r="AR64" s="101">
        <v>2</v>
      </c>
      <c r="AS64" s="101">
        <v>2</v>
      </c>
      <c r="AT64" s="101"/>
      <c r="AU64" s="129">
        <v>2</v>
      </c>
      <c r="AV64" s="101">
        <v>2</v>
      </c>
      <c r="AW64" s="129">
        <v>2</v>
      </c>
      <c r="AX64" s="129"/>
      <c r="AY64" s="129">
        <v>2</v>
      </c>
      <c r="AZ64" s="101" t="s">
        <v>124</v>
      </c>
      <c r="BA64" s="129">
        <v>2</v>
      </c>
      <c r="BB64" s="101"/>
      <c r="BC64" s="101">
        <v>4</v>
      </c>
      <c r="BD64" s="101">
        <v>2</v>
      </c>
      <c r="BE64" s="101">
        <v>2</v>
      </c>
      <c r="BF64" s="129"/>
      <c r="BG64" s="129">
        <v>2</v>
      </c>
      <c r="BH64" s="129"/>
      <c r="BI64" s="129">
        <v>2</v>
      </c>
      <c r="BJ64" s="129"/>
      <c r="BK64" s="1"/>
      <c r="BL64" s="129"/>
      <c r="BM64" s="1"/>
      <c r="BN64" s="1"/>
      <c r="BO64" s="1"/>
      <c r="BP64" s="1"/>
      <c r="BQ64" s="1"/>
      <c r="BR64" s="1"/>
      <c r="BS64" s="1"/>
      <c r="BT64" s="130">
        <v>43.629418931583878</v>
      </c>
      <c r="BU64" s="126">
        <v>4.8579924066294797</v>
      </c>
    </row>
    <row r="65" spans="1:73" ht="15" customHeight="1" x14ac:dyDescent="0.25">
      <c r="A65" s="15">
        <v>16</v>
      </c>
      <c r="B65" s="103">
        <v>11405215</v>
      </c>
      <c r="C65" s="84">
        <v>3</v>
      </c>
      <c r="D65" s="126" t="s">
        <v>92</v>
      </c>
      <c r="E65" s="126" t="s">
        <v>15</v>
      </c>
      <c r="F65" s="126" t="s">
        <v>24</v>
      </c>
      <c r="G65" s="39">
        <v>3.15</v>
      </c>
      <c r="H65" s="69">
        <v>2.35</v>
      </c>
      <c r="I65" s="69">
        <v>0</v>
      </c>
      <c r="J65" s="69"/>
      <c r="K65" s="41"/>
      <c r="L65" s="41"/>
      <c r="M65" s="70"/>
      <c r="N65" s="51"/>
      <c r="O65" s="151"/>
      <c r="P65" s="21">
        <v>0</v>
      </c>
      <c r="Q65" s="21"/>
      <c r="R65" s="151"/>
      <c r="S65" s="21">
        <v>0</v>
      </c>
      <c r="T65" s="21"/>
      <c r="U65" s="151"/>
      <c r="V65" s="21">
        <v>0</v>
      </c>
      <c r="W65" s="21"/>
      <c r="X65" s="151"/>
      <c r="Y65" s="21"/>
      <c r="Z65" s="21"/>
      <c r="AA65" s="151"/>
      <c r="AB65" s="21"/>
      <c r="AC65" s="21"/>
      <c r="AD65" s="151"/>
      <c r="AE65" s="18"/>
      <c r="AF65" s="18"/>
      <c r="AG65" s="151"/>
      <c r="AH65" s="19"/>
      <c r="AI65" s="34"/>
      <c r="AJ65" s="17">
        <v>2</v>
      </c>
      <c r="AK65" s="101">
        <v>2</v>
      </c>
      <c r="AL65" s="101"/>
      <c r="AM65" s="101"/>
      <c r="AN65" s="101">
        <v>2</v>
      </c>
      <c r="AO65" s="101">
        <v>2</v>
      </c>
      <c r="AP65" s="101"/>
      <c r="AQ65" s="101">
        <v>2</v>
      </c>
      <c r="AR65" s="101">
        <v>2</v>
      </c>
      <c r="AS65" s="101">
        <v>2</v>
      </c>
      <c r="AT65" s="101"/>
      <c r="AU65" s="101">
        <v>2</v>
      </c>
      <c r="AV65" s="101">
        <v>2</v>
      </c>
      <c r="AW65" s="101">
        <v>2</v>
      </c>
      <c r="AX65" s="101"/>
      <c r="AY65" s="101">
        <v>2</v>
      </c>
      <c r="AZ65" s="101">
        <v>2</v>
      </c>
      <c r="BA65" s="101">
        <v>2</v>
      </c>
      <c r="BB65" s="101"/>
      <c r="BC65" s="101">
        <v>4</v>
      </c>
      <c r="BD65" s="101">
        <v>2</v>
      </c>
      <c r="BE65" s="101">
        <v>2</v>
      </c>
      <c r="BF65" s="101"/>
      <c r="BG65" s="101">
        <v>2</v>
      </c>
      <c r="BH65" s="101"/>
      <c r="BI65" s="101">
        <v>2</v>
      </c>
      <c r="BJ65" s="101"/>
      <c r="BK65" s="169"/>
      <c r="BL65" s="101"/>
      <c r="BM65" s="169"/>
      <c r="BN65" s="169"/>
      <c r="BO65" s="169"/>
      <c r="BP65" s="169"/>
      <c r="BQ65" s="169"/>
      <c r="BR65" s="169"/>
      <c r="BS65" s="169"/>
      <c r="BT65" s="130">
        <v>43.5</v>
      </c>
      <c r="BU65" s="126">
        <v>4.8403464217730932</v>
      </c>
    </row>
    <row r="66" spans="1:73" ht="15" customHeight="1" x14ac:dyDescent="0.25">
      <c r="A66" s="15">
        <v>17</v>
      </c>
      <c r="B66" s="103">
        <v>11405115</v>
      </c>
      <c r="C66" s="84">
        <v>1</v>
      </c>
      <c r="D66" s="126" t="s">
        <v>39</v>
      </c>
      <c r="E66" s="126" t="s">
        <v>22</v>
      </c>
      <c r="F66" s="126" t="s">
        <v>23</v>
      </c>
      <c r="G66" s="39">
        <v>2.12</v>
      </c>
      <c r="H66" s="69">
        <v>2.52</v>
      </c>
      <c r="I66" s="69">
        <v>0.74</v>
      </c>
      <c r="J66" s="69"/>
      <c r="K66" s="41"/>
      <c r="L66" s="41"/>
      <c r="M66" s="70"/>
      <c r="N66" s="25"/>
      <c r="O66" s="151"/>
      <c r="P66" s="18">
        <v>0</v>
      </c>
      <c r="Q66" s="18"/>
      <c r="R66" s="151"/>
      <c r="S66" s="18">
        <v>0</v>
      </c>
      <c r="T66" s="18"/>
      <c r="U66" s="151"/>
      <c r="V66" s="18">
        <v>0</v>
      </c>
      <c r="W66" s="18"/>
      <c r="X66" s="151"/>
      <c r="Y66" s="18"/>
      <c r="Z66" s="18"/>
      <c r="AA66" s="151"/>
      <c r="AB66" s="18"/>
      <c r="AC66" s="18"/>
      <c r="AD66" s="151"/>
      <c r="AE66" s="18"/>
      <c r="AF66" s="18"/>
      <c r="AG66" s="151"/>
      <c r="AH66" s="19"/>
      <c r="AI66" s="34"/>
      <c r="AJ66" s="12" t="s">
        <v>124</v>
      </c>
      <c r="AK66" s="101" t="s">
        <v>124</v>
      </c>
      <c r="AL66" s="101"/>
      <c r="AM66" s="101"/>
      <c r="AN66" s="159">
        <v>2</v>
      </c>
      <c r="AO66" s="159">
        <v>2</v>
      </c>
      <c r="AP66" s="159"/>
      <c r="AQ66" s="101">
        <v>2</v>
      </c>
      <c r="AR66" s="101">
        <v>2</v>
      </c>
      <c r="AS66" s="101">
        <v>2</v>
      </c>
      <c r="AT66" s="101"/>
      <c r="AU66" s="159">
        <v>2</v>
      </c>
      <c r="AV66" s="101">
        <v>2</v>
      </c>
      <c r="AW66" s="159">
        <v>2</v>
      </c>
      <c r="AX66" s="159"/>
      <c r="AY66" s="159">
        <v>2</v>
      </c>
      <c r="AZ66" s="101">
        <v>2</v>
      </c>
      <c r="BA66" s="159">
        <v>2</v>
      </c>
      <c r="BB66" s="101"/>
      <c r="BC66" s="101">
        <v>6</v>
      </c>
      <c r="BD66" s="101">
        <v>2</v>
      </c>
      <c r="BE66" s="101">
        <v>2</v>
      </c>
      <c r="BF66" s="159"/>
      <c r="BG66" s="159">
        <v>2</v>
      </c>
      <c r="BH66" s="159">
        <v>2</v>
      </c>
      <c r="BI66" s="159">
        <v>2</v>
      </c>
      <c r="BJ66" s="159"/>
      <c r="BK66" s="169"/>
      <c r="BL66" s="159"/>
      <c r="BM66" s="169"/>
      <c r="BN66" s="169"/>
      <c r="BO66" s="169"/>
      <c r="BP66" s="169"/>
      <c r="BQ66" s="169"/>
      <c r="BR66" s="169"/>
      <c r="BS66" s="169"/>
      <c r="BT66" s="130">
        <v>43.38</v>
      </c>
      <c r="BU66" s="126">
        <v>4.8239846873896353</v>
      </c>
    </row>
    <row r="67" spans="1:73" ht="15" customHeight="1" x14ac:dyDescent="0.25">
      <c r="A67" s="15">
        <v>18</v>
      </c>
      <c r="B67" s="103">
        <v>11405115</v>
      </c>
      <c r="C67" s="84">
        <v>1</v>
      </c>
      <c r="D67" s="126" t="s">
        <v>51</v>
      </c>
      <c r="E67" s="126" t="s">
        <v>52</v>
      </c>
      <c r="F67" s="126" t="s">
        <v>53</v>
      </c>
      <c r="G67" s="39">
        <v>3.26</v>
      </c>
      <c r="H67" s="69">
        <v>2.76</v>
      </c>
      <c r="I67" s="69">
        <v>0</v>
      </c>
      <c r="J67" s="69"/>
      <c r="K67" s="41"/>
      <c r="L67" s="41"/>
      <c r="M67" s="70"/>
      <c r="N67" s="25"/>
      <c r="O67" s="151"/>
      <c r="P67" s="18">
        <v>0</v>
      </c>
      <c r="Q67" s="18"/>
      <c r="R67" s="151"/>
      <c r="S67" s="18">
        <v>0</v>
      </c>
      <c r="T67" s="18"/>
      <c r="U67" s="151"/>
      <c r="V67" s="18">
        <v>0</v>
      </c>
      <c r="W67" s="18"/>
      <c r="X67" s="151"/>
      <c r="Y67" s="18"/>
      <c r="Z67" s="18"/>
      <c r="AA67" s="151"/>
      <c r="AB67" s="18"/>
      <c r="AC67" s="18"/>
      <c r="AD67" s="151"/>
      <c r="AE67" s="18"/>
      <c r="AF67" s="18"/>
      <c r="AG67" s="151"/>
      <c r="AH67" s="19"/>
      <c r="AI67" s="34"/>
      <c r="AJ67" s="12">
        <v>2</v>
      </c>
      <c r="AK67" s="101">
        <v>2</v>
      </c>
      <c r="AL67" s="101"/>
      <c r="AM67" s="101"/>
      <c r="AN67" s="145">
        <v>2</v>
      </c>
      <c r="AO67" s="145">
        <v>2</v>
      </c>
      <c r="AP67" s="145"/>
      <c r="AQ67" s="101">
        <v>2</v>
      </c>
      <c r="AR67" s="101">
        <v>2</v>
      </c>
      <c r="AS67" s="101">
        <v>2</v>
      </c>
      <c r="AT67" s="101"/>
      <c r="AU67" s="145">
        <v>2</v>
      </c>
      <c r="AV67" s="101">
        <v>2</v>
      </c>
      <c r="AW67" s="145">
        <v>2</v>
      </c>
      <c r="AX67" s="145"/>
      <c r="AY67" s="145">
        <v>2</v>
      </c>
      <c r="AZ67" s="101">
        <v>2</v>
      </c>
      <c r="BA67" s="145" t="s">
        <v>124</v>
      </c>
      <c r="BB67" s="101"/>
      <c r="BC67" s="101">
        <v>6</v>
      </c>
      <c r="BD67" s="101">
        <v>2</v>
      </c>
      <c r="BE67" s="101">
        <v>2</v>
      </c>
      <c r="BF67" s="145"/>
      <c r="BG67" s="145">
        <v>2</v>
      </c>
      <c r="BH67" s="143" t="s">
        <v>124</v>
      </c>
      <c r="BI67" s="143" t="s">
        <v>124</v>
      </c>
      <c r="BJ67" s="143"/>
      <c r="BK67" s="1"/>
      <c r="BL67" s="143"/>
      <c r="BM67" s="1"/>
      <c r="BN67" s="1"/>
      <c r="BO67" s="1"/>
      <c r="BP67" s="1"/>
      <c r="BQ67" s="1"/>
      <c r="BR67" s="1"/>
      <c r="BS67" s="1"/>
      <c r="BT67" s="130">
        <v>42.019999999999996</v>
      </c>
      <c r="BU67" s="126">
        <v>4.6385516977104393</v>
      </c>
    </row>
    <row r="68" spans="1:73" ht="15" customHeight="1" x14ac:dyDescent="0.25">
      <c r="A68" s="15">
        <v>19</v>
      </c>
      <c r="B68" s="103">
        <v>11405215</v>
      </c>
      <c r="C68" s="84">
        <v>4</v>
      </c>
      <c r="D68" s="126" t="s">
        <v>102</v>
      </c>
      <c r="E68" s="126" t="s">
        <v>11</v>
      </c>
      <c r="F68" s="126" t="s">
        <v>12</v>
      </c>
      <c r="G68" s="39">
        <v>2.89</v>
      </c>
      <c r="H68" s="69">
        <v>2.68</v>
      </c>
      <c r="I68" s="69">
        <v>0.54</v>
      </c>
      <c r="J68" s="69"/>
      <c r="K68" s="41"/>
      <c r="L68" s="41"/>
      <c r="M68" s="70"/>
      <c r="N68" s="51">
        <v>0.5</v>
      </c>
      <c r="O68" s="151">
        <v>42693</v>
      </c>
      <c r="P68" s="21">
        <v>0.4062792877225867</v>
      </c>
      <c r="Q68" s="21"/>
      <c r="R68" s="151"/>
      <c r="S68" s="21">
        <v>0</v>
      </c>
      <c r="T68" s="21"/>
      <c r="U68" s="151"/>
      <c r="V68" s="21">
        <v>0</v>
      </c>
      <c r="W68" s="21"/>
      <c r="X68" s="151"/>
      <c r="Y68" s="21"/>
      <c r="Z68" s="21"/>
      <c r="AA68" s="151"/>
      <c r="AB68" s="21"/>
      <c r="AC68" s="21"/>
      <c r="AD68" s="151"/>
      <c r="AE68" s="18"/>
      <c r="AF68" s="18"/>
      <c r="AG68" s="151"/>
      <c r="AH68" s="19"/>
      <c r="AI68" s="34"/>
      <c r="AJ68" s="12">
        <v>2</v>
      </c>
      <c r="AK68" s="101">
        <v>2</v>
      </c>
      <c r="AL68" s="101"/>
      <c r="AM68" s="101"/>
      <c r="AN68" s="163"/>
      <c r="AO68" s="163">
        <v>2</v>
      </c>
      <c r="AP68" s="163">
        <v>2</v>
      </c>
      <c r="AQ68" s="101">
        <v>2</v>
      </c>
      <c r="AR68" s="101"/>
      <c r="AS68" s="101" t="s">
        <v>124</v>
      </c>
      <c r="AT68" s="101">
        <v>2</v>
      </c>
      <c r="AU68" s="163">
        <v>2</v>
      </c>
      <c r="AV68" s="101"/>
      <c r="AW68" s="163">
        <v>2</v>
      </c>
      <c r="AX68" s="163">
        <v>2</v>
      </c>
      <c r="AY68" s="163">
        <v>2</v>
      </c>
      <c r="AZ68" s="101"/>
      <c r="BA68" s="163">
        <v>2</v>
      </c>
      <c r="BB68" s="101">
        <v>2</v>
      </c>
      <c r="BC68" s="101">
        <v>4</v>
      </c>
      <c r="BD68" s="101"/>
      <c r="BE68" s="101">
        <v>2</v>
      </c>
      <c r="BF68" s="163">
        <v>2</v>
      </c>
      <c r="BG68" s="163">
        <v>2</v>
      </c>
      <c r="BH68" s="163"/>
      <c r="BI68" s="163" t="s">
        <v>124</v>
      </c>
      <c r="BJ68" s="163"/>
      <c r="BK68" s="169"/>
      <c r="BL68" s="163"/>
      <c r="BM68" s="169"/>
      <c r="BN68" s="169"/>
      <c r="BO68" s="169"/>
      <c r="BP68" s="169"/>
      <c r="BQ68" s="169"/>
      <c r="BR68" s="169"/>
      <c r="BS68" s="169"/>
      <c r="BT68" s="130">
        <v>40.516279287722583</v>
      </c>
      <c r="BU68" s="126">
        <v>4.4335227070338741</v>
      </c>
    </row>
    <row r="69" spans="1:73" ht="15" customHeight="1" x14ac:dyDescent="0.25">
      <c r="A69" s="15">
        <v>20</v>
      </c>
      <c r="B69" s="103">
        <v>11405115</v>
      </c>
      <c r="C69" s="84">
        <v>2</v>
      </c>
      <c r="D69" s="126" t="s">
        <v>67</v>
      </c>
      <c r="E69" s="126" t="s">
        <v>68</v>
      </c>
      <c r="F69" s="126" t="s">
        <v>18</v>
      </c>
      <c r="G69" s="39">
        <v>3.21</v>
      </c>
      <c r="H69" s="69">
        <v>2.2200000000000002</v>
      </c>
      <c r="I69" s="69">
        <v>0</v>
      </c>
      <c r="J69" s="69"/>
      <c r="K69" s="41"/>
      <c r="L69" s="41"/>
      <c r="M69" s="70"/>
      <c r="N69" s="51"/>
      <c r="O69" s="151"/>
      <c r="P69" s="21">
        <v>0</v>
      </c>
      <c r="Q69" s="21"/>
      <c r="R69" s="151"/>
      <c r="S69" s="21">
        <v>0</v>
      </c>
      <c r="T69" s="21"/>
      <c r="U69" s="151"/>
      <c r="V69" s="21">
        <v>0</v>
      </c>
      <c r="W69" s="21"/>
      <c r="X69" s="151"/>
      <c r="Y69" s="21"/>
      <c r="Z69" s="21"/>
      <c r="AA69" s="151"/>
      <c r="AB69" s="21"/>
      <c r="AC69" s="21"/>
      <c r="AD69" s="151"/>
      <c r="AE69" s="18"/>
      <c r="AF69" s="18"/>
      <c r="AG69" s="151"/>
      <c r="AH69" s="19"/>
      <c r="AI69" s="34"/>
      <c r="AJ69" s="17">
        <v>2</v>
      </c>
      <c r="AK69" s="101">
        <v>2</v>
      </c>
      <c r="AL69" s="101"/>
      <c r="AM69" s="101"/>
      <c r="AN69" s="172"/>
      <c r="AO69" s="172">
        <v>2</v>
      </c>
      <c r="AP69" s="172">
        <v>2</v>
      </c>
      <c r="AQ69" s="101">
        <v>2</v>
      </c>
      <c r="AR69" s="101"/>
      <c r="AS69" s="101">
        <v>2</v>
      </c>
      <c r="AT69" s="101">
        <v>2</v>
      </c>
      <c r="AU69" s="172">
        <v>2</v>
      </c>
      <c r="AV69" s="101"/>
      <c r="AW69" s="172">
        <v>1</v>
      </c>
      <c r="AX69" s="172">
        <v>2</v>
      </c>
      <c r="AY69" s="172">
        <v>2</v>
      </c>
      <c r="AZ69" s="101"/>
      <c r="BA69" s="172">
        <v>2</v>
      </c>
      <c r="BB69" s="101">
        <v>2</v>
      </c>
      <c r="BC69" s="101">
        <v>4</v>
      </c>
      <c r="BD69" s="101"/>
      <c r="BE69" s="101">
        <v>2</v>
      </c>
      <c r="BF69" s="172">
        <v>2</v>
      </c>
      <c r="BG69" s="172">
        <v>2</v>
      </c>
      <c r="BH69" s="159"/>
      <c r="BI69" s="159" t="s">
        <v>124</v>
      </c>
      <c r="BJ69" s="159"/>
      <c r="BK69" s="167"/>
      <c r="BL69" s="159"/>
      <c r="BM69" s="167"/>
      <c r="BN69" s="167"/>
      <c r="BO69" s="167"/>
      <c r="BP69" s="167"/>
      <c r="BQ69" s="167"/>
      <c r="BR69" s="167"/>
      <c r="BS69" s="167"/>
      <c r="BT69" s="130">
        <v>40.43</v>
      </c>
      <c r="BU69" s="126">
        <v>4.4217587171296167</v>
      </c>
    </row>
    <row r="70" spans="1:73" ht="15" customHeight="1" x14ac:dyDescent="0.25">
      <c r="A70" s="15">
        <v>21</v>
      </c>
      <c r="B70" s="103">
        <v>11405215</v>
      </c>
      <c r="C70" s="84">
        <v>4</v>
      </c>
      <c r="D70" s="126" t="s">
        <v>101</v>
      </c>
      <c r="E70" s="126" t="s">
        <v>15</v>
      </c>
      <c r="F70" s="126" t="s">
        <v>20</v>
      </c>
      <c r="G70" s="39">
        <v>3.3</v>
      </c>
      <c r="H70" s="69">
        <v>1.7</v>
      </c>
      <c r="I70" s="69">
        <v>0</v>
      </c>
      <c r="J70" s="69"/>
      <c r="K70" s="41"/>
      <c r="L70" s="41"/>
      <c r="M70" s="70"/>
      <c r="N70" s="51"/>
      <c r="O70" s="151"/>
      <c r="P70" s="21">
        <v>0</v>
      </c>
      <c r="Q70" s="21"/>
      <c r="R70" s="151"/>
      <c r="S70" s="21">
        <v>0</v>
      </c>
      <c r="T70" s="21"/>
      <c r="U70" s="151"/>
      <c r="V70" s="21">
        <v>0</v>
      </c>
      <c r="W70" s="21"/>
      <c r="X70" s="151"/>
      <c r="Y70" s="21"/>
      <c r="Z70" s="21"/>
      <c r="AA70" s="151"/>
      <c r="AB70" s="21"/>
      <c r="AC70" s="21"/>
      <c r="AD70" s="151"/>
      <c r="AE70" s="18"/>
      <c r="AF70" s="18"/>
      <c r="AG70" s="151"/>
      <c r="AH70" s="19"/>
      <c r="AI70" s="34"/>
      <c r="AJ70" s="17">
        <v>2</v>
      </c>
      <c r="AK70" s="101">
        <v>2</v>
      </c>
      <c r="AL70" s="101"/>
      <c r="AM70" s="101"/>
      <c r="AN70" s="167"/>
      <c r="AO70" s="167">
        <v>2</v>
      </c>
      <c r="AP70" s="167">
        <v>2</v>
      </c>
      <c r="AQ70" s="101">
        <v>2</v>
      </c>
      <c r="AR70" s="101"/>
      <c r="AS70" s="101">
        <v>2</v>
      </c>
      <c r="AT70" s="101">
        <v>2</v>
      </c>
      <c r="AU70" s="167">
        <v>1</v>
      </c>
      <c r="AV70" s="101"/>
      <c r="AW70" s="167">
        <v>2</v>
      </c>
      <c r="AX70" s="167" t="s">
        <v>124</v>
      </c>
      <c r="AY70" s="167">
        <v>2</v>
      </c>
      <c r="AZ70" s="101"/>
      <c r="BA70" s="167">
        <v>2</v>
      </c>
      <c r="BB70" s="101">
        <v>2</v>
      </c>
      <c r="BC70" s="101">
        <v>4</v>
      </c>
      <c r="BD70" s="101"/>
      <c r="BE70" s="101">
        <v>2</v>
      </c>
      <c r="BF70" s="167">
        <v>2</v>
      </c>
      <c r="BG70" s="167">
        <v>2</v>
      </c>
      <c r="BH70" s="167"/>
      <c r="BI70" s="167">
        <v>2</v>
      </c>
      <c r="BJ70" s="167"/>
      <c r="BK70" s="163"/>
      <c r="BL70" s="167"/>
      <c r="BM70" s="163"/>
      <c r="BN70" s="163"/>
      <c r="BO70" s="163"/>
      <c r="BP70" s="163"/>
      <c r="BQ70" s="163"/>
      <c r="BR70" s="163"/>
      <c r="BS70" s="163"/>
      <c r="BT70" s="130">
        <v>40</v>
      </c>
      <c r="BU70" s="126">
        <v>4.3631291689222245</v>
      </c>
    </row>
    <row r="71" spans="1:73" ht="15" customHeight="1" x14ac:dyDescent="0.25">
      <c r="A71" s="15">
        <v>22</v>
      </c>
      <c r="B71" s="103">
        <v>11405115</v>
      </c>
      <c r="C71" s="84">
        <v>2</v>
      </c>
      <c r="D71" s="126" t="s">
        <v>59</v>
      </c>
      <c r="E71" s="126" t="s">
        <v>60</v>
      </c>
      <c r="F71" s="126" t="s">
        <v>61</v>
      </c>
      <c r="G71" s="39">
        <v>3.21</v>
      </c>
      <c r="H71" s="69">
        <v>2.09</v>
      </c>
      <c r="I71" s="69">
        <v>0</v>
      </c>
      <c r="J71" s="69"/>
      <c r="K71" s="41"/>
      <c r="L71" s="41"/>
      <c r="M71" s="70"/>
      <c r="N71" s="25"/>
      <c r="O71" s="151"/>
      <c r="P71" s="18">
        <v>0</v>
      </c>
      <c r="Q71" s="18"/>
      <c r="R71" s="151"/>
      <c r="S71" s="18">
        <v>0</v>
      </c>
      <c r="T71" s="18"/>
      <c r="U71" s="151"/>
      <c r="V71" s="18">
        <v>0</v>
      </c>
      <c r="W71" s="18"/>
      <c r="X71" s="151"/>
      <c r="Y71" s="18"/>
      <c r="Z71" s="18"/>
      <c r="AA71" s="151"/>
      <c r="AB71" s="18"/>
      <c r="AC71" s="18"/>
      <c r="AD71" s="151"/>
      <c r="AE71" s="18"/>
      <c r="AF71" s="18"/>
      <c r="AG71" s="151"/>
      <c r="AH71" s="19"/>
      <c r="AI71" s="34"/>
      <c r="AJ71" s="12">
        <v>2</v>
      </c>
      <c r="AK71" s="101">
        <v>2</v>
      </c>
      <c r="AL71" s="101"/>
      <c r="AM71" s="101"/>
      <c r="AN71" s="165"/>
      <c r="AO71" s="165" t="s">
        <v>124</v>
      </c>
      <c r="AP71" s="165">
        <v>2</v>
      </c>
      <c r="AQ71" s="101">
        <v>2</v>
      </c>
      <c r="AR71" s="101"/>
      <c r="AS71" s="101">
        <v>2</v>
      </c>
      <c r="AT71" s="101">
        <v>2</v>
      </c>
      <c r="AU71" s="165">
        <v>2</v>
      </c>
      <c r="AV71" s="101"/>
      <c r="AW71" s="165">
        <v>2</v>
      </c>
      <c r="AX71" s="165">
        <v>2</v>
      </c>
      <c r="AY71" s="165">
        <v>2</v>
      </c>
      <c r="AZ71" s="101"/>
      <c r="BA71" s="165" t="s">
        <v>124</v>
      </c>
      <c r="BB71" s="101">
        <v>2</v>
      </c>
      <c r="BC71" s="101">
        <v>4</v>
      </c>
      <c r="BD71" s="101"/>
      <c r="BE71" s="101">
        <v>2</v>
      </c>
      <c r="BF71" s="165">
        <v>2</v>
      </c>
      <c r="BG71" s="165">
        <v>2</v>
      </c>
      <c r="BH71" s="165"/>
      <c r="BI71" s="165">
        <v>2</v>
      </c>
      <c r="BJ71" s="165"/>
      <c r="BK71" s="1"/>
      <c r="BL71" s="165"/>
      <c r="BM71" s="1"/>
      <c r="BN71" s="1"/>
      <c r="BO71" s="1"/>
      <c r="BP71" s="1"/>
      <c r="BQ71" s="1"/>
      <c r="BR71" s="1"/>
      <c r="BS71" s="1"/>
      <c r="BT71" s="130">
        <v>39.299999999999997</v>
      </c>
      <c r="BU71" s="126">
        <v>4.2676857183520509</v>
      </c>
    </row>
    <row r="72" spans="1:73" ht="15" customHeight="1" x14ac:dyDescent="0.25">
      <c r="A72" s="15">
        <v>23</v>
      </c>
      <c r="B72" s="103">
        <v>11405215</v>
      </c>
      <c r="C72" s="84">
        <v>3</v>
      </c>
      <c r="D72" s="126" t="s">
        <v>74</v>
      </c>
      <c r="E72" s="126" t="s">
        <v>75</v>
      </c>
      <c r="F72" s="126" t="s">
        <v>76</v>
      </c>
      <c r="G72" s="39">
        <v>2.2000000000000002</v>
      </c>
      <c r="H72" s="69">
        <v>2.64</v>
      </c>
      <c r="I72" s="74">
        <v>0</v>
      </c>
      <c r="J72" s="71"/>
      <c r="K72" s="72"/>
      <c r="L72" s="72"/>
      <c r="M72" s="73"/>
      <c r="N72" s="25">
        <v>2</v>
      </c>
      <c r="O72" s="151">
        <v>42679</v>
      </c>
      <c r="P72" s="18">
        <v>2</v>
      </c>
      <c r="Q72" s="18">
        <v>4</v>
      </c>
      <c r="R72" s="151">
        <v>42679</v>
      </c>
      <c r="S72" s="18">
        <v>4</v>
      </c>
      <c r="T72" s="18"/>
      <c r="U72" s="151"/>
      <c r="V72" s="18">
        <v>0</v>
      </c>
      <c r="W72" s="18"/>
      <c r="X72" s="151"/>
      <c r="Y72" s="18"/>
      <c r="Z72" s="18"/>
      <c r="AA72" s="151"/>
      <c r="AB72" s="18"/>
      <c r="AC72" s="18"/>
      <c r="AD72" s="151"/>
      <c r="AE72" s="18"/>
      <c r="AF72" s="18"/>
      <c r="AG72" s="151"/>
      <c r="AH72" s="19"/>
      <c r="AI72" s="34"/>
      <c r="AJ72" s="17">
        <v>2</v>
      </c>
      <c r="AK72" s="101">
        <v>2</v>
      </c>
      <c r="AL72" s="101"/>
      <c r="AM72" s="101"/>
      <c r="AN72" s="15">
        <v>2</v>
      </c>
      <c r="AO72" s="15">
        <v>2</v>
      </c>
      <c r="AP72" s="15"/>
      <c r="AQ72" s="101" t="s">
        <v>124</v>
      </c>
      <c r="AR72" s="101" t="s">
        <v>124</v>
      </c>
      <c r="AS72" s="101" t="s">
        <v>124</v>
      </c>
      <c r="AT72" s="101"/>
      <c r="AU72" s="15" t="s">
        <v>124</v>
      </c>
      <c r="AV72" s="101">
        <v>2</v>
      </c>
      <c r="AW72" s="15">
        <v>2</v>
      </c>
      <c r="AX72" s="15"/>
      <c r="AY72" s="15">
        <v>2</v>
      </c>
      <c r="AZ72" s="101">
        <v>2</v>
      </c>
      <c r="BA72" s="15" t="s">
        <v>124</v>
      </c>
      <c r="BB72" s="101"/>
      <c r="BC72" s="101">
        <v>4</v>
      </c>
      <c r="BD72" s="101">
        <v>2</v>
      </c>
      <c r="BE72" s="101">
        <v>2</v>
      </c>
      <c r="BF72" s="15"/>
      <c r="BG72" s="15">
        <v>2</v>
      </c>
      <c r="BH72" s="152"/>
      <c r="BI72" s="152">
        <v>2</v>
      </c>
      <c r="BJ72" s="152"/>
      <c r="BK72" s="164"/>
      <c r="BL72" s="152"/>
      <c r="BM72" s="164"/>
      <c r="BN72" s="164"/>
      <c r="BO72" s="164"/>
      <c r="BP72" s="164"/>
      <c r="BQ72" s="164"/>
      <c r="BR72" s="164"/>
      <c r="BS72" s="164"/>
      <c r="BT72" s="130">
        <v>38.840000000000003</v>
      </c>
      <c r="BU72" s="126">
        <v>4.204965736548794</v>
      </c>
    </row>
    <row r="73" spans="1:73" ht="15" customHeight="1" x14ac:dyDescent="0.25">
      <c r="A73" s="15">
        <v>24</v>
      </c>
      <c r="B73" s="103">
        <v>11405115</v>
      </c>
      <c r="C73" s="84">
        <v>2</v>
      </c>
      <c r="D73" s="126" t="s">
        <v>69</v>
      </c>
      <c r="E73" s="126" t="s">
        <v>19</v>
      </c>
      <c r="F73" s="126" t="s">
        <v>23</v>
      </c>
      <c r="G73" s="39">
        <v>0.72</v>
      </c>
      <c r="H73" s="69">
        <v>0</v>
      </c>
      <c r="I73" s="69">
        <v>0</v>
      </c>
      <c r="J73" s="69"/>
      <c r="K73" s="41"/>
      <c r="L73" s="41"/>
      <c r="M73" s="70"/>
      <c r="N73" s="51"/>
      <c r="O73" s="151"/>
      <c r="P73" s="21">
        <v>0</v>
      </c>
      <c r="Q73" s="21"/>
      <c r="R73" s="151"/>
      <c r="S73" s="21">
        <v>0</v>
      </c>
      <c r="T73" s="21"/>
      <c r="U73" s="151"/>
      <c r="V73" s="21">
        <v>0</v>
      </c>
      <c r="W73" s="21"/>
      <c r="X73" s="151"/>
      <c r="Y73" s="21"/>
      <c r="Z73" s="21"/>
      <c r="AA73" s="151"/>
      <c r="AB73" s="21"/>
      <c r="AC73" s="21"/>
      <c r="AD73" s="151"/>
      <c r="AE73" s="18"/>
      <c r="AF73" s="18"/>
      <c r="AG73" s="151"/>
      <c r="AH73" s="19"/>
      <c r="AI73" s="34"/>
      <c r="AJ73" s="17">
        <v>2</v>
      </c>
      <c r="AK73" s="101">
        <v>2</v>
      </c>
      <c r="AL73" s="101"/>
      <c r="AM73" s="101"/>
      <c r="AN73" s="139"/>
      <c r="AO73" s="139" t="s">
        <v>124</v>
      </c>
      <c r="AP73" s="139">
        <v>2</v>
      </c>
      <c r="AQ73" s="101">
        <v>2</v>
      </c>
      <c r="AR73" s="101"/>
      <c r="AS73" s="101">
        <v>3</v>
      </c>
      <c r="AT73" s="101">
        <v>2</v>
      </c>
      <c r="AU73" s="139">
        <v>2</v>
      </c>
      <c r="AV73" s="101"/>
      <c r="AW73" s="139">
        <v>6</v>
      </c>
      <c r="AX73" s="139">
        <v>2</v>
      </c>
      <c r="AY73" s="139">
        <v>2</v>
      </c>
      <c r="AZ73" s="101"/>
      <c r="BA73" s="139" t="s">
        <v>124</v>
      </c>
      <c r="BB73" s="101">
        <v>2</v>
      </c>
      <c r="BC73" s="101">
        <v>4</v>
      </c>
      <c r="BD73" s="101"/>
      <c r="BE73" s="101">
        <v>5</v>
      </c>
      <c r="BF73" s="139" t="s">
        <v>124</v>
      </c>
      <c r="BG73" s="139" t="s">
        <v>124</v>
      </c>
      <c r="BH73" s="139"/>
      <c r="BI73" s="139">
        <v>2</v>
      </c>
      <c r="BJ73" s="139"/>
      <c r="BK73" s="172"/>
      <c r="BL73" s="139"/>
      <c r="BM73" s="172"/>
      <c r="BN73" s="172"/>
      <c r="BO73" s="172"/>
      <c r="BP73" s="172"/>
      <c r="BQ73" s="172"/>
      <c r="BR73" s="172"/>
      <c r="BS73" s="172"/>
      <c r="BT73" s="130">
        <v>38.72</v>
      </c>
      <c r="BU73" s="126">
        <v>4.1886040021653352</v>
      </c>
    </row>
    <row r="74" spans="1:73" ht="15" customHeight="1" x14ac:dyDescent="0.25">
      <c r="A74" s="15">
        <v>25</v>
      </c>
      <c r="B74" s="103">
        <v>11405215</v>
      </c>
      <c r="C74" s="84">
        <v>3</v>
      </c>
      <c r="D74" s="126" t="s">
        <v>82</v>
      </c>
      <c r="E74" s="126" t="s">
        <v>83</v>
      </c>
      <c r="F74" s="126" t="s">
        <v>25</v>
      </c>
      <c r="G74" s="39">
        <v>2.8</v>
      </c>
      <c r="H74" s="69">
        <v>2.6</v>
      </c>
      <c r="I74" s="69">
        <v>0</v>
      </c>
      <c r="J74" s="69"/>
      <c r="K74" s="41"/>
      <c r="L74" s="41"/>
      <c r="M74" s="70"/>
      <c r="N74" s="51">
        <v>3</v>
      </c>
      <c r="O74" s="151">
        <v>42686</v>
      </c>
      <c r="P74" s="21">
        <v>2.7188378631677601</v>
      </c>
      <c r="Q74" s="21"/>
      <c r="R74" s="151"/>
      <c r="S74" s="21">
        <v>0</v>
      </c>
      <c r="T74" s="21"/>
      <c r="U74" s="151"/>
      <c r="V74" s="21">
        <v>0</v>
      </c>
      <c r="W74" s="21"/>
      <c r="X74" s="151"/>
      <c r="Y74" s="21"/>
      <c r="Z74" s="21"/>
      <c r="AA74" s="151"/>
      <c r="AB74" s="21"/>
      <c r="AC74" s="21"/>
      <c r="AD74" s="151"/>
      <c r="AE74" s="18"/>
      <c r="AF74" s="18"/>
      <c r="AG74" s="151"/>
      <c r="AH74" s="19"/>
      <c r="AI74" s="34"/>
      <c r="AJ74" s="17">
        <v>2</v>
      </c>
      <c r="AK74" s="101">
        <v>2</v>
      </c>
      <c r="AL74" s="101"/>
      <c r="AM74" s="101"/>
      <c r="AN74" s="101">
        <v>2</v>
      </c>
      <c r="AO74" s="101">
        <v>2</v>
      </c>
      <c r="AP74" s="101"/>
      <c r="AQ74" s="101" t="s">
        <v>124</v>
      </c>
      <c r="AR74" s="101">
        <v>2</v>
      </c>
      <c r="AS74" s="101">
        <v>2</v>
      </c>
      <c r="AT74" s="101"/>
      <c r="AU74" s="101" t="s">
        <v>124</v>
      </c>
      <c r="AV74" s="101">
        <v>2</v>
      </c>
      <c r="AW74" s="101">
        <v>2</v>
      </c>
      <c r="AX74" s="101"/>
      <c r="AY74" s="101">
        <v>2</v>
      </c>
      <c r="AZ74" s="101">
        <v>2</v>
      </c>
      <c r="BA74" s="101">
        <v>2</v>
      </c>
      <c r="BB74" s="101"/>
      <c r="BC74" s="101">
        <v>2</v>
      </c>
      <c r="BD74" s="101">
        <v>2</v>
      </c>
      <c r="BE74" s="101">
        <v>2</v>
      </c>
      <c r="BF74" s="101"/>
      <c r="BG74" s="101">
        <v>2</v>
      </c>
      <c r="BH74" s="101"/>
      <c r="BI74" s="101" t="s">
        <v>124</v>
      </c>
      <c r="BJ74" s="101"/>
      <c r="BK74" s="165"/>
      <c r="BL74" s="101"/>
      <c r="BM74" s="165"/>
      <c r="BN74" s="165"/>
      <c r="BO74" s="165"/>
      <c r="BP74" s="165"/>
      <c r="BQ74" s="165"/>
      <c r="BR74" s="165"/>
      <c r="BS74" s="165"/>
      <c r="BT74" s="130">
        <v>38.118837863167755</v>
      </c>
      <c r="BU74" s="126">
        <v>4.106636875463324</v>
      </c>
    </row>
    <row r="75" spans="1:73" ht="15" customHeight="1" x14ac:dyDescent="0.25">
      <c r="A75" s="15">
        <v>26</v>
      </c>
      <c r="B75" s="103">
        <v>11405215</v>
      </c>
      <c r="C75" s="84">
        <v>4</v>
      </c>
      <c r="D75" s="126" t="s">
        <v>109</v>
      </c>
      <c r="E75" s="126" t="s">
        <v>110</v>
      </c>
      <c r="F75" s="126" t="s">
        <v>111</v>
      </c>
      <c r="G75" s="39">
        <v>2.58</v>
      </c>
      <c r="H75" s="69">
        <v>0</v>
      </c>
      <c r="I75" s="69">
        <v>0</v>
      </c>
      <c r="J75" s="69"/>
      <c r="K75" s="41"/>
      <c r="L75" s="41"/>
      <c r="M75" s="70"/>
      <c r="N75" s="25"/>
      <c r="O75" s="151"/>
      <c r="P75" s="18">
        <v>0</v>
      </c>
      <c r="Q75" s="18"/>
      <c r="R75" s="151"/>
      <c r="S75" s="18">
        <v>0</v>
      </c>
      <c r="T75" s="18"/>
      <c r="U75" s="151"/>
      <c r="V75" s="18">
        <v>0</v>
      </c>
      <c r="W75" s="18"/>
      <c r="X75" s="151"/>
      <c r="Y75" s="18"/>
      <c r="Z75" s="18"/>
      <c r="AA75" s="151"/>
      <c r="AB75" s="18"/>
      <c r="AC75" s="18"/>
      <c r="AD75" s="151"/>
      <c r="AE75" s="18"/>
      <c r="AF75" s="18"/>
      <c r="AG75" s="151"/>
      <c r="AH75" s="19"/>
      <c r="AI75" s="34"/>
      <c r="AJ75" s="12">
        <v>2</v>
      </c>
      <c r="AK75" s="101">
        <v>2</v>
      </c>
      <c r="AL75" s="101"/>
      <c r="AM75" s="101"/>
      <c r="AN75" s="169"/>
      <c r="AO75" s="169">
        <v>2</v>
      </c>
      <c r="AP75" s="169">
        <v>2</v>
      </c>
      <c r="AQ75" s="101">
        <v>2</v>
      </c>
      <c r="AR75" s="101"/>
      <c r="AS75" s="101" t="s">
        <v>124</v>
      </c>
      <c r="AT75" s="101">
        <v>2</v>
      </c>
      <c r="AU75" s="169">
        <v>2</v>
      </c>
      <c r="AV75" s="101"/>
      <c r="AW75" s="169">
        <v>2</v>
      </c>
      <c r="AX75" s="169" t="s">
        <v>124</v>
      </c>
      <c r="AY75" s="169">
        <v>2</v>
      </c>
      <c r="AZ75" s="101"/>
      <c r="BA75" s="169">
        <v>2</v>
      </c>
      <c r="BB75" s="101">
        <v>2</v>
      </c>
      <c r="BC75" s="101">
        <v>4</v>
      </c>
      <c r="BD75" s="101"/>
      <c r="BE75" s="101">
        <v>2</v>
      </c>
      <c r="BF75" s="169">
        <v>2</v>
      </c>
      <c r="BG75" s="169">
        <v>2</v>
      </c>
      <c r="BH75" s="169"/>
      <c r="BI75" s="169">
        <v>2</v>
      </c>
      <c r="BJ75" s="169"/>
      <c r="BK75" s="1"/>
      <c r="BL75" s="169"/>
      <c r="BM75" s="1"/>
      <c r="BN75" s="1"/>
      <c r="BO75" s="1"/>
      <c r="BP75" s="1"/>
      <c r="BQ75" s="1"/>
      <c r="BR75" s="1"/>
      <c r="BS75" s="1"/>
      <c r="BT75" s="130">
        <v>36.58</v>
      </c>
      <c r="BU75" s="126">
        <v>3.8968197389936616</v>
      </c>
    </row>
    <row r="76" spans="1:73" ht="15" customHeight="1" x14ac:dyDescent="0.25">
      <c r="A76" s="15">
        <v>27</v>
      </c>
      <c r="B76" s="103">
        <v>11405115</v>
      </c>
      <c r="C76" s="84">
        <v>2</v>
      </c>
      <c r="D76" s="126" t="s">
        <v>66</v>
      </c>
      <c r="E76" s="126" t="s">
        <v>22</v>
      </c>
      <c r="F76" s="126" t="s">
        <v>23</v>
      </c>
      <c r="G76" s="39">
        <v>1.46</v>
      </c>
      <c r="H76" s="69">
        <v>2.2799999999999998</v>
      </c>
      <c r="I76" s="69">
        <v>0</v>
      </c>
      <c r="J76" s="69"/>
      <c r="K76" s="41"/>
      <c r="L76" s="41"/>
      <c r="M76" s="70"/>
      <c r="N76" s="51"/>
      <c r="O76" s="151"/>
      <c r="P76" s="21">
        <v>0</v>
      </c>
      <c r="Q76" s="21"/>
      <c r="R76" s="151"/>
      <c r="S76" s="21">
        <v>0</v>
      </c>
      <c r="T76" s="21"/>
      <c r="U76" s="151"/>
      <c r="V76" s="21">
        <v>0</v>
      </c>
      <c r="W76" s="21"/>
      <c r="X76" s="151"/>
      <c r="Y76" s="21"/>
      <c r="Z76" s="21"/>
      <c r="AA76" s="151"/>
      <c r="AB76" s="21"/>
      <c r="AC76" s="21"/>
      <c r="AD76" s="151"/>
      <c r="AE76" s="18"/>
      <c r="AF76" s="18"/>
      <c r="AG76" s="151"/>
      <c r="AH76" s="19"/>
      <c r="AI76" s="34"/>
      <c r="AJ76" s="17">
        <v>2</v>
      </c>
      <c r="AK76" s="101">
        <v>2</v>
      </c>
      <c r="AL76" s="101"/>
      <c r="AM76" s="101"/>
      <c r="AN76" s="172"/>
      <c r="AO76" s="172">
        <v>2</v>
      </c>
      <c r="AP76" s="172" t="s">
        <v>124</v>
      </c>
      <c r="AQ76" s="101" t="s">
        <v>124</v>
      </c>
      <c r="AR76" s="101"/>
      <c r="AS76" s="101">
        <v>2</v>
      </c>
      <c r="AT76" s="101">
        <v>2</v>
      </c>
      <c r="AU76" s="172">
        <v>2</v>
      </c>
      <c r="AV76" s="101"/>
      <c r="AW76" s="172">
        <v>2</v>
      </c>
      <c r="AX76" s="172" t="s">
        <v>124</v>
      </c>
      <c r="AY76" s="172">
        <v>2</v>
      </c>
      <c r="AZ76" s="101"/>
      <c r="BA76" s="172">
        <v>2</v>
      </c>
      <c r="BB76" s="101">
        <v>2</v>
      </c>
      <c r="BC76" s="101">
        <v>4</v>
      </c>
      <c r="BD76" s="101"/>
      <c r="BE76" s="101">
        <v>2</v>
      </c>
      <c r="BF76" s="172">
        <v>2</v>
      </c>
      <c r="BG76" s="172">
        <v>2</v>
      </c>
      <c r="BH76" s="172"/>
      <c r="BI76" s="172">
        <v>2</v>
      </c>
      <c r="BJ76" s="172"/>
      <c r="BK76" s="167"/>
      <c r="BL76" s="172"/>
      <c r="BM76" s="167"/>
      <c r="BN76" s="167"/>
      <c r="BO76" s="167"/>
      <c r="BP76" s="167"/>
      <c r="BQ76" s="167"/>
      <c r="BR76" s="167"/>
      <c r="BS76" s="167"/>
      <c r="BT76" s="130">
        <v>35.74</v>
      </c>
      <c r="BU76" s="126">
        <v>3.7822875983094537</v>
      </c>
    </row>
    <row r="77" spans="1:73" ht="15" customHeight="1" x14ac:dyDescent="0.25">
      <c r="A77" s="15">
        <v>28</v>
      </c>
      <c r="B77" s="103">
        <v>11405215</v>
      </c>
      <c r="C77" s="84">
        <v>3</v>
      </c>
      <c r="D77" s="126" t="s">
        <v>87</v>
      </c>
      <c r="E77" s="126" t="s">
        <v>88</v>
      </c>
      <c r="F77" s="126" t="s">
        <v>21</v>
      </c>
      <c r="G77" s="39">
        <v>1.92</v>
      </c>
      <c r="H77" s="69">
        <v>0</v>
      </c>
      <c r="I77" s="69">
        <v>0</v>
      </c>
      <c r="J77" s="69"/>
      <c r="K77" s="41"/>
      <c r="L77" s="41"/>
      <c r="M77" s="70"/>
      <c r="N77" s="51"/>
      <c r="O77" s="151"/>
      <c r="P77" s="21">
        <v>0</v>
      </c>
      <c r="Q77" s="21"/>
      <c r="R77" s="151"/>
      <c r="S77" s="21">
        <v>0</v>
      </c>
      <c r="T77" s="21"/>
      <c r="U77" s="151"/>
      <c r="V77" s="21">
        <v>0</v>
      </c>
      <c r="W77" s="21"/>
      <c r="X77" s="151"/>
      <c r="Y77" s="21"/>
      <c r="Z77" s="21"/>
      <c r="AA77" s="151"/>
      <c r="AB77" s="21"/>
      <c r="AC77" s="21"/>
      <c r="AD77" s="151"/>
      <c r="AE77" s="18"/>
      <c r="AF77" s="18"/>
      <c r="AG77" s="151"/>
      <c r="AH77" s="19"/>
      <c r="AI77" s="34"/>
      <c r="AJ77" s="17">
        <v>2</v>
      </c>
      <c r="AK77" s="101">
        <v>2</v>
      </c>
      <c r="AL77" s="101"/>
      <c r="AM77" s="101"/>
      <c r="AN77" s="160">
        <v>2</v>
      </c>
      <c r="AO77" s="160">
        <v>2</v>
      </c>
      <c r="AP77" s="160"/>
      <c r="AQ77" s="101">
        <v>2</v>
      </c>
      <c r="AR77" s="101">
        <v>2</v>
      </c>
      <c r="AS77" s="101">
        <v>2</v>
      </c>
      <c r="AT77" s="101"/>
      <c r="AU77" s="160">
        <v>1</v>
      </c>
      <c r="AV77" s="101">
        <v>2</v>
      </c>
      <c r="AW77" s="160">
        <v>1</v>
      </c>
      <c r="AX77" s="160"/>
      <c r="AY77" s="160">
        <v>2</v>
      </c>
      <c r="AZ77" s="101">
        <v>2</v>
      </c>
      <c r="BA77" s="160">
        <v>1</v>
      </c>
      <c r="BB77" s="101"/>
      <c r="BC77" s="101">
        <v>4</v>
      </c>
      <c r="BD77" s="101">
        <v>2</v>
      </c>
      <c r="BE77" s="101">
        <v>2</v>
      </c>
      <c r="BF77" s="160"/>
      <c r="BG77" s="160">
        <v>2</v>
      </c>
      <c r="BH77" s="160"/>
      <c r="BI77" s="160" t="s">
        <v>124</v>
      </c>
      <c r="BJ77" s="160"/>
      <c r="BK77" s="165"/>
      <c r="BL77" s="160"/>
      <c r="BM77" s="165"/>
      <c r="BN77" s="165"/>
      <c r="BO77" s="165"/>
      <c r="BP77" s="165"/>
      <c r="BQ77" s="165"/>
      <c r="BR77" s="165"/>
      <c r="BS77" s="165"/>
      <c r="BT77" s="130">
        <v>34.92</v>
      </c>
      <c r="BU77" s="126">
        <v>3.6704824133558218</v>
      </c>
    </row>
    <row r="78" spans="1:73" ht="15" customHeight="1" x14ac:dyDescent="0.25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51"/>
      <c r="O78" s="151"/>
      <c r="P78" s="21">
        <v>0</v>
      </c>
      <c r="Q78" s="21"/>
      <c r="R78" s="151"/>
      <c r="S78" s="21">
        <v>0</v>
      </c>
      <c r="T78" s="21"/>
      <c r="U78" s="151"/>
      <c r="V78" s="21">
        <v>0</v>
      </c>
      <c r="W78" s="21"/>
      <c r="X78" s="151"/>
      <c r="Y78" s="21"/>
      <c r="Z78" s="21"/>
      <c r="AA78" s="151"/>
      <c r="AB78" s="21"/>
      <c r="AC78" s="21"/>
      <c r="AD78" s="151"/>
      <c r="AE78" s="18"/>
      <c r="AF78" s="18"/>
      <c r="AG78" s="151"/>
      <c r="AH78" s="19"/>
      <c r="AI78" s="34"/>
      <c r="AJ78" s="17">
        <v>2</v>
      </c>
      <c r="AK78" s="101">
        <v>2</v>
      </c>
      <c r="AL78" s="101"/>
      <c r="AM78" s="101"/>
      <c r="AN78" s="165">
        <v>2</v>
      </c>
      <c r="AO78" s="165">
        <v>2</v>
      </c>
      <c r="AP78" s="165"/>
      <c r="AQ78" s="101">
        <v>2</v>
      </c>
      <c r="AR78" s="101">
        <v>2</v>
      </c>
      <c r="AS78" s="101" t="s">
        <v>124</v>
      </c>
      <c r="AT78" s="101"/>
      <c r="AU78" s="165" t="s">
        <v>124</v>
      </c>
      <c r="AV78" s="101">
        <v>2</v>
      </c>
      <c r="AW78" s="165">
        <v>2</v>
      </c>
      <c r="AX78" s="165"/>
      <c r="AY78" s="165">
        <v>2</v>
      </c>
      <c r="AZ78" s="101" t="s">
        <v>124</v>
      </c>
      <c r="BA78" s="165" t="s">
        <v>124</v>
      </c>
      <c r="BB78" s="101"/>
      <c r="BC78" s="101" t="s">
        <v>124</v>
      </c>
      <c r="BD78" s="101" t="s">
        <v>124</v>
      </c>
      <c r="BE78" s="101">
        <v>5</v>
      </c>
      <c r="BF78" s="165"/>
      <c r="BG78" s="165">
        <v>2</v>
      </c>
      <c r="BH78" s="137">
        <v>2</v>
      </c>
      <c r="BI78" s="137">
        <v>2</v>
      </c>
      <c r="BJ78" s="137"/>
      <c r="BK78" s="172"/>
      <c r="BL78" s="137"/>
      <c r="BM78" s="172"/>
      <c r="BN78" s="172"/>
      <c r="BO78" s="172"/>
      <c r="BP78" s="172"/>
      <c r="BQ78" s="172"/>
      <c r="BR78" s="172"/>
      <c r="BS78" s="172"/>
      <c r="BT78" s="130">
        <v>34.17</v>
      </c>
      <c r="BU78" s="126">
        <v>3.5682215734592071</v>
      </c>
    </row>
    <row r="79" spans="1:73" ht="15" customHeight="1" x14ac:dyDescent="0.25">
      <c r="A79" s="15">
        <v>30</v>
      </c>
      <c r="B79" s="103">
        <v>11405115</v>
      </c>
      <c r="C79" s="84">
        <v>1</v>
      </c>
      <c r="D79" s="126" t="s">
        <v>44</v>
      </c>
      <c r="E79" s="126" t="s">
        <v>45</v>
      </c>
      <c r="F79" s="126" t="s">
        <v>20</v>
      </c>
      <c r="G79" s="39">
        <v>1.84</v>
      </c>
      <c r="H79" s="69">
        <v>1.66</v>
      </c>
      <c r="I79" s="69">
        <v>0</v>
      </c>
      <c r="J79" s="69"/>
      <c r="K79" s="41"/>
      <c r="L79" s="41"/>
      <c r="M79" s="70"/>
      <c r="N79" s="25"/>
      <c r="O79" s="151"/>
      <c r="P79" s="18">
        <v>0</v>
      </c>
      <c r="Q79" s="18"/>
      <c r="R79" s="151"/>
      <c r="S79" s="18">
        <v>0</v>
      </c>
      <c r="T79" s="18"/>
      <c r="U79" s="151"/>
      <c r="V79" s="18">
        <v>0</v>
      </c>
      <c r="W79" s="18"/>
      <c r="X79" s="151"/>
      <c r="Y79" s="18"/>
      <c r="Z79" s="18"/>
      <c r="AA79" s="151"/>
      <c r="AB79" s="18"/>
      <c r="AC79" s="18"/>
      <c r="AD79" s="151"/>
      <c r="AE79" s="18"/>
      <c r="AF79" s="18"/>
      <c r="AG79" s="151"/>
      <c r="AH79" s="19"/>
      <c r="AI79" s="34"/>
      <c r="AJ79" s="12">
        <v>2</v>
      </c>
      <c r="AK79" s="101">
        <v>2</v>
      </c>
      <c r="AL79" s="101"/>
      <c r="AM79" s="101"/>
      <c r="AN79" s="169">
        <v>2</v>
      </c>
      <c r="AO79" s="169">
        <v>2</v>
      </c>
      <c r="AP79" s="169"/>
      <c r="AQ79" s="101" t="s">
        <v>124</v>
      </c>
      <c r="AR79" s="101">
        <v>2</v>
      </c>
      <c r="AS79" s="101">
        <v>2</v>
      </c>
      <c r="AT79" s="101"/>
      <c r="AU79" s="169" t="s">
        <v>124</v>
      </c>
      <c r="AV79" s="101">
        <v>2</v>
      </c>
      <c r="AW79" s="169">
        <v>2</v>
      </c>
      <c r="AX79" s="169"/>
      <c r="AY79" s="169" t="s">
        <v>124</v>
      </c>
      <c r="AZ79" s="101">
        <v>2</v>
      </c>
      <c r="BA79" s="169">
        <v>2</v>
      </c>
      <c r="BB79" s="101"/>
      <c r="BC79" s="101" t="s">
        <v>124</v>
      </c>
      <c r="BD79" s="101">
        <v>2</v>
      </c>
      <c r="BE79" s="101">
        <v>2</v>
      </c>
      <c r="BF79" s="169"/>
      <c r="BG79" s="169" t="s">
        <v>124</v>
      </c>
      <c r="BH79" s="160">
        <v>2</v>
      </c>
      <c r="BI79" s="160">
        <v>2</v>
      </c>
      <c r="BJ79" s="160"/>
      <c r="BK79" s="172"/>
      <c r="BL79" s="160"/>
      <c r="BM79" s="172"/>
      <c r="BN79" s="172"/>
      <c r="BO79" s="172"/>
      <c r="BP79" s="172"/>
      <c r="BQ79" s="172"/>
      <c r="BR79" s="172"/>
      <c r="BS79" s="172"/>
      <c r="BT79" s="130">
        <v>31.5</v>
      </c>
      <c r="BU79" s="126">
        <v>3.2041729834272585</v>
      </c>
    </row>
    <row r="80" spans="1:73" ht="15" customHeight="1" x14ac:dyDescent="0.25">
      <c r="A80" s="15">
        <v>31</v>
      </c>
      <c r="B80" s="103">
        <v>11405115</v>
      </c>
      <c r="C80" s="84">
        <v>2</v>
      </c>
      <c r="D80" s="126" t="s">
        <v>71</v>
      </c>
      <c r="E80" s="126" t="s">
        <v>72</v>
      </c>
      <c r="F80" s="126" t="s">
        <v>20</v>
      </c>
      <c r="G80" s="39">
        <v>3.26</v>
      </c>
      <c r="H80" s="69">
        <v>2.92</v>
      </c>
      <c r="I80" s="69">
        <v>2.2400000000000002</v>
      </c>
      <c r="J80" s="69"/>
      <c r="K80" s="41"/>
      <c r="L80" s="41"/>
      <c r="M80" s="70"/>
      <c r="N80" s="25"/>
      <c r="O80" s="151"/>
      <c r="P80" s="18">
        <v>0</v>
      </c>
      <c r="Q80" s="18"/>
      <c r="R80" s="151"/>
      <c r="S80" s="18">
        <v>0</v>
      </c>
      <c r="T80" s="18"/>
      <c r="U80" s="151"/>
      <c r="V80" s="18">
        <v>0</v>
      </c>
      <c r="W80" s="18"/>
      <c r="X80" s="151"/>
      <c r="Y80" s="18"/>
      <c r="Z80" s="18"/>
      <c r="AA80" s="151"/>
      <c r="AB80" s="18"/>
      <c r="AC80" s="18"/>
      <c r="AD80" s="151"/>
      <c r="AE80" s="18"/>
      <c r="AF80" s="18"/>
      <c r="AG80" s="151"/>
      <c r="AH80" s="19"/>
      <c r="AI80" s="34"/>
      <c r="AJ80" s="12">
        <v>2</v>
      </c>
      <c r="AK80" s="101">
        <v>2</v>
      </c>
      <c r="AL80" s="101"/>
      <c r="AM80" s="101"/>
      <c r="AN80" s="172"/>
      <c r="AO80" s="172">
        <v>2</v>
      </c>
      <c r="AP80" s="172">
        <v>2</v>
      </c>
      <c r="AQ80" s="101" t="s">
        <v>124</v>
      </c>
      <c r="AR80" s="101"/>
      <c r="AS80" s="101">
        <v>2</v>
      </c>
      <c r="AT80" s="101">
        <v>2</v>
      </c>
      <c r="AU80" s="172">
        <v>1</v>
      </c>
      <c r="AV80" s="101"/>
      <c r="AW80" s="172" t="s">
        <v>124</v>
      </c>
      <c r="AX80" s="172" t="s">
        <v>124</v>
      </c>
      <c r="AY80" s="172" t="s">
        <v>124</v>
      </c>
      <c r="AZ80" s="101"/>
      <c r="BA80" s="172">
        <v>2</v>
      </c>
      <c r="BB80" s="101" t="s">
        <v>124</v>
      </c>
      <c r="BC80" s="101" t="s">
        <v>124</v>
      </c>
      <c r="BD80" s="101"/>
      <c r="BE80" s="101">
        <v>2</v>
      </c>
      <c r="BF80" s="172">
        <v>2</v>
      </c>
      <c r="BG80" s="172">
        <v>2</v>
      </c>
      <c r="BH80" s="172"/>
      <c r="BI80" s="172">
        <v>2</v>
      </c>
      <c r="BJ80" s="172"/>
      <c r="BK80" s="169"/>
      <c r="BL80" s="172"/>
      <c r="BM80" s="169"/>
      <c r="BN80" s="169"/>
      <c r="BO80" s="169"/>
      <c r="BP80" s="169"/>
      <c r="BQ80" s="169"/>
      <c r="BR80" s="169"/>
      <c r="BS80" s="169"/>
      <c r="BT80" s="130">
        <v>31.42</v>
      </c>
      <c r="BU80" s="126">
        <v>3.1932651605049536</v>
      </c>
    </row>
    <row r="81" spans="1:73" ht="15" customHeight="1" x14ac:dyDescent="0.25">
      <c r="A81" s="15">
        <v>32</v>
      </c>
      <c r="B81" s="103">
        <v>11405215</v>
      </c>
      <c r="C81" s="84">
        <v>3</v>
      </c>
      <c r="D81" s="126" t="s">
        <v>89</v>
      </c>
      <c r="E81" s="126" t="s">
        <v>45</v>
      </c>
      <c r="F81" s="126" t="s">
        <v>21</v>
      </c>
      <c r="G81" s="39">
        <v>0</v>
      </c>
      <c r="H81" s="69">
        <v>0</v>
      </c>
      <c r="I81" s="69">
        <v>0</v>
      </c>
      <c r="J81" s="69"/>
      <c r="K81" s="41"/>
      <c r="L81" s="41"/>
      <c r="M81" s="70"/>
      <c r="N81" s="51"/>
      <c r="O81" s="151"/>
      <c r="P81" s="21">
        <v>0</v>
      </c>
      <c r="Q81" s="21"/>
      <c r="R81" s="151"/>
      <c r="S81" s="21">
        <v>0</v>
      </c>
      <c r="T81" s="21"/>
      <c r="U81" s="151"/>
      <c r="V81" s="21">
        <v>0</v>
      </c>
      <c r="W81" s="21"/>
      <c r="X81" s="151"/>
      <c r="Y81" s="21"/>
      <c r="Z81" s="21"/>
      <c r="AA81" s="151"/>
      <c r="AB81" s="21"/>
      <c r="AC81" s="21"/>
      <c r="AD81" s="151"/>
      <c r="AE81" s="18"/>
      <c r="AF81" s="18"/>
      <c r="AG81" s="151"/>
      <c r="AH81" s="19"/>
      <c r="AI81" s="34"/>
      <c r="AJ81" s="17">
        <v>2</v>
      </c>
      <c r="AK81" s="101">
        <v>2</v>
      </c>
      <c r="AL81" s="101"/>
      <c r="AM81" s="101"/>
      <c r="AN81" s="172">
        <v>2</v>
      </c>
      <c r="AO81" s="172">
        <v>2</v>
      </c>
      <c r="AP81" s="172"/>
      <c r="AQ81" s="101" t="s">
        <v>124</v>
      </c>
      <c r="AR81" s="101">
        <v>2</v>
      </c>
      <c r="AS81" s="101">
        <v>2</v>
      </c>
      <c r="AT81" s="101"/>
      <c r="AU81" s="172" t="s">
        <v>124</v>
      </c>
      <c r="AV81" s="101">
        <v>2</v>
      </c>
      <c r="AW81" s="172">
        <v>2</v>
      </c>
      <c r="AX81" s="172"/>
      <c r="AY81" s="172">
        <v>2</v>
      </c>
      <c r="AZ81" s="101">
        <v>2</v>
      </c>
      <c r="BA81" s="172">
        <v>2</v>
      </c>
      <c r="BB81" s="101"/>
      <c r="BC81" s="101" t="s">
        <v>124</v>
      </c>
      <c r="BD81" s="101">
        <v>2</v>
      </c>
      <c r="BE81" s="101">
        <v>2</v>
      </c>
      <c r="BF81" s="172"/>
      <c r="BG81" s="172">
        <v>2</v>
      </c>
      <c r="BH81" s="145"/>
      <c r="BI81" s="145">
        <v>2</v>
      </c>
      <c r="BJ81" s="145"/>
      <c r="BK81" s="169"/>
      <c r="BL81" s="145"/>
      <c r="BM81" s="169"/>
      <c r="BN81" s="169"/>
      <c r="BO81" s="169"/>
      <c r="BP81" s="169"/>
      <c r="BQ81" s="169"/>
      <c r="BR81" s="169"/>
      <c r="BS81" s="169"/>
      <c r="BT81" s="130">
        <v>30</v>
      </c>
      <c r="BU81" s="126">
        <v>2.9996513036340295</v>
      </c>
    </row>
    <row r="82" spans="1:73" ht="15" customHeight="1" x14ac:dyDescent="0.25">
      <c r="A82" s="15">
        <v>33</v>
      </c>
      <c r="B82" s="103">
        <v>11405215</v>
      </c>
      <c r="C82" s="84">
        <v>3</v>
      </c>
      <c r="D82" s="126" t="s">
        <v>84</v>
      </c>
      <c r="E82" s="126" t="s">
        <v>85</v>
      </c>
      <c r="F82" s="126" t="s">
        <v>86</v>
      </c>
      <c r="G82" s="39">
        <v>1.32</v>
      </c>
      <c r="H82" s="69">
        <v>1.71</v>
      </c>
      <c r="I82" s="69">
        <v>0</v>
      </c>
      <c r="J82" s="69"/>
      <c r="K82" s="41"/>
      <c r="L82" s="41"/>
      <c r="M82" s="70"/>
      <c r="N82" s="25"/>
      <c r="O82" s="151"/>
      <c r="P82" s="18">
        <v>0</v>
      </c>
      <c r="Q82" s="18"/>
      <c r="R82" s="151"/>
      <c r="S82" s="18">
        <v>0</v>
      </c>
      <c r="T82" s="18"/>
      <c r="U82" s="151"/>
      <c r="V82" s="18">
        <v>0</v>
      </c>
      <c r="W82" s="18"/>
      <c r="X82" s="151"/>
      <c r="Y82" s="18"/>
      <c r="Z82" s="18"/>
      <c r="AA82" s="151"/>
      <c r="AB82" s="18"/>
      <c r="AC82" s="18"/>
      <c r="AD82" s="151"/>
      <c r="AE82" s="18"/>
      <c r="AF82" s="18"/>
      <c r="AG82" s="151"/>
      <c r="AH82" s="19"/>
      <c r="AI82" s="34"/>
      <c r="AJ82" s="12">
        <v>2</v>
      </c>
      <c r="AK82" s="101">
        <v>2</v>
      </c>
      <c r="AL82" s="101"/>
      <c r="AM82" s="101"/>
      <c r="AN82" s="165">
        <v>2</v>
      </c>
      <c r="AO82" s="165">
        <v>2</v>
      </c>
      <c r="AP82" s="165"/>
      <c r="AQ82" s="101" t="s">
        <v>124</v>
      </c>
      <c r="AR82" s="101">
        <v>2</v>
      </c>
      <c r="AS82" s="101">
        <v>2</v>
      </c>
      <c r="AT82" s="101"/>
      <c r="AU82" s="165">
        <v>2</v>
      </c>
      <c r="AV82" s="101" t="s">
        <v>124</v>
      </c>
      <c r="AW82" s="165" t="s">
        <v>124</v>
      </c>
      <c r="AX82" s="165"/>
      <c r="AY82" s="165">
        <v>2</v>
      </c>
      <c r="AZ82" s="101">
        <v>2</v>
      </c>
      <c r="BA82" s="165">
        <v>2</v>
      </c>
      <c r="BB82" s="101"/>
      <c r="BC82" s="101" t="s">
        <v>124</v>
      </c>
      <c r="BD82" s="101" t="s">
        <v>124</v>
      </c>
      <c r="BE82" s="101" t="s">
        <v>124</v>
      </c>
      <c r="BF82" s="165"/>
      <c r="BG82" s="165">
        <v>2</v>
      </c>
      <c r="BH82" s="165"/>
      <c r="BI82" s="165">
        <v>2</v>
      </c>
      <c r="BJ82" s="165"/>
      <c r="BK82" s="1"/>
      <c r="BL82" s="165"/>
      <c r="BM82" s="1"/>
      <c r="BN82" s="1"/>
      <c r="BO82" s="1"/>
      <c r="BP82" s="1"/>
      <c r="BQ82" s="1"/>
      <c r="BR82" s="1"/>
      <c r="BS82" s="1"/>
      <c r="BT82" s="130">
        <v>27.03</v>
      </c>
      <c r="BU82" s="126">
        <v>2.5946983776434358</v>
      </c>
    </row>
    <row r="83" spans="1:73" ht="15" customHeight="1" x14ac:dyDescent="0.25">
      <c r="A83" s="15">
        <v>34</v>
      </c>
      <c r="B83" s="103">
        <v>11405115</v>
      </c>
      <c r="C83" s="84">
        <v>2</v>
      </c>
      <c r="D83" s="126" t="s">
        <v>65</v>
      </c>
      <c r="E83" s="126" t="s">
        <v>9</v>
      </c>
      <c r="F83" s="126" t="s">
        <v>25</v>
      </c>
      <c r="G83" s="39">
        <v>0</v>
      </c>
      <c r="H83" s="69">
        <v>0</v>
      </c>
      <c r="I83" s="69">
        <v>0</v>
      </c>
      <c r="J83" s="69"/>
      <c r="K83" s="41"/>
      <c r="L83" s="41"/>
      <c r="M83" s="70"/>
      <c r="N83" s="25"/>
      <c r="O83" s="151"/>
      <c r="P83" s="18">
        <v>0</v>
      </c>
      <c r="Q83" s="18"/>
      <c r="R83" s="151"/>
      <c r="S83" s="18">
        <v>0</v>
      </c>
      <c r="T83" s="18"/>
      <c r="U83" s="151"/>
      <c r="V83" s="18">
        <v>0</v>
      </c>
      <c r="W83" s="18"/>
      <c r="X83" s="151"/>
      <c r="Y83" s="18"/>
      <c r="Z83" s="18"/>
      <c r="AA83" s="151"/>
      <c r="AB83" s="18"/>
      <c r="AC83" s="18"/>
      <c r="AD83" s="151"/>
      <c r="AE83" s="18"/>
      <c r="AF83" s="18"/>
      <c r="AG83" s="151"/>
      <c r="AH83" s="19"/>
      <c r="AI83" s="34"/>
      <c r="AJ83" s="12">
        <v>2</v>
      </c>
      <c r="AK83" s="101">
        <v>2</v>
      </c>
      <c r="AL83" s="101"/>
      <c r="AM83" s="101"/>
      <c r="AN83" s="169"/>
      <c r="AO83" s="169">
        <v>2</v>
      </c>
      <c r="AP83" s="169">
        <v>2</v>
      </c>
      <c r="AQ83" s="101">
        <v>2</v>
      </c>
      <c r="AR83" s="101"/>
      <c r="AS83" s="101">
        <v>2</v>
      </c>
      <c r="AT83" s="101" t="s">
        <v>124</v>
      </c>
      <c r="AU83" s="169">
        <v>2</v>
      </c>
      <c r="AV83" s="101"/>
      <c r="AW83" s="169">
        <v>2</v>
      </c>
      <c r="AX83" s="169" t="s">
        <v>124</v>
      </c>
      <c r="AY83" s="169" t="s">
        <v>124</v>
      </c>
      <c r="AZ83" s="101"/>
      <c r="BA83" s="169">
        <v>2</v>
      </c>
      <c r="BB83" s="101" t="s">
        <v>124</v>
      </c>
      <c r="BC83" s="101">
        <v>4</v>
      </c>
      <c r="BD83" s="101"/>
      <c r="BE83" s="101">
        <v>2</v>
      </c>
      <c r="BF83" s="169" t="s">
        <v>124</v>
      </c>
      <c r="BG83" s="169" t="s">
        <v>124</v>
      </c>
      <c r="BH83" s="169"/>
      <c r="BI83" s="169">
        <v>2</v>
      </c>
      <c r="BJ83" s="169"/>
      <c r="BK83" s="1"/>
      <c r="BL83" s="169"/>
      <c r="BM83" s="1"/>
      <c r="BN83" s="1"/>
      <c r="BO83" s="1"/>
      <c r="BP83" s="1"/>
      <c r="BQ83" s="1"/>
      <c r="BR83" s="1"/>
      <c r="BS83" s="1"/>
      <c r="BT83" s="130">
        <v>26</v>
      </c>
      <c r="BU83" s="126">
        <v>2.4542601575187515</v>
      </c>
    </row>
    <row r="84" spans="1:73" ht="15" customHeight="1" x14ac:dyDescent="0.25">
      <c r="A84" s="15">
        <v>35</v>
      </c>
      <c r="B84" s="103">
        <v>11405115</v>
      </c>
      <c r="C84" s="84">
        <v>2</v>
      </c>
      <c r="D84" s="126" t="s">
        <v>70</v>
      </c>
      <c r="E84" s="126" t="s">
        <v>15</v>
      </c>
      <c r="F84" s="126" t="s">
        <v>10</v>
      </c>
      <c r="G84" s="39">
        <v>0</v>
      </c>
      <c r="H84" s="69">
        <v>0</v>
      </c>
      <c r="I84" s="69">
        <v>0</v>
      </c>
      <c r="J84" s="69"/>
      <c r="K84" s="41"/>
      <c r="L84" s="41"/>
      <c r="M84" s="70"/>
      <c r="N84" s="25"/>
      <c r="O84" s="151"/>
      <c r="P84" s="18">
        <v>0</v>
      </c>
      <c r="Q84" s="18"/>
      <c r="R84" s="151"/>
      <c r="S84" s="18">
        <v>0</v>
      </c>
      <c r="T84" s="18"/>
      <c r="U84" s="151"/>
      <c r="V84" s="18">
        <v>0</v>
      </c>
      <c r="W84" s="18"/>
      <c r="X84" s="151"/>
      <c r="Y84" s="18"/>
      <c r="Z84" s="18"/>
      <c r="AA84" s="151"/>
      <c r="AB84" s="18"/>
      <c r="AC84" s="18"/>
      <c r="AD84" s="151"/>
      <c r="AE84" s="18"/>
      <c r="AF84" s="18"/>
      <c r="AG84" s="151"/>
      <c r="AH84" s="19"/>
      <c r="AI84" s="34"/>
      <c r="AJ84" s="12">
        <v>2</v>
      </c>
      <c r="AK84" s="101">
        <v>2</v>
      </c>
      <c r="AL84" s="101"/>
      <c r="AM84" s="101"/>
      <c r="AN84" s="161"/>
      <c r="AO84" s="161">
        <v>2</v>
      </c>
      <c r="AP84" s="161">
        <v>2</v>
      </c>
      <c r="AQ84" s="101">
        <v>2</v>
      </c>
      <c r="AR84" s="101"/>
      <c r="AS84" s="101">
        <v>2</v>
      </c>
      <c r="AT84" s="101" t="s">
        <v>124</v>
      </c>
      <c r="AU84" s="161">
        <v>2</v>
      </c>
      <c r="AV84" s="101"/>
      <c r="AW84" s="161">
        <v>2</v>
      </c>
      <c r="AX84" s="161" t="s">
        <v>124</v>
      </c>
      <c r="AY84" s="161" t="s">
        <v>124</v>
      </c>
      <c r="AZ84" s="101"/>
      <c r="BA84" s="161">
        <v>2</v>
      </c>
      <c r="BB84" s="101" t="s">
        <v>124</v>
      </c>
      <c r="BC84" s="101">
        <v>4</v>
      </c>
      <c r="BD84" s="101"/>
      <c r="BE84" s="101" t="s">
        <v>124</v>
      </c>
      <c r="BF84" s="161">
        <v>2</v>
      </c>
      <c r="BG84" s="161">
        <v>2</v>
      </c>
      <c r="BH84" s="161"/>
      <c r="BI84" s="161" t="s">
        <v>124</v>
      </c>
      <c r="BJ84" s="161"/>
      <c r="BK84" s="1"/>
      <c r="BL84" s="161"/>
      <c r="BM84" s="1"/>
      <c r="BN84" s="1"/>
      <c r="BO84" s="1"/>
      <c r="BP84" s="1"/>
      <c r="BQ84" s="1"/>
      <c r="BR84" s="1"/>
      <c r="BS84" s="1"/>
      <c r="BT84" s="130">
        <v>26</v>
      </c>
      <c r="BU84" s="126">
        <v>2.4542601575187515</v>
      </c>
    </row>
    <row r="85" spans="1:73" ht="15" customHeight="1" x14ac:dyDescent="0.25">
      <c r="A85" s="15">
        <v>36</v>
      </c>
      <c r="B85" s="103">
        <v>11405215</v>
      </c>
      <c r="C85" s="84">
        <v>4</v>
      </c>
      <c r="D85" s="126" t="s">
        <v>105</v>
      </c>
      <c r="E85" s="126" t="s">
        <v>106</v>
      </c>
      <c r="F85" s="126" t="s">
        <v>18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51"/>
      <c r="O85" s="151"/>
      <c r="P85" s="21">
        <v>0</v>
      </c>
      <c r="Q85" s="21"/>
      <c r="R85" s="151"/>
      <c r="S85" s="21">
        <v>0</v>
      </c>
      <c r="T85" s="21"/>
      <c r="U85" s="151"/>
      <c r="V85" s="21">
        <v>0</v>
      </c>
      <c r="W85" s="21"/>
      <c r="X85" s="151"/>
      <c r="Y85" s="21"/>
      <c r="Z85" s="21"/>
      <c r="AA85" s="151"/>
      <c r="AB85" s="21"/>
      <c r="AC85" s="21"/>
      <c r="AD85" s="151"/>
      <c r="AE85" s="18"/>
      <c r="AF85" s="18"/>
      <c r="AG85" s="151"/>
      <c r="AH85" s="19"/>
      <c r="AI85" s="34"/>
      <c r="AJ85" s="12">
        <v>2</v>
      </c>
      <c r="AK85" s="101">
        <v>2</v>
      </c>
      <c r="AL85" s="101"/>
      <c r="AM85" s="101"/>
      <c r="AN85" s="169"/>
      <c r="AO85" s="169">
        <v>2</v>
      </c>
      <c r="AP85" s="169">
        <v>2</v>
      </c>
      <c r="AQ85" s="101">
        <v>2</v>
      </c>
      <c r="AR85" s="101"/>
      <c r="AS85" s="101" t="s">
        <v>124</v>
      </c>
      <c r="AT85" s="101">
        <v>2</v>
      </c>
      <c r="AU85" s="169">
        <v>2</v>
      </c>
      <c r="AV85" s="101"/>
      <c r="AW85" s="169" t="s">
        <v>124</v>
      </c>
      <c r="AX85" s="169" t="s">
        <v>124</v>
      </c>
      <c r="AY85" s="169">
        <v>2</v>
      </c>
      <c r="AZ85" s="101"/>
      <c r="BA85" s="169" t="s">
        <v>124</v>
      </c>
      <c r="BB85" s="101">
        <v>2</v>
      </c>
      <c r="BC85" s="101">
        <v>4</v>
      </c>
      <c r="BD85" s="101"/>
      <c r="BE85" s="101" t="s">
        <v>124</v>
      </c>
      <c r="BF85" s="169">
        <v>2</v>
      </c>
      <c r="BG85" s="169">
        <v>2</v>
      </c>
      <c r="BH85" s="169"/>
      <c r="BI85" s="169" t="s">
        <v>124</v>
      </c>
      <c r="BJ85" s="169"/>
      <c r="BK85" s="165"/>
      <c r="BL85" s="169"/>
      <c r="BM85" s="165"/>
      <c r="BN85" s="165"/>
      <c r="BO85" s="165"/>
      <c r="BP85" s="165"/>
      <c r="BQ85" s="165"/>
      <c r="BR85" s="165"/>
      <c r="BS85" s="165"/>
      <c r="BT85" s="130">
        <v>26</v>
      </c>
      <c r="BU85" s="126">
        <v>2.4542601575187515</v>
      </c>
    </row>
    <row r="86" spans="1:73" ht="15" customHeight="1" x14ac:dyDescent="0.25">
      <c r="A86" s="15">
        <v>37</v>
      </c>
      <c r="B86" s="103">
        <v>11405215</v>
      </c>
      <c r="C86" s="84">
        <v>4</v>
      </c>
      <c r="D86" s="126" t="s">
        <v>107</v>
      </c>
      <c r="E86" s="126" t="s">
        <v>108</v>
      </c>
      <c r="F86" s="126" t="s">
        <v>23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51"/>
      <c r="O86" s="151"/>
      <c r="P86" s="21">
        <v>0</v>
      </c>
      <c r="Q86" s="21"/>
      <c r="R86" s="151"/>
      <c r="S86" s="21">
        <v>0</v>
      </c>
      <c r="T86" s="21"/>
      <c r="U86" s="151"/>
      <c r="V86" s="21">
        <v>0</v>
      </c>
      <c r="W86" s="21"/>
      <c r="X86" s="151"/>
      <c r="Y86" s="21"/>
      <c r="Z86" s="21"/>
      <c r="AA86" s="151"/>
      <c r="AB86" s="21"/>
      <c r="AC86" s="21"/>
      <c r="AD86" s="151"/>
      <c r="AE86" s="18"/>
      <c r="AF86" s="18"/>
      <c r="AG86" s="151"/>
      <c r="AH86" s="19"/>
      <c r="AI86" s="34"/>
      <c r="AJ86" s="17">
        <v>2</v>
      </c>
      <c r="AK86" s="101">
        <v>2</v>
      </c>
      <c r="AL86" s="101"/>
      <c r="AM86" s="101"/>
      <c r="AN86" s="169"/>
      <c r="AO86" s="169">
        <v>2</v>
      </c>
      <c r="AP86" s="169">
        <v>2</v>
      </c>
      <c r="AQ86" s="101">
        <v>2</v>
      </c>
      <c r="AR86" s="101"/>
      <c r="AS86" s="101">
        <v>2</v>
      </c>
      <c r="AT86" s="101" t="s">
        <v>124</v>
      </c>
      <c r="AU86" s="169" t="s">
        <v>124</v>
      </c>
      <c r="AV86" s="101"/>
      <c r="AW86" s="169">
        <v>2</v>
      </c>
      <c r="AX86" s="169" t="s">
        <v>124</v>
      </c>
      <c r="AY86" s="169">
        <v>2</v>
      </c>
      <c r="AZ86" s="101"/>
      <c r="BA86" s="169" t="s">
        <v>124</v>
      </c>
      <c r="BB86" s="101" t="s">
        <v>124</v>
      </c>
      <c r="BC86" s="101">
        <v>4</v>
      </c>
      <c r="BD86" s="101"/>
      <c r="BE86" s="101" t="s">
        <v>124</v>
      </c>
      <c r="BF86" s="169">
        <v>2</v>
      </c>
      <c r="BG86" s="169">
        <v>2</v>
      </c>
      <c r="BH86" s="169"/>
      <c r="BI86" s="169">
        <v>2</v>
      </c>
      <c r="BJ86" s="169"/>
      <c r="BK86" s="164"/>
      <c r="BL86" s="169"/>
      <c r="BM86" s="164"/>
      <c r="BN86" s="164"/>
      <c r="BO86" s="164"/>
      <c r="BP86" s="164"/>
      <c r="BQ86" s="164"/>
      <c r="BR86" s="164"/>
      <c r="BS86" s="164"/>
      <c r="BT86" s="130">
        <v>26</v>
      </c>
      <c r="BU86" s="126">
        <v>2.4542601575187515</v>
      </c>
    </row>
    <row r="87" spans="1:73" ht="15" customHeight="1" x14ac:dyDescent="0.25">
      <c r="A87" s="15">
        <v>38</v>
      </c>
      <c r="B87" s="103">
        <v>11405215</v>
      </c>
      <c r="C87" s="84">
        <v>3</v>
      </c>
      <c r="D87" s="126" t="s">
        <v>77</v>
      </c>
      <c r="E87" s="126" t="s">
        <v>78</v>
      </c>
      <c r="F87" s="126" t="s">
        <v>17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1"/>
      <c r="P87" s="21">
        <v>0</v>
      </c>
      <c r="Q87" s="21"/>
      <c r="R87" s="151"/>
      <c r="S87" s="21">
        <v>0</v>
      </c>
      <c r="T87" s="21"/>
      <c r="U87" s="151"/>
      <c r="V87" s="21">
        <v>0</v>
      </c>
      <c r="W87" s="21"/>
      <c r="X87" s="151"/>
      <c r="Y87" s="21"/>
      <c r="Z87" s="21"/>
      <c r="AA87" s="151"/>
      <c r="AB87" s="21"/>
      <c r="AC87" s="21"/>
      <c r="AD87" s="151"/>
      <c r="AE87" s="18"/>
      <c r="AF87" s="18"/>
      <c r="AG87" s="151"/>
      <c r="AH87" s="19"/>
      <c r="AI87" s="34"/>
      <c r="AJ87" s="17">
        <v>2</v>
      </c>
      <c r="AK87" s="101">
        <v>2</v>
      </c>
      <c r="AL87" s="101"/>
      <c r="AM87" s="101"/>
      <c r="AN87" s="161">
        <v>2</v>
      </c>
      <c r="AO87" s="161">
        <v>2</v>
      </c>
      <c r="AP87" s="161"/>
      <c r="AQ87" s="101" t="s">
        <v>124</v>
      </c>
      <c r="AR87" s="101" t="s">
        <v>124</v>
      </c>
      <c r="AS87" s="101" t="s">
        <v>124</v>
      </c>
      <c r="AT87" s="101"/>
      <c r="AU87" s="161" t="s">
        <v>124</v>
      </c>
      <c r="AV87" s="101">
        <v>2</v>
      </c>
      <c r="AW87" s="161">
        <v>2</v>
      </c>
      <c r="AX87" s="161"/>
      <c r="AY87" s="161" t="s">
        <v>124</v>
      </c>
      <c r="AZ87" s="101">
        <v>2</v>
      </c>
      <c r="BA87" s="161">
        <v>2</v>
      </c>
      <c r="BB87" s="101"/>
      <c r="BC87" s="101">
        <v>4</v>
      </c>
      <c r="BD87" s="101" t="s">
        <v>124</v>
      </c>
      <c r="BE87" s="101" t="s">
        <v>124</v>
      </c>
      <c r="BF87" s="161"/>
      <c r="BG87" s="161">
        <v>2</v>
      </c>
      <c r="BH87" s="161"/>
      <c r="BI87" s="161">
        <v>2</v>
      </c>
      <c r="BJ87" s="161"/>
      <c r="BK87" s="140"/>
      <c r="BL87" s="161"/>
      <c r="BM87" s="140"/>
      <c r="BN87" s="140"/>
      <c r="BO87" s="140"/>
      <c r="BP87" s="140"/>
      <c r="BQ87" s="140"/>
      <c r="BR87" s="140"/>
      <c r="BS87" s="140"/>
      <c r="BT87" s="130">
        <v>24</v>
      </c>
      <c r="BU87" s="126">
        <v>2.1815645844611122</v>
      </c>
    </row>
    <row r="88" spans="1:73" ht="15" customHeight="1" thickBot="1" x14ac:dyDescent="0.3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51"/>
      <c r="O88" s="156"/>
      <c r="P88" s="21">
        <v>0</v>
      </c>
      <c r="Q88" s="21"/>
      <c r="R88" s="156"/>
      <c r="S88" s="21">
        <v>0</v>
      </c>
      <c r="T88" s="21"/>
      <c r="U88" s="156"/>
      <c r="V88" s="21">
        <v>0</v>
      </c>
      <c r="W88" s="21"/>
      <c r="X88" s="156"/>
      <c r="Y88" s="21"/>
      <c r="Z88" s="21"/>
      <c r="AA88" s="156"/>
      <c r="AB88" s="21"/>
      <c r="AC88" s="21"/>
      <c r="AD88" s="156"/>
      <c r="AE88" s="18"/>
      <c r="AF88" s="18"/>
      <c r="AG88" s="156"/>
      <c r="AH88" s="19"/>
      <c r="AI88" s="34"/>
      <c r="AJ88" s="12">
        <v>2</v>
      </c>
      <c r="AK88" s="101" t="s">
        <v>124</v>
      </c>
      <c r="AL88" s="101"/>
      <c r="AM88" s="101"/>
      <c r="AN88" s="169"/>
      <c r="AO88" s="169" t="s">
        <v>124</v>
      </c>
      <c r="AP88" s="169" t="s">
        <v>124</v>
      </c>
      <c r="AQ88" s="101" t="s">
        <v>124</v>
      </c>
      <c r="AR88" s="101"/>
      <c r="AS88" s="101" t="s">
        <v>124</v>
      </c>
      <c r="AT88" s="101" t="s">
        <v>124</v>
      </c>
      <c r="AU88" s="169" t="s">
        <v>124</v>
      </c>
      <c r="AV88" s="101"/>
      <c r="AW88" s="169" t="s">
        <v>124</v>
      </c>
      <c r="AX88" s="169" t="s">
        <v>124</v>
      </c>
      <c r="AY88" s="169" t="s">
        <v>124</v>
      </c>
      <c r="AZ88" s="101"/>
      <c r="BA88" s="169">
        <v>2</v>
      </c>
      <c r="BB88" s="101" t="s">
        <v>124</v>
      </c>
      <c r="BC88" s="101" t="s">
        <v>124</v>
      </c>
      <c r="BD88" s="101"/>
      <c r="BE88" s="101" t="s">
        <v>124</v>
      </c>
      <c r="BF88" s="169">
        <v>2</v>
      </c>
      <c r="BG88" s="169">
        <v>2</v>
      </c>
      <c r="BH88" s="169"/>
      <c r="BI88" s="169" t="s">
        <v>124</v>
      </c>
      <c r="BJ88" s="169"/>
      <c r="BK88" s="172"/>
      <c r="BL88" s="169"/>
      <c r="BM88" s="172"/>
      <c r="BN88" s="172"/>
      <c r="BO88" s="172"/>
      <c r="BP88" s="172"/>
      <c r="BQ88" s="172"/>
      <c r="BR88" s="172"/>
      <c r="BS88" s="172"/>
      <c r="BT88" s="130">
        <v>8</v>
      </c>
      <c r="BU88" s="126">
        <v>0</v>
      </c>
    </row>
    <row r="89" spans="1:73" ht="15" hidden="1" customHeight="1" x14ac:dyDescent="0.25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5"/>
      <c r="BU89" s="123"/>
    </row>
    <row r="90" spans="1:73" ht="15" hidden="1" customHeight="1" x14ac:dyDescent="0.25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0"/>
      <c r="BU90" s="9"/>
    </row>
    <row r="91" spans="1:73" ht="15" hidden="1" customHeight="1" x14ac:dyDescent="0.25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0"/>
      <c r="BU91" s="9"/>
    </row>
    <row r="92" spans="1:73" ht="15" hidden="1" customHeight="1" x14ac:dyDescent="0.25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0"/>
      <c r="BU92" s="9"/>
    </row>
    <row r="93" spans="1:73" ht="15" hidden="1" customHeight="1" x14ac:dyDescent="0.25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0"/>
      <c r="BU93" s="9"/>
    </row>
    <row r="94" spans="1:73" ht="15" hidden="1" customHeight="1" x14ac:dyDescent="0.25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0"/>
      <c r="BU94" s="9"/>
    </row>
    <row r="95" spans="1:73" ht="15" hidden="1" customHeight="1" x14ac:dyDescent="0.25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0"/>
      <c r="BU95" s="9"/>
    </row>
    <row r="96" spans="1:73" ht="15" hidden="1" customHeight="1" x14ac:dyDescent="0.25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0"/>
      <c r="BU96" s="9"/>
    </row>
    <row r="97" spans="1:73" ht="15" hidden="1" customHeight="1" x14ac:dyDescent="0.25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0"/>
      <c r="BU97" s="9"/>
    </row>
    <row r="98" spans="1:73" hidden="1" x14ac:dyDescent="0.25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0"/>
      <c r="BU98" s="9"/>
    </row>
    <row r="99" spans="1:73" hidden="1" x14ac:dyDescent="0.25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0"/>
      <c r="BU99" s="9"/>
    </row>
    <row r="100" spans="1:73" hidden="1" x14ac:dyDescent="0.25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0"/>
      <c r="BU100" s="9"/>
    </row>
    <row r="101" spans="1:73" hidden="1" x14ac:dyDescent="0.25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0"/>
      <c r="BU101" s="9"/>
    </row>
    <row r="102" spans="1:73" hidden="1" x14ac:dyDescent="0.25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0"/>
      <c r="BU102" s="9"/>
    </row>
    <row r="103" spans="1:73" hidden="1" x14ac:dyDescent="0.25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0"/>
      <c r="BU103" s="9"/>
    </row>
    <row r="104" spans="1:73" hidden="1" x14ac:dyDescent="0.25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0"/>
      <c r="BU104" s="9"/>
    </row>
    <row r="105" spans="1:73" hidden="1" x14ac:dyDescent="0.25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0"/>
      <c r="BU105" s="9"/>
    </row>
    <row r="106" spans="1:73" hidden="1" x14ac:dyDescent="0.25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0"/>
      <c r="BU106" s="9"/>
    </row>
    <row r="107" spans="1:73" hidden="1" x14ac:dyDescent="0.25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0"/>
      <c r="BU107" s="9"/>
    </row>
    <row r="108" spans="1:73" hidden="1" x14ac:dyDescent="0.25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0"/>
      <c r="BU108" s="9"/>
    </row>
    <row r="109" spans="1:73" hidden="1" x14ac:dyDescent="0.25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0"/>
      <c r="BU109" s="9"/>
    </row>
    <row r="110" spans="1:73" hidden="1" x14ac:dyDescent="0.25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0"/>
      <c r="BU110" s="9"/>
    </row>
    <row r="111" spans="1:73" hidden="1" x14ac:dyDescent="0.25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0"/>
      <c r="BU111" s="9"/>
    </row>
    <row r="112" spans="1:73" hidden="1" x14ac:dyDescent="0.25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0"/>
      <c r="BU112" s="9"/>
    </row>
    <row r="113" spans="1:73" hidden="1" x14ac:dyDescent="0.25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0"/>
      <c r="BU113" s="9"/>
    </row>
    <row r="114" spans="1:73" hidden="1" x14ac:dyDescent="0.25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0"/>
      <c r="BU114" s="9"/>
    </row>
    <row r="115" spans="1:73" hidden="1" x14ac:dyDescent="0.25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0"/>
      <c r="BU115" s="9"/>
    </row>
    <row r="116" spans="1:73" hidden="1" x14ac:dyDescent="0.25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0"/>
      <c r="BU116" s="9"/>
    </row>
    <row r="117" spans="1:73" hidden="1" x14ac:dyDescent="0.25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0"/>
      <c r="BU117" s="9"/>
    </row>
    <row r="118" spans="1:73" hidden="1" x14ac:dyDescent="0.25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0"/>
      <c r="BU118" s="9"/>
    </row>
    <row r="119" spans="1:73" hidden="1" x14ac:dyDescent="0.25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0"/>
      <c r="BU119" s="9"/>
    </row>
    <row r="120" spans="1:73" hidden="1" x14ac:dyDescent="0.25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0"/>
      <c r="BU120" s="9"/>
    </row>
    <row r="121" spans="1:73" hidden="1" x14ac:dyDescent="0.25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0"/>
      <c r="BU121" s="9"/>
    </row>
    <row r="122" spans="1:73" hidden="1" x14ac:dyDescent="0.25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0"/>
      <c r="BU122" s="9"/>
    </row>
    <row r="123" spans="1:73" ht="15.75" hidden="1" thickBot="1" x14ac:dyDescent="0.3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0"/>
      <c r="BU123" s="9"/>
    </row>
    <row r="124" spans="1:73" ht="15" hidden="1" customHeight="1" x14ac:dyDescent="0.25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0"/>
      <c r="P124" s="150"/>
      <c r="Q124" s="16"/>
      <c r="R124" s="150"/>
      <c r="S124" s="150"/>
      <c r="T124" s="150"/>
      <c r="U124" s="150"/>
      <c r="V124" s="16"/>
      <c r="W124" s="150"/>
      <c r="X124" s="150"/>
      <c r="Y124" s="16"/>
      <c r="Z124" s="150"/>
      <c r="AA124" s="150"/>
      <c r="AB124" s="16"/>
      <c r="AC124" s="150"/>
      <c r="AD124" s="150"/>
      <c r="AE124" s="16"/>
      <c r="AF124" s="150"/>
      <c r="AG124" s="150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1"/>
    </row>
    <row r="125" spans="1:73" ht="15" hidden="1" customHeight="1" x14ac:dyDescent="0.25"/>
  </sheetData>
  <sortState ref="B50:BU88">
    <sortCondition descending="1" ref="BU50:BU88"/>
  </sortState>
  <mergeCells count="21"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N2:AH2"/>
    <mergeCell ref="G2:M3"/>
    <mergeCell ref="O3:P3"/>
    <mergeCell ref="R3:S3"/>
    <mergeCell ref="U3:V3"/>
    <mergeCell ref="X3:Y3"/>
    <mergeCell ref="AA3:AB3"/>
    <mergeCell ref="AD3:AE3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4" workbookViewId="0">
      <selection activeCell="E20" sqref="E20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2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  <c r="HU1" s="192"/>
      <c r="HV1" s="192"/>
      <c r="HW1" s="192"/>
      <c r="HX1" s="192"/>
      <c r="HY1" s="192"/>
      <c r="HZ1" s="192"/>
      <c r="IA1" s="192"/>
      <c r="IB1" s="192"/>
      <c r="IC1" s="192"/>
      <c r="ID1" s="192"/>
      <c r="IE1" s="192"/>
      <c r="IF1" s="192"/>
      <c r="IG1" s="192"/>
      <c r="IH1" s="192"/>
      <c r="II1" s="192"/>
      <c r="IJ1" s="192"/>
      <c r="IK1" s="192"/>
      <c r="IL1" s="192"/>
      <c r="IM1" s="192"/>
      <c r="IN1" s="192"/>
      <c r="IO1" s="192"/>
      <c r="IP1" s="192"/>
      <c r="IQ1" s="192"/>
      <c r="IR1" s="192"/>
      <c r="IS1" s="192"/>
      <c r="IT1" s="192"/>
      <c r="IU1" s="192"/>
    </row>
    <row r="2" spans="1:255" ht="15.75" thickBot="1" x14ac:dyDescent="0.3">
      <c r="A2" s="195" t="str">
        <f>'Сводная таблица'!D2</f>
        <v>Группы 114 05 115 - 114 05 215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255" ht="15" customHeight="1" x14ac:dyDescent="0.25">
      <c r="A3" s="196" t="str">
        <f>'Сводная таблица'!A3:A4</f>
        <v>№ п/п</v>
      </c>
      <c r="B3" s="198" t="str">
        <f>'Сводная таблица'!B3:B4</f>
        <v>группа</v>
      </c>
      <c r="C3" s="200" t="str">
        <f>'Сводная таблица'!C3:C4</f>
        <v>подргуппа</v>
      </c>
      <c r="D3" s="202" t="str">
        <f>'Сводная таблица'!D3:D4</f>
        <v>Фамилия</v>
      </c>
      <c r="E3" s="204" t="str">
        <f>'Сводная таблица'!E3:E4</f>
        <v>Имя</v>
      </c>
      <c r="F3" s="193" t="str">
        <f>'Сводная таблица'!F3:F4</f>
        <v>Отчество</v>
      </c>
      <c r="G3" s="196" t="s">
        <v>113</v>
      </c>
      <c r="H3" s="202" t="s">
        <v>35</v>
      </c>
      <c r="I3" s="209" t="s">
        <v>38</v>
      </c>
      <c r="J3" s="209" t="s">
        <v>37</v>
      </c>
      <c r="K3" s="206" t="s">
        <v>34</v>
      </c>
    </row>
    <row r="4" spans="1:255" ht="15.75" thickBot="1" x14ac:dyDescent="0.3">
      <c r="A4" s="197"/>
      <c r="B4" s="199"/>
      <c r="C4" s="201"/>
      <c r="D4" s="203"/>
      <c r="E4" s="205"/>
      <c r="F4" s="194"/>
      <c r="G4" s="197"/>
      <c r="H4" s="203"/>
      <c r="I4" s="211"/>
      <c r="J4" s="211"/>
      <c r="K4" s="212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F13" sqref="F13"/>
    </sheetView>
  </sheetViews>
  <sheetFormatPr defaultRowHeight="15" x14ac:dyDescent="0.2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 x14ac:dyDescent="0.25">
      <c r="A1" s="192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  <c r="HU1" s="192"/>
      <c r="HV1" s="192"/>
      <c r="HW1" s="192"/>
      <c r="HX1" s="192"/>
      <c r="HY1" s="192"/>
      <c r="HZ1" s="192"/>
      <c r="IA1" s="192"/>
      <c r="IB1" s="192"/>
      <c r="IC1" s="192"/>
      <c r="ID1" s="192"/>
      <c r="IE1" s="192"/>
      <c r="IF1" s="192"/>
      <c r="IG1" s="192"/>
      <c r="IH1" s="192"/>
      <c r="II1" s="192"/>
      <c r="IJ1" s="192"/>
      <c r="IK1" s="192"/>
      <c r="IL1" s="192"/>
      <c r="IM1" s="192"/>
      <c r="IN1" s="192"/>
      <c r="IO1" s="192"/>
      <c r="IP1" s="192"/>
      <c r="IQ1" s="192"/>
      <c r="IR1" s="192"/>
      <c r="IS1" s="192"/>
      <c r="IT1" s="192"/>
      <c r="IU1" s="192"/>
      <c r="IV1" s="192"/>
    </row>
    <row r="2" spans="1:256" s="43" customFormat="1" x14ac:dyDescent="0.25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 x14ac:dyDescent="0.25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 x14ac:dyDescent="0.25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 x14ac:dyDescent="0.25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 x14ac:dyDescent="0.25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 x14ac:dyDescent="0.25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 x14ac:dyDescent="0.25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 x14ac:dyDescent="0.25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 x14ac:dyDescent="0.25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 x14ac:dyDescent="0.25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 x14ac:dyDescent="0.25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 x14ac:dyDescent="0.25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 x14ac:dyDescent="0.25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 x14ac:dyDescent="0.25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 x14ac:dyDescent="0.25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 x14ac:dyDescent="0.25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 x14ac:dyDescent="0.25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 x14ac:dyDescent="0.25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 x14ac:dyDescent="0.25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 x14ac:dyDescent="0.25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 x14ac:dyDescent="0.25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 x14ac:dyDescent="0.25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 x14ac:dyDescent="0.25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 x14ac:dyDescent="0.25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 x14ac:dyDescent="0.25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 x14ac:dyDescent="0.25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 x14ac:dyDescent="0.25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 x14ac:dyDescent="0.25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 x14ac:dyDescent="0.25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 x14ac:dyDescent="0.25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 x14ac:dyDescent="0.25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 x14ac:dyDescent="0.25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 x14ac:dyDescent="0.25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 x14ac:dyDescent="0.25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 x14ac:dyDescent="0.25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 x14ac:dyDescent="0.25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 x14ac:dyDescent="0.25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 x14ac:dyDescent="0.25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 x14ac:dyDescent="0.25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 x14ac:dyDescent="0.25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 x14ac:dyDescent="0.25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 x14ac:dyDescent="0.25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 x14ac:dyDescent="0.25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 x14ac:dyDescent="0.25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 x14ac:dyDescent="0.25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 x14ac:dyDescent="0.25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 x14ac:dyDescent="0.25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 x14ac:dyDescent="0.25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 x14ac:dyDescent="0.25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 x14ac:dyDescent="0.25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 x14ac:dyDescent="0.25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 x14ac:dyDescent="0.25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 x14ac:dyDescent="0.25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 x14ac:dyDescent="0.25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 x14ac:dyDescent="0.25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 x14ac:dyDescent="0.25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 x14ac:dyDescent="0.25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 x14ac:dyDescent="0.25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 x14ac:dyDescent="0.25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 x14ac:dyDescent="0.25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 x14ac:dyDescent="0.25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 x14ac:dyDescent="0.25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 x14ac:dyDescent="0.25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 x14ac:dyDescent="0.25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 x14ac:dyDescent="0.25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 x14ac:dyDescent="0.25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 x14ac:dyDescent="0.25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 x14ac:dyDescent="0.25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 x14ac:dyDescent="0.25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 x14ac:dyDescent="0.25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 x14ac:dyDescent="0.25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 x14ac:dyDescent="0.25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 x14ac:dyDescent="0.25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 x14ac:dyDescent="0.25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 x14ac:dyDescent="0.25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 x14ac:dyDescent="0.25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 x14ac:dyDescent="0.25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 x14ac:dyDescent="0.25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 x14ac:dyDescent="0.25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 x14ac:dyDescent="0.25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 x14ac:dyDescent="0.25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 x14ac:dyDescent="0.25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 x14ac:dyDescent="0.25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 x14ac:dyDescent="0.25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 x14ac:dyDescent="0.25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 x14ac:dyDescent="0.25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 x14ac:dyDescent="0.25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 x14ac:dyDescent="0.25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 x14ac:dyDescent="0.25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 x14ac:dyDescent="0.25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 x14ac:dyDescent="0.25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 x14ac:dyDescent="0.25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 x14ac:dyDescent="0.25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 x14ac:dyDescent="0.25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 x14ac:dyDescent="0.25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 x14ac:dyDescent="0.25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 x14ac:dyDescent="0.25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 x14ac:dyDescent="0.25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 x14ac:dyDescent="0.25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 x14ac:dyDescent="0.25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 x14ac:dyDescent="0.25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 x14ac:dyDescent="0.25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 x14ac:dyDescent="0.25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 x14ac:dyDescent="0.25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 x14ac:dyDescent="0.25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 x14ac:dyDescent="0.25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 x14ac:dyDescent="0.25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 x14ac:dyDescent="0.25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 x14ac:dyDescent="0.25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 x14ac:dyDescent="0.25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 x14ac:dyDescent="0.25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 x14ac:dyDescent="0.25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 x14ac:dyDescent="0.25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 x14ac:dyDescent="0.25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 x14ac:dyDescent="0.25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 x14ac:dyDescent="0.25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 x14ac:dyDescent="0.25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 x14ac:dyDescent="0.25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 x14ac:dyDescent="0.25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 x14ac:dyDescent="0.25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 x14ac:dyDescent="0.25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 x14ac:dyDescent="0.25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 x14ac:dyDescent="0.25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 x14ac:dyDescent="0.25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 x14ac:dyDescent="0.25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 x14ac:dyDescent="0.25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 x14ac:dyDescent="0.25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 x14ac:dyDescent="0.25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 x14ac:dyDescent="0.25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 x14ac:dyDescent="0.25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 x14ac:dyDescent="0.25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 x14ac:dyDescent="0.25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 x14ac:dyDescent="0.25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 x14ac:dyDescent="0.25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 x14ac:dyDescent="0.25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 x14ac:dyDescent="0.25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 x14ac:dyDescent="0.25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 x14ac:dyDescent="0.25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 x14ac:dyDescent="0.25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 x14ac:dyDescent="0.25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 x14ac:dyDescent="0.25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 x14ac:dyDescent="0.25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 x14ac:dyDescent="0.25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 x14ac:dyDescent="0.25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 x14ac:dyDescent="0.25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 x14ac:dyDescent="0.25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 x14ac:dyDescent="0.25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 x14ac:dyDescent="0.25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 x14ac:dyDescent="0.25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 x14ac:dyDescent="0.25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 x14ac:dyDescent="0.25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 x14ac:dyDescent="0.25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 x14ac:dyDescent="0.25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 x14ac:dyDescent="0.25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 x14ac:dyDescent="0.25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 x14ac:dyDescent="0.25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 x14ac:dyDescent="0.25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 x14ac:dyDescent="0.25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 x14ac:dyDescent="0.25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 x14ac:dyDescent="0.25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 x14ac:dyDescent="0.25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 x14ac:dyDescent="0.25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 x14ac:dyDescent="0.25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 x14ac:dyDescent="0.25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 x14ac:dyDescent="0.25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 x14ac:dyDescent="0.25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 x14ac:dyDescent="0.25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 x14ac:dyDescent="0.25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 x14ac:dyDescent="0.25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 x14ac:dyDescent="0.25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 x14ac:dyDescent="0.25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 x14ac:dyDescent="0.25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 x14ac:dyDescent="0.25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 x14ac:dyDescent="0.25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 x14ac:dyDescent="0.25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 x14ac:dyDescent="0.25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 x14ac:dyDescent="0.25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 x14ac:dyDescent="0.25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 x14ac:dyDescent="0.25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 x14ac:dyDescent="0.25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 x14ac:dyDescent="0.25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 x14ac:dyDescent="0.25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 x14ac:dyDescent="0.25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 x14ac:dyDescent="0.25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 x14ac:dyDescent="0.25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 x14ac:dyDescent="0.25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 x14ac:dyDescent="0.25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 x14ac:dyDescent="0.25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 x14ac:dyDescent="0.25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 x14ac:dyDescent="0.25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 x14ac:dyDescent="0.25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 x14ac:dyDescent="0.25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 x14ac:dyDescent="0.25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 x14ac:dyDescent="0.25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 x14ac:dyDescent="0.25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 x14ac:dyDescent="0.25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 x14ac:dyDescent="0.25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 x14ac:dyDescent="0.25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 x14ac:dyDescent="0.25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 x14ac:dyDescent="0.25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 x14ac:dyDescent="0.25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 x14ac:dyDescent="0.25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 x14ac:dyDescent="0.25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 x14ac:dyDescent="0.25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 x14ac:dyDescent="0.25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 x14ac:dyDescent="0.25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 x14ac:dyDescent="0.25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 x14ac:dyDescent="0.25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 x14ac:dyDescent="0.25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 x14ac:dyDescent="0.25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 x14ac:dyDescent="0.25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 x14ac:dyDescent="0.25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 x14ac:dyDescent="0.25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 x14ac:dyDescent="0.25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 x14ac:dyDescent="0.25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 x14ac:dyDescent="0.25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 x14ac:dyDescent="0.25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 x14ac:dyDescent="0.25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22" workbookViewId="0">
      <selection activeCell="J13" sqref="J1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2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  <c r="HU1" s="192"/>
      <c r="HV1" s="192"/>
      <c r="HW1" s="192"/>
      <c r="HX1" s="192"/>
      <c r="HY1" s="192"/>
      <c r="HZ1" s="192"/>
      <c r="IA1" s="192"/>
      <c r="IB1" s="192"/>
      <c r="IC1" s="192"/>
      <c r="ID1" s="192"/>
      <c r="IE1" s="192"/>
      <c r="IF1" s="192"/>
      <c r="IG1" s="192"/>
      <c r="IH1" s="192"/>
      <c r="II1" s="192"/>
      <c r="IJ1" s="192"/>
      <c r="IK1" s="192"/>
      <c r="IL1" s="192"/>
      <c r="IM1" s="192"/>
      <c r="IN1" s="192"/>
      <c r="IO1" s="192"/>
      <c r="IP1" s="192"/>
      <c r="IQ1" s="192"/>
      <c r="IR1" s="192"/>
      <c r="IS1" s="192"/>
      <c r="IT1" s="192"/>
      <c r="IU1" s="192"/>
    </row>
    <row r="2" spans="1:255" ht="15.75" thickBot="1" x14ac:dyDescent="0.3">
      <c r="A2" s="195" t="str">
        <f>'Сводная таблица'!D2</f>
        <v>Группы 114 05 115 - 114 05 215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255" ht="15" customHeight="1" x14ac:dyDescent="0.25">
      <c r="A3" s="196" t="str">
        <f>'Сводная таблица'!A3:A4</f>
        <v>№ п/п</v>
      </c>
      <c r="B3" s="198" t="str">
        <f>'Сводная таблица'!B3:B4</f>
        <v>группа</v>
      </c>
      <c r="C3" s="200" t="str">
        <f>'Сводная таблица'!C3:C4</f>
        <v>подргуппа</v>
      </c>
      <c r="D3" s="202" t="str">
        <f>'Сводная таблица'!D3:D4</f>
        <v>Фамилия</v>
      </c>
      <c r="E3" s="204" t="str">
        <f>'Сводная таблица'!E3:E4</f>
        <v>Имя</v>
      </c>
      <c r="F3" s="193" t="str">
        <f>'Сводная таблица'!F3:F4</f>
        <v>Отчество</v>
      </c>
      <c r="G3" s="196" t="s">
        <v>113</v>
      </c>
      <c r="H3" s="202" t="s">
        <v>35</v>
      </c>
      <c r="I3" s="209" t="s">
        <v>38</v>
      </c>
      <c r="J3" s="209" t="s">
        <v>37</v>
      </c>
      <c r="K3" s="206" t="s">
        <v>34</v>
      </c>
    </row>
    <row r="4" spans="1:255" ht="15.75" thickBot="1" x14ac:dyDescent="0.3">
      <c r="A4" s="197"/>
      <c r="B4" s="199"/>
      <c r="C4" s="201"/>
      <c r="D4" s="203"/>
      <c r="E4" s="205"/>
      <c r="F4" s="194"/>
      <c r="G4" s="208"/>
      <c r="H4" s="183"/>
      <c r="I4" s="210"/>
      <c r="J4" s="210"/>
      <c r="K4" s="207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6">
        <v>17</v>
      </c>
      <c r="K30" s="99">
        <f>VLOOKUP(I30,'Формула рейтинга'!$A$3:$AZ$203,J30+2,FALSE)*10</f>
        <v>1.7018055060319135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6">
        <v>32</v>
      </c>
      <c r="K37" s="99">
        <f>VLOOKUP(I37,'Формула рейтинга'!$A$3:$AZ$203,J37+2,FALSE)*10</f>
        <v>2.9961659273441494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16" workbookViewId="0">
      <selection activeCell="F32" sqref="F3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2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  <c r="HU1" s="192"/>
      <c r="HV1" s="192"/>
      <c r="HW1" s="192"/>
      <c r="HX1" s="192"/>
      <c r="HY1" s="192"/>
      <c r="HZ1" s="192"/>
      <c r="IA1" s="192"/>
      <c r="IB1" s="192"/>
      <c r="IC1" s="192"/>
      <c r="ID1" s="192"/>
      <c r="IE1" s="192"/>
      <c r="IF1" s="192"/>
      <c r="IG1" s="192"/>
      <c r="IH1" s="192"/>
      <c r="II1" s="192"/>
      <c r="IJ1" s="192"/>
      <c r="IK1" s="192"/>
      <c r="IL1" s="192"/>
      <c r="IM1" s="192"/>
      <c r="IN1" s="192"/>
      <c r="IO1" s="192"/>
      <c r="IP1" s="192"/>
      <c r="IQ1" s="192"/>
      <c r="IR1" s="192"/>
      <c r="IS1" s="192"/>
      <c r="IT1" s="192"/>
      <c r="IU1" s="192"/>
    </row>
    <row r="2" spans="1:255" ht="15.75" thickBot="1" x14ac:dyDescent="0.3">
      <c r="A2" s="195" t="str">
        <f>'Сводная таблица'!D2</f>
        <v>Группы 114 05 115 - 114 05 215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255" ht="15" customHeight="1" x14ac:dyDescent="0.25">
      <c r="A3" s="196" t="str">
        <f>'Сводная таблица'!A3:A4</f>
        <v>№ п/п</v>
      </c>
      <c r="B3" s="198" t="str">
        <f>'Сводная таблица'!B3:B4</f>
        <v>группа</v>
      </c>
      <c r="C3" s="200" t="str">
        <f>'Сводная таблица'!C3:C4</f>
        <v>подргуппа</v>
      </c>
      <c r="D3" s="202" t="str">
        <f>'Сводная таблица'!D3:D4</f>
        <v>Фамилия</v>
      </c>
      <c r="E3" s="204" t="str">
        <f>'Сводная таблица'!E3:E4</f>
        <v>Имя</v>
      </c>
      <c r="F3" s="193" t="str">
        <f>'Сводная таблица'!F3:F4</f>
        <v>Отчество</v>
      </c>
      <c r="G3" s="196" t="s">
        <v>113</v>
      </c>
      <c r="H3" s="202" t="s">
        <v>35</v>
      </c>
      <c r="I3" s="209" t="s">
        <v>38</v>
      </c>
      <c r="J3" s="209" t="s">
        <v>37</v>
      </c>
      <c r="K3" s="206" t="s">
        <v>34</v>
      </c>
    </row>
    <row r="4" spans="1:255" ht="15.75" thickBot="1" x14ac:dyDescent="0.3">
      <c r="A4" s="197"/>
      <c r="B4" s="199"/>
      <c r="C4" s="201"/>
      <c r="D4" s="203"/>
      <c r="E4" s="205"/>
      <c r="F4" s="194"/>
      <c r="G4" s="197"/>
      <c r="H4" s="203"/>
      <c r="I4" s="211"/>
      <c r="J4" s="211"/>
      <c r="K4" s="212"/>
    </row>
    <row r="5" spans="1:255" s="54" customFormat="1" x14ac:dyDescent="0.25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42700</v>
      </c>
      <c r="I5" s="89">
        <f>(YEAR(H5)-YEAR('Сводная таблица'!$B$2))*53+WEEKNUM(H5)</f>
        <v>48</v>
      </c>
      <c r="J5" s="90">
        <v>26</v>
      </c>
      <c r="K5" s="91">
        <f>VLOOKUP(I5,'Формула рейтинга'!$A$3:$AZ$203,J5+2,FALSE)*10</f>
        <v>2.5238027534892056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42686</v>
      </c>
      <c r="I6" s="67">
        <f>(YEAR(H6)-YEAR('Сводная таблица'!$B$2))*53+WEEKNUM(H6)</f>
        <v>46</v>
      </c>
      <c r="J6" s="19">
        <v>27</v>
      </c>
      <c r="K6" s="99">
        <f>VLOOKUP(I6,'Формула рейтинга'!$A$3:$AZ$203,J6+2,FALSE)*10</f>
        <v>2.6822983017391167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42679</v>
      </c>
      <c r="I19" s="67">
        <f>(YEAR(H19)-YEAR('Сводная таблица'!$B$2))*53+WEEKNUM(H19)</f>
        <v>45</v>
      </c>
      <c r="J19" s="19">
        <v>22</v>
      </c>
      <c r="K19" s="99">
        <f>VLOOKUP(I19,'Формула рейтинга'!$A$3:$AZ$203,J19+2,FALSE)*10</f>
        <v>2.2791157615605968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42700</v>
      </c>
      <c r="I29" s="67">
        <f>(YEAR(H29)-YEAR('Сводная таблица'!$B$2))*53+WEEKNUM(H29)</f>
        <v>48</v>
      </c>
      <c r="J29" s="19">
        <v>10</v>
      </c>
      <c r="K29" s="99">
        <f>VLOOKUP(I29,'Формула рейтинга'!$A$3:$AZ$203,J29+2,FALSE)*10</f>
        <v>0.96441893950851099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99">
        <f>VLOOKUP(I37,'Формула рейтинга'!$A$3:$AZ$203,J37+2,FALSE)*10</f>
        <v>2.2657056384385283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42700</v>
      </c>
      <c r="I38" s="67">
        <f>(YEAR(H38)-YEAR('Сводная таблица'!$B$2))*53+WEEKNUM(H38)</f>
        <v>48</v>
      </c>
      <c r="J38" s="19">
        <v>17</v>
      </c>
      <c r="K38" s="99">
        <f>VLOOKUP(I38,'Формула рейтинга'!$A$3:$AZ$203,J38+2,FALSE)*10</f>
        <v>1.7018055060319135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42700</v>
      </c>
      <c r="I43" s="92">
        <f>(YEAR(H43)-YEAR('Сводная таблица'!$B$2))*53+WEEKNUM(H43)</f>
        <v>48</v>
      </c>
      <c r="J43" s="37">
        <v>2</v>
      </c>
      <c r="K43" s="100">
        <f>VLOOKUP(I43,'Формула рейтинга'!$A$3:$AZ$203,J43+2,FALSE)*10</f>
        <v>0.11038652660826578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19" workbookViewId="0">
      <selection activeCell="M17" sqref="M17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2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  <c r="HU1" s="192"/>
      <c r="HV1" s="192"/>
      <c r="HW1" s="192"/>
      <c r="HX1" s="192"/>
      <c r="HY1" s="192"/>
      <c r="HZ1" s="192"/>
      <c r="IA1" s="192"/>
      <c r="IB1" s="192"/>
      <c r="IC1" s="192"/>
      <c r="ID1" s="192"/>
      <c r="IE1" s="192"/>
      <c r="IF1" s="192"/>
      <c r="IG1" s="192"/>
      <c r="IH1" s="192"/>
      <c r="II1" s="192"/>
      <c r="IJ1" s="192"/>
      <c r="IK1" s="192"/>
      <c r="IL1" s="192"/>
      <c r="IM1" s="192"/>
      <c r="IN1" s="192"/>
      <c r="IO1" s="192"/>
      <c r="IP1" s="192"/>
      <c r="IQ1" s="192"/>
      <c r="IR1" s="192"/>
      <c r="IS1" s="192"/>
      <c r="IT1" s="192"/>
      <c r="IU1" s="192"/>
      <c r="IV1" s="192"/>
    </row>
    <row r="2" spans="1:256" ht="15.75" thickBot="1" x14ac:dyDescent="0.3">
      <c r="A2" s="195" t="str">
        <f>'Сводная таблица'!D2</f>
        <v>Группы 114 05 115 - 114 05 215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256" ht="15" customHeight="1" x14ac:dyDescent="0.25">
      <c r="A3" s="196" t="str">
        <f>'Сводная таблица'!A3:A4</f>
        <v>№ п/п</v>
      </c>
      <c r="B3" s="198" t="str">
        <f>'Сводная таблица'!B3:B4</f>
        <v>группа</v>
      </c>
      <c r="C3" s="200" t="str">
        <f>'Сводная таблица'!C3:C4</f>
        <v>подргуппа</v>
      </c>
      <c r="D3" s="202" t="str">
        <f>'Сводная таблица'!D3:D4</f>
        <v>Фамилия</v>
      </c>
      <c r="E3" s="204" t="str">
        <f>'Сводная таблица'!E3:E4</f>
        <v>Имя</v>
      </c>
      <c r="F3" s="193" t="str">
        <f>'Сводная таблица'!F3:F4</f>
        <v>Отчество</v>
      </c>
      <c r="G3" s="196" t="s">
        <v>113</v>
      </c>
      <c r="H3" s="202" t="s">
        <v>35</v>
      </c>
      <c r="I3" s="209" t="s">
        <v>38</v>
      </c>
      <c r="J3" s="209" t="s">
        <v>37</v>
      </c>
      <c r="K3" s="206" t="s">
        <v>34</v>
      </c>
    </row>
    <row r="4" spans="1:256" ht="15.75" thickBot="1" x14ac:dyDescent="0.3">
      <c r="A4" s="197"/>
      <c r="B4" s="199"/>
      <c r="C4" s="201"/>
      <c r="D4" s="203"/>
      <c r="E4" s="205"/>
      <c r="F4" s="194"/>
      <c r="G4" s="197"/>
      <c r="H4" s="203"/>
      <c r="I4" s="211"/>
      <c r="J4" s="211"/>
      <c r="K4" s="212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42700</v>
      </c>
      <c r="I5" s="89">
        <f>(YEAR(H5)-YEAR('Сводная таблица'!$B$2))*53+WEEKNUM(H5)</f>
        <v>48</v>
      </c>
      <c r="J5" s="90">
        <v>8</v>
      </c>
      <c r="K5" s="91">
        <f>VLOOKUP(I5,'Формула рейтинга'!$A$3:$AZ$203,J5+2,FALSE)*10</f>
        <v>0.74207000425852809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ref="H6:H43" si="0">DATE(2016,1,1)</f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42700</v>
      </c>
      <c r="I9" s="67">
        <f>(YEAR(H9)-YEAR('Сводная таблица'!$B$2))*53+WEEKNUM(H9)</f>
        <v>48</v>
      </c>
      <c r="J9" s="19">
        <v>29</v>
      </c>
      <c r="K9" s="99">
        <f>VLOOKUP(I9,'Формула рейтинга'!$A$3:$AZ$203,J9+2,FALSE)*10</f>
        <v>2.7669846411806525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99">
        <f>VLOOKUP(I12,'Формула рейтинга'!$A$3:$AZ$203,J12+2,FALSE)*10</f>
        <v>2.1762136964668137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42700</v>
      </c>
      <c r="I13" s="67">
        <f>(YEAR(H13)-YEAR('Сводная таблица'!$B$2))*53+WEEKNUM(H13)</f>
        <v>48</v>
      </c>
      <c r="J13" s="19">
        <v>26</v>
      </c>
      <c r="K13" s="99">
        <f>VLOOKUP(I13,'Формула рейтинга'!$A$3:$AZ$203,J13+2,FALSE)*10</f>
        <v>2.5238027534892056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99">
        <f>VLOOKUP(I17,'Формула рейтинга'!$A$3:$AZ$203,J17+2,FALSE)*10</f>
        <v>2.5238027534892056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42700</v>
      </c>
      <c r="I26" s="67">
        <f>(YEAR(H26)-YEAR('Сводная таблица'!$B$2))*53+WEEKNUM(H26)</f>
        <v>48</v>
      </c>
      <c r="J26" s="19">
        <v>19</v>
      </c>
      <c r="K26" s="99">
        <f>VLOOKUP(I26,'Формула рейтинга'!$A$3:$AZ$203,J26+2,FALSE)*10</f>
        <v>1.8970136157200854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42700</v>
      </c>
      <c r="I31" s="67">
        <f>(YEAR(H31)-YEAR('Сводная таблица'!$B$2))*53+WEEKNUM(H31)</f>
        <v>48</v>
      </c>
      <c r="J31" s="19">
        <v>21</v>
      </c>
      <c r="K31" s="99">
        <f>VLOOKUP(I31,'Формула рейтинга'!$A$3:$AZ$203,J31+2,FALSE)*10</f>
        <v>2.0849476263048561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42700</v>
      </c>
      <c r="I32" s="67">
        <f>(YEAR(H32)-YEAR('Сводная таблица'!$B$2))*53+WEEKNUM(H32)</f>
        <v>48</v>
      </c>
      <c r="J32" s="19">
        <v>1</v>
      </c>
      <c r="K32" s="99">
        <f>VLOOKUP(I32,'Формула рейтинга'!$A$3:$AZ$203,J32+2,FALSE)*10</f>
        <v>3.611579538530689E-2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42700</v>
      </c>
      <c r="I33" s="67">
        <f>(YEAR(H33)-YEAR('Сводная таблица'!$B$2))*53+WEEKNUM(H33)</f>
        <v>48</v>
      </c>
      <c r="J33" s="19">
        <v>17</v>
      </c>
      <c r="K33" s="99">
        <f>VLOOKUP(I33,'Формула рейтинга'!$A$3:$AZ$203,J33+2,FALSE)*10</f>
        <v>1.7018055060319135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42700</v>
      </c>
      <c r="I34" s="67">
        <f>(YEAR(H34)-YEAR('Сводная таблица'!$B$2))*53+WEEKNUM(H34)</f>
        <v>48</v>
      </c>
      <c r="J34" s="19">
        <v>18</v>
      </c>
      <c r="K34" s="99">
        <f>VLOOKUP(I34,'Формула рейтинга'!$A$3:$AZ$203,J34+2,FALSE)*10</f>
        <v>1.8003203162079102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42700</v>
      </c>
      <c r="I35" s="67">
        <f>(YEAR(H35)-YEAR('Сводная таблица'!$B$2))*53+WEEKNUM(H35)</f>
        <v>48</v>
      </c>
      <c r="J35" s="19">
        <v>19</v>
      </c>
      <c r="K35" s="99">
        <f>VLOOKUP(I35,'Формула рейтинга'!$A$3:$AZ$203,J35+2,FALSE)*10</f>
        <v>1.8970136157200854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99">
        <f>VLOOKUP(I36,'Формула рейтинга'!$A$3:$AZ$203,J36+2,FALSE)*10</f>
        <v>1.4993653261946966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42686</v>
      </c>
      <c r="I39" s="67">
        <f>(YEAR(H39)-YEAR('Сводная таблица'!$B$2))*53+WEEKNUM(H39)</f>
        <v>46</v>
      </c>
      <c r="J39" s="19">
        <v>6</v>
      </c>
      <c r="K39" s="99">
        <f>VLOOKUP(I39,'Формула рейтинга'!$A$3:$AZ$203,J39+2,FALSE)*10</f>
        <v>0.53968957560827258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J12" sqref="J12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2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  <c r="HU1" s="192"/>
      <c r="HV1" s="192"/>
      <c r="HW1" s="192"/>
      <c r="HX1" s="192"/>
      <c r="HY1" s="192"/>
      <c r="HZ1" s="192"/>
      <c r="IA1" s="192"/>
      <c r="IB1" s="192"/>
      <c r="IC1" s="192"/>
      <c r="ID1" s="192"/>
      <c r="IE1" s="192"/>
      <c r="IF1" s="192"/>
      <c r="IG1" s="192"/>
      <c r="IH1" s="192"/>
      <c r="II1" s="192"/>
      <c r="IJ1" s="192"/>
      <c r="IK1" s="192"/>
      <c r="IL1" s="192"/>
      <c r="IM1" s="192"/>
      <c r="IN1" s="192"/>
      <c r="IO1" s="192"/>
      <c r="IP1" s="192"/>
      <c r="IQ1" s="192"/>
      <c r="IR1" s="192"/>
      <c r="IS1" s="192"/>
      <c r="IT1" s="192"/>
      <c r="IU1" s="192"/>
      <c r="IV1" s="192"/>
    </row>
    <row r="2" spans="1:256" ht="15.75" thickBot="1" x14ac:dyDescent="0.3">
      <c r="A2" s="195" t="str">
        <f>'Сводная таблица'!D2</f>
        <v>Группы 114 05 115 - 114 05 215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256" ht="15" customHeight="1" x14ac:dyDescent="0.25">
      <c r="A3" s="196" t="str">
        <f>'Сводная таблица'!A3:A4</f>
        <v>№ п/п</v>
      </c>
      <c r="B3" s="198" t="str">
        <f>'Сводная таблица'!B3:B4</f>
        <v>группа</v>
      </c>
      <c r="C3" s="200" t="str">
        <f>'Сводная таблица'!C3:C4</f>
        <v>подргуппа</v>
      </c>
      <c r="D3" s="202" t="str">
        <f>'Сводная таблица'!D3:D4</f>
        <v>Фамилия</v>
      </c>
      <c r="E3" s="204" t="str">
        <f>'Сводная таблица'!E3:E4</f>
        <v>Имя</v>
      </c>
      <c r="F3" s="193" t="str">
        <f>'Сводная таблица'!F3:F4</f>
        <v>Отчество</v>
      </c>
      <c r="G3" s="196" t="s">
        <v>113</v>
      </c>
      <c r="H3" s="202" t="s">
        <v>35</v>
      </c>
      <c r="I3" s="209" t="s">
        <v>38</v>
      </c>
      <c r="J3" s="209" t="s">
        <v>37</v>
      </c>
      <c r="K3" s="206" t="s">
        <v>34</v>
      </c>
    </row>
    <row r="4" spans="1:256" ht="15.75" thickBot="1" x14ac:dyDescent="0.3">
      <c r="A4" s="197"/>
      <c r="B4" s="199"/>
      <c r="C4" s="201"/>
      <c r="D4" s="203"/>
      <c r="E4" s="205"/>
      <c r="F4" s="194"/>
      <c r="G4" s="197"/>
      <c r="H4" s="203"/>
      <c r="I4" s="211"/>
      <c r="J4" s="211"/>
      <c r="K4" s="212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2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  <c r="HU1" s="192"/>
      <c r="HV1" s="192"/>
      <c r="HW1" s="192"/>
      <c r="HX1" s="192"/>
      <c r="HY1" s="192"/>
      <c r="HZ1" s="192"/>
      <c r="IA1" s="192"/>
      <c r="IB1" s="192"/>
      <c r="IC1" s="192"/>
      <c r="ID1" s="192"/>
      <c r="IE1" s="192"/>
      <c r="IF1" s="192"/>
      <c r="IG1" s="192"/>
      <c r="IH1" s="192"/>
      <c r="II1" s="192"/>
      <c r="IJ1" s="192"/>
      <c r="IK1" s="192"/>
      <c r="IL1" s="192"/>
      <c r="IM1" s="192"/>
      <c r="IN1" s="192"/>
      <c r="IO1" s="192"/>
      <c r="IP1" s="192"/>
      <c r="IQ1" s="192"/>
      <c r="IR1" s="192"/>
      <c r="IS1" s="192"/>
      <c r="IT1" s="192"/>
      <c r="IU1" s="192"/>
      <c r="IV1" s="192"/>
    </row>
    <row r="2" spans="1:256" ht="15.75" thickBot="1" x14ac:dyDescent="0.3">
      <c r="A2" s="195" t="str">
        <f>'Сводная таблица'!D2</f>
        <v>Группы 114 05 115 - 114 05 215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256" ht="15" customHeight="1" x14ac:dyDescent="0.25">
      <c r="A3" s="196" t="str">
        <f>'Сводная таблица'!A3:A4</f>
        <v>№ п/п</v>
      </c>
      <c r="B3" s="198" t="str">
        <f>'Сводная таблица'!B3:B4</f>
        <v>группа</v>
      </c>
      <c r="C3" s="200" t="str">
        <f>'Сводная таблица'!C3:C4</f>
        <v>подргуппа</v>
      </c>
      <c r="D3" s="202" t="str">
        <f>'Сводная таблица'!D3:D4</f>
        <v>Фамилия</v>
      </c>
      <c r="E3" s="204" t="str">
        <f>'Сводная таблица'!E3:E4</f>
        <v>Имя</v>
      </c>
      <c r="F3" s="193" t="str">
        <f>'Сводная таблица'!F3:F4</f>
        <v>Отчество</v>
      </c>
      <c r="G3" s="196" t="s">
        <v>113</v>
      </c>
      <c r="H3" s="202" t="s">
        <v>35</v>
      </c>
      <c r="I3" s="209" t="s">
        <v>38</v>
      </c>
      <c r="J3" s="209" t="s">
        <v>37</v>
      </c>
      <c r="K3" s="206" t="s">
        <v>34</v>
      </c>
    </row>
    <row r="4" spans="1:256" ht="15.75" thickBot="1" x14ac:dyDescent="0.3">
      <c r="A4" s="197"/>
      <c r="B4" s="199"/>
      <c r="C4" s="201"/>
      <c r="D4" s="203"/>
      <c r="E4" s="205"/>
      <c r="F4" s="194"/>
      <c r="G4" s="197"/>
      <c r="H4" s="203"/>
      <c r="I4" s="211"/>
      <c r="J4" s="211"/>
      <c r="K4" s="212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2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  <c r="HU1" s="192"/>
      <c r="HV1" s="192"/>
      <c r="HW1" s="192"/>
      <c r="HX1" s="192"/>
      <c r="HY1" s="192"/>
      <c r="HZ1" s="192"/>
      <c r="IA1" s="192"/>
      <c r="IB1" s="192"/>
      <c r="IC1" s="192"/>
      <c r="ID1" s="192"/>
      <c r="IE1" s="192"/>
      <c r="IF1" s="192"/>
      <c r="IG1" s="192"/>
      <c r="IH1" s="192"/>
      <c r="II1" s="192"/>
      <c r="IJ1" s="192"/>
      <c r="IK1" s="192"/>
      <c r="IL1" s="192"/>
      <c r="IM1" s="192"/>
      <c r="IN1" s="192"/>
      <c r="IO1" s="192"/>
      <c r="IP1" s="192"/>
      <c r="IQ1" s="192"/>
      <c r="IR1" s="192"/>
      <c r="IS1" s="192"/>
      <c r="IT1" s="192"/>
      <c r="IU1" s="192"/>
      <c r="IV1" s="192"/>
    </row>
    <row r="2" spans="1:256" ht="15.75" thickBot="1" x14ac:dyDescent="0.3">
      <c r="A2" s="195" t="str">
        <f>'Сводная таблица'!D2</f>
        <v>Группы 114 05 115 - 114 05 215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256" ht="15" customHeight="1" x14ac:dyDescent="0.25">
      <c r="A3" s="196" t="str">
        <f>'Сводная таблица'!A3:A4</f>
        <v>№ п/п</v>
      </c>
      <c r="B3" s="198" t="str">
        <f>'Сводная таблица'!B3:B4</f>
        <v>группа</v>
      </c>
      <c r="C3" s="200" t="str">
        <f>'Сводная таблица'!C3:C4</f>
        <v>подргуппа</v>
      </c>
      <c r="D3" s="202" t="str">
        <f>'Сводная таблица'!D3:D4</f>
        <v>Фамилия</v>
      </c>
      <c r="E3" s="204" t="str">
        <f>'Сводная таблица'!E3:E4</f>
        <v>Имя</v>
      </c>
      <c r="F3" s="193" t="str">
        <f>'Сводная таблица'!F3:F4</f>
        <v>Отчество</v>
      </c>
      <c r="G3" s="196" t="s">
        <v>113</v>
      </c>
      <c r="H3" s="202" t="s">
        <v>35</v>
      </c>
      <c r="I3" s="209" t="s">
        <v>38</v>
      </c>
      <c r="J3" s="209" t="s">
        <v>37</v>
      </c>
      <c r="K3" s="206" t="s">
        <v>34</v>
      </c>
    </row>
    <row r="4" spans="1:256" ht="15.75" thickBot="1" x14ac:dyDescent="0.3">
      <c r="A4" s="197"/>
      <c r="B4" s="199"/>
      <c r="C4" s="201"/>
      <c r="D4" s="203"/>
      <c r="E4" s="205"/>
      <c r="F4" s="194"/>
      <c r="G4" s="197"/>
      <c r="H4" s="203"/>
      <c r="I4" s="211"/>
      <c r="J4" s="211"/>
      <c r="K4" s="212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2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  <c r="ES1" s="192"/>
      <c r="ET1" s="192"/>
      <c r="EU1" s="192"/>
      <c r="EV1" s="192"/>
      <c r="EW1" s="192"/>
      <c r="EX1" s="192"/>
      <c r="EY1" s="192"/>
      <c r="EZ1" s="192"/>
      <c r="FA1" s="192"/>
      <c r="FB1" s="192"/>
      <c r="FC1" s="192"/>
      <c r="FD1" s="192"/>
      <c r="FE1" s="192"/>
      <c r="FF1" s="192"/>
      <c r="FG1" s="192"/>
      <c r="FH1" s="192"/>
      <c r="FI1" s="192"/>
      <c r="FJ1" s="192"/>
      <c r="FK1" s="192"/>
      <c r="FL1" s="192"/>
      <c r="FM1" s="192"/>
      <c r="FN1" s="192"/>
      <c r="FO1" s="192"/>
      <c r="FP1" s="192"/>
      <c r="FQ1" s="192"/>
      <c r="FR1" s="192"/>
      <c r="FS1" s="192"/>
      <c r="FT1" s="192"/>
      <c r="FU1" s="192"/>
      <c r="FV1" s="192"/>
      <c r="FW1" s="192"/>
      <c r="FX1" s="192"/>
      <c r="FY1" s="192"/>
      <c r="FZ1" s="192"/>
      <c r="GA1" s="192"/>
      <c r="GB1" s="192"/>
      <c r="GC1" s="192"/>
      <c r="GD1" s="192"/>
      <c r="GE1" s="192"/>
      <c r="GF1" s="192"/>
      <c r="GG1" s="192"/>
      <c r="GH1" s="192"/>
      <c r="GI1" s="192"/>
      <c r="GJ1" s="192"/>
      <c r="GK1" s="192"/>
      <c r="GL1" s="192"/>
      <c r="GM1" s="192"/>
      <c r="GN1" s="192"/>
      <c r="GO1" s="192"/>
      <c r="GP1" s="192"/>
      <c r="GQ1" s="192"/>
      <c r="GR1" s="192"/>
      <c r="GS1" s="192"/>
      <c r="GT1" s="192"/>
      <c r="GU1" s="192"/>
      <c r="GV1" s="192"/>
      <c r="GW1" s="192"/>
      <c r="GX1" s="192"/>
      <c r="GY1" s="192"/>
      <c r="GZ1" s="192"/>
      <c r="HA1" s="192"/>
      <c r="HB1" s="192"/>
      <c r="HC1" s="192"/>
      <c r="HD1" s="192"/>
      <c r="HE1" s="192"/>
      <c r="HF1" s="192"/>
      <c r="HG1" s="192"/>
      <c r="HH1" s="192"/>
      <c r="HI1" s="192"/>
      <c r="HJ1" s="192"/>
      <c r="HK1" s="192"/>
      <c r="HL1" s="192"/>
      <c r="HM1" s="192"/>
      <c r="HN1" s="192"/>
      <c r="HO1" s="192"/>
      <c r="HP1" s="192"/>
      <c r="HQ1" s="192"/>
      <c r="HR1" s="192"/>
      <c r="HS1" s="192"/>
      <c r="HT1" s="192"/>
      <c r="HU1" s="192"/>
      <c r="HV1" s="192"/>
      <c r="HW1" s="192"/>
      <c r="HX1" s="192"/>
      <c r="HY1" s="192"/>
      <c r="HZ1" s="192"/>
      <c r="IA1" s="192"/>
      <c r="IB1" s="192"/>
      <c r="IC1" s="192"/>
      <c r="ID1" s="192"/>
      <c r="IE1" s="192"/>
      <c r="IF1" s="192"/>
      <c r="IG1" s="192"/>
      <c r="IH1" s="192"/>
      <c r="II1" s="192"/>
      <c r="IJ1" s="192"/>
      <c r="IK1" s="192"/>
      <c r="IL1" s="192"/>
      <c r="IM1" s="192"/>
      <c r="IN1" s="192"/>
      <c r="IO1" s="192"/>
      <c r="IP1" s="192"/>
      <c r="IQ1" s="192"/>
      <c r="IR1" s="192"/>
      <c r="IS1" s="192"/>
      <c r="IT1" s="192"/>
      <c r="IU1" s="192"/>
      <c r="IV1" s="192"/>
    </row>
    <row r="2" spans="1:256" ht="15.75" thickBot="1" x14ac:dyDescent="0.3">
      <c r="A2" s="195" t="str">
        <f>'Сводная таблица'!D2</f>
        <v>Группы 114 05 115 - 114 05 215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256" ht="15" customHeight="1" x14ac:dyDescent="0.25">
      <c r="A3" s="196" t="str">
        <f>'Сводная таблица'!A3:A4</f>
        <v>№ п/п</v>
      </c>
      <c r="B3" s="198" t="str">
        <f>'Сводная таблица'!B3:B4</f>
        <v>группа</v>
      </c>
      <c r="C3" s="200" t="str">
        <f>'Сводная таблица'!C3:C4</f>
        <v>подргуппа</v>
      </c>
      <c r="D3" s="202" t="str">
        <f>'Сводная таблица'!D3:D4</f>
        <v>Фамилия</v>
      </c>
      <c r="E3" s="204" t="str">
        <f>'Сводная таблица'!E3:E4</f>
        <v>Имя</v>
      </c>
      <c r="F3" s="193" t="str">
        <f>'Сводная таблица'!F3:F4</f>
        <v>Отчество</v>
      </c>
      <c r="G3" s="196" t="s">
        <v>113</v>
      </c>
      <c r="H3" s="202" t="s">
        <v>35</v>
      </c>
      <c r="I3" s="209" t="s">
        <v>38</v>
      </c>
      <c r="J3" s="209" t="s">
        <v>37</v>
      </c>
      <c r="K3" s="206" t="s">
        <v>34</v>
      </c>
    </row>
    <row r="4" spans="1:256" ht="15.75" thickBot="1" x14ac:dyDescent="0.3">
      <c r="A4" s="197"/>
      <c r="B4" s="199"/>
      <c r="C4" s="201"/>
      <c r="D4" s="203"/>
      <c r="E4" s="205"/>
      <c r="F4" s="194"/>
      <c r="G4" s="197"/>
      <c r="H4" s="203"/>
      <c r="I4" s="211"/>
      <c r="J4" s="211"/>
      <c r="K4" s="212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2016-11-28T15:55:18Z</dcterms:modified>
</cp:coreProperties>
</file>