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75" yWindow="225" windowWidth="11775" windowHeight="9435"/>
  </bookViews>
  <sheets>
    <sheet name="Сводная таблица" sheetId="1" r:id="rId1"/>
    <sheet name="Формула рейтинга" sheetId="9" r:id="rId2"/>
    <sheet name="Лр1" sheetId="6" r:id="rId3"/>
    <sheet name="Лр2" sheetId="7" r:id="rId4"/>
    <sheet name="Лр3" sheetId="8" r:id="rId5"/>
    <sheet name="Лр4" sheetId="10" r:id="rId6"/>
    <sheet name="Лр5" sheetId="11" r:id="rId7"/>
    <sheet name="Лр6" sheetId="12" r:id="rId8"/>
    <sheet name="Лр7" sheetId="13" r:id="rId9"/>
    <sheet name="РГР1" sheetId="15" r:id="rId10"/>
  </sheets>
  <definedNames>
    <definedName name="_xlnm.Print_Area" localSheetId="0">'Сводная таблица'!$A$2:$BU$47</definedName>
  </definedNames>
  <calcPr calcId="125725"/>
</workbook>
</file>

<file path=xl/calcChain.xml><?xml version="1.0" encoding="utf-8"?>
<calcChain xmlns="http://schemas.openxmlformats.org/spreadsheetml/2006/main">
  <c r="X3" i="1"/>
  <c r="O12" l="1"/>
  <c r="R38"/>
  <c r="R39"/>
  <c r="R36"/>
  <c r="R13"/>
  <c r="H43" i="15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2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1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10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6"/>
  <c r="H15"/>
  <c r="H14"/>
  <c r="H13"/>
  <c r="H12"/>
  <c r="H11"/>
  <c r="H10"/>
  <c r="H9"/>
  <c r="H8"/>
  <c r="H7"/>
  <c r="H6"/>
  <c r="H5"/>
  <c r="F3"/>
  <c r="E3"/>
  <c r="D3"/>
  <c r="C3"/>
  <c r="B3"/>
  <c r="A3"/>
  <c r="A2"/>
  <c r="H43" i="8"/>
  <c r="H42"/>
  <c r="H41"/>
  <c r="H37"/>
  <c r="H30"/>
  <c r="H29"/>
  <c r="H28"/>
  <c r="H27"/>
  <c r="H25"/>
  <c r="H22"/>
  <c r="H21"/>
  <c r="H20"/>
  <c r="H19"/>
  <c r="H18"/>
  <c r="H16"/>
  <c r="H15"/>
  <c r="H8"/>
  <c r="H7"/>
  <c r="F3"/>
  <c r="E3"/>
  <c r="D3"/>
  <c r="C3"/>
  <c r="B3"/>
  <c r="A3"/>
  <c r="A2"/>
  <c r="H41" i="7"/>
  <c r="H30"/>
  <c r="H25"/>
  <c r="H22"/>
  <c r="H21"/>
  <c r="H18"/>
  <c r="H15"/>
  <c r="F3"/>
  <c r="E3"/>
  <c r="D3"/>
  <c r="C3"/>
  <c r="B3"/>
  <c r="A3"/>
  <c r="A2"/>
  <c r="H41" i="6"/>
  <c r="H25"/>
  <c r="H22"/>
  <c r="H18"/>
  <c r="H15"/>
  <c r="F3"/>
  <c r="E3"/>
  <c r="D3"/>
  <c r="C3"/>
  <c r="B3"/>
  <c r="A3"/>
  <c r="A2"/>
  <c r="A5" i="9"/>
  <c r="AY5" s="1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AM49" i="1"/>
  <c r="AO49" s="1"/>
  <c r="AQ49" s="1"/>
  <c r="AS49" s="1"/>
  <c r="AU49" s="1"/>
  <c r="AW49" s="1"/>
  <c r="AY49" s="1"/>
  <c r="BA49" s="1"/>
  <c r="BC49" s="1"/>
  <c r="BE49" s="1"/>
  <c r="BG49" s="1"/>
  <c r="BI49" s="1"/>
  <c r="BK49" s="1"/>
  <c r="BM49" s="1"/>
  <c r="BO49" s="1"/>
  <c r="BQ49" s="1"/>
  <c r="BS49" s="1"/>
  <c r="AL49"/>
  <c r="AN49" s="1"/>
  <c r="AP49" s="1"/>
  <c r="AR49" s="1"/>
  <c r="AT49" s="1"/>
  <c r="AV49" s="1"/>
  <c r="AX49" s="1"/>
  <c r="AZ49" s="1"/>
  <c r="BB49" s="1"/>
  <c r="BD49" s="1"/>
  <c r="BF49" s="1"/>
  <c r="BH49" s="1"/>
  <c r="BJ49" s="1"/>
  <c r="BL49" s="1"/>
  <c r="BN49" s="1"/>
  <c r="BP49" s="1"/>
  <c r="BR49" s="1"/>
  <c r="AK49"/>
  <c r="AJ49"/>
  <c r="AM48"/>
  <c r="AO48" s="1"/>
  <c r="AQ48" s="1"/>
  <c r="AS48" s="1"/>
  <c r="AU48" s="1"/>
  <c r="AW48" s="1"/>
  <c r="AY48" s="1"/>
  <c r="BA48" s="1"/>
  <c r="BC48" s="1"/>
  <c r="BE48" s="1"/>
  <c r="BG48" s="1"/>
  <c r="BI48" s="1"/>
  <c r="BK48" s="1"/>
  <c r="BM48" s="1"/>
  <c r="BO48" s="1"/>
  <c r="BQ48" s="1"/>
  <c r="BS48" s="1"/>
  <c r="AL48"/>
  <c r="AN48" s="1"/>
  <c r="AP48" s="1"/>
  <c r="AR48" s="1"/>
  <c r="AT48" s="1"/>
  <c r="AV48" s="1"/>
  <c r="AX48" s="1"/>
  <c r="AZ48" s="1"/>
  <c r="BB48" s="1"/>
  <c r="BD48" s="1"/>
  <c r="BF48" s="1"/>
  <c r="BH48" s="1"/>
  <c r="BJ48" s="1"/>
  <c r="BL48" s="1"/>
  <c r="BN48" s="1"/>
  <c r="BP48" s="1"/>
  <c r="BR48" s="1"/>
  <c r="BS44"/>
  <c r="BR44"/>
  <c r="BQ44"/>
  <c r="BP44"/>
  <c r="BO44"/>
  <c r="BN44"/>
  <c r="BM44"/>
  <c r="BL44"/>
  <c r="BK44"/>
  <c r="BJ44"/>
  <c r="BI44"/>
  <c r="BH44"/>
  <c r="BG44"/>
  <c r="BF44"/>
  <c r="BD44"/>
  <c r="BC44"/>
  <c r="BB44"/>
  <c r="BA44"/>
  <c r="AZ44"/>
  <c r="AY44"/>
  <c r="AX44"/>
  <c r="AV44"/>
  <c r="AU44"/>
  <c r="AT44"/>
  <c r="AS44"/>
  <c r="AR44"/>
  <c r="AQ44"/>
  <c r="AP44"/>
  <c r="AO44"/>
  <c r="AN44"/>
  <c r="AM44"/>
  <c r="AL44"/>
  <c r="AK44"/>
  <c r="AJ44"/>
  <c r="Q44"/>
  <c r="N44"/>
  <c r="R40"/>
  <c r="O40"/>
  <c r="O39"/>
  <c r="R37"/>
  <c r="O37"/>
  <c r="O36"/>
  <c r="R35"/>
  <c r="O35"/>
  <c r="R34"/>
  <c r="O34"/>
  <c r="R33"/>
  <c r="O33"/>
  <c r="O31"/>
  <c r="O27"/>
  <c r="O26"/>
  <c r="R24"/>
  <c r="O24"/>
  <c r="BE21"/>
  <c r="AW21"/>
  <c r="AW44" s="1"/>
  <c r="BE17"/>
  <c r="BE44" s="1"/>
  <c r="R17"/>
  <c r="O17"/>
  <c r="R14"/>
  <c r="O14"/>
  <c r="O13"/>
  <c r="O11"/>
  <c r="R10"/>
  <c r="O10"/>
  <c r="BE7"/>
  <c r="O6"/>
  <c r="AK4"/>
  <c r="AM4" s="1"/>
  <c r="AO4" s="1"/>
  <c r="AQ4" s="1"/>
  <c r="AS4" s="1"/>
  <c r="AU4" s="1"/>
  <c r="AW4" s="1"/>
  <c r="AY4" s="1"/>
  <c r="BA4" s="1"/>
  <c r="BC4" s="1"/>
  <c r="BE4" s="1"/>
  <c r="BG4" s="1"/>
  <c r="BI4" s="1"/>
  <c r="BK4" s="1"/>
  <c r="BM4" s="1"/>
  <c r="BO4" s="1"/>
  <c r="BQ4" s="1"/>
  <c r="BS4" s="1"/>
  <c r="AJ4"/>
  <c r="AL4" s="1"/>
  <c r="AN4" s="1"/>
  <c r="AP4" s="1"/>
  <c r="AR4" s="1"/>
  <c r="AT4" s="1"/>
  <c r="AV4" s="1"/>
  <c r="AX4" s="1"/>
  <c r="AZ4" s="1"/>
  <c r="BB4" s="1"/>
  <c r="BD4" s="1"/>
  <c r="BF4" s="1"/>
  <c r="BH4" s="1"/>
  <c r="BJ4" s="1"/>
  <c r="BL4" s="1"/>
  <c r="BN4" s="1"/>
  <c r="BP4" s="1"/>
  <c r="BR4" s="1"/>
  <c r="AM3"/>
  <c r="AO3" s="1"/>
  <c r="AQ3" s="1"/>
  <c r="AS3" s="1"/>
  <c r="AU3" s="1"/>
  <c r="AW3" s="1"/>
  <c r="AY3" s="1"/>
  <c r="BA3" s="1"/>
  <c r="BC3" s="1"/>
  <c r="BE3" s="1"/>
  <c r="BG3" s="1"/>
  <c r="BI3" s="1"/>
  <c r="BK3" s="1"/>
  <c r="BM3" s="1"/>
  <c r="BO3" s="1"/>
  <c r="BQ3" s="1"/>
  <c r="BS3" s="1"/>
  <c r="AL3"/>
  <c r="AN3" s="1"/>
  <c r="AP3" s="1"/>
  <c r="AR3" s="1"/>
  <c r="AT3" s="1"/>
  <c r="AV3" s="1"/>
  <c r="AX3" s="1"/>
  <c r="AZ3" s="1"/>
  <c r="BB3" s="1"/>
  <c r="BD3" s="1"/>
  <c r="BF3" s="1"/>
  <c r="BH3" s="1"/>
  <c r="BJ3" s="1"/>
  <c r="BL3" s="1"/>
  <c r="BN3" s="1"/>
  <c r="BP3" s="1"/>
  <c r="BR3" s="1"/>
  <c r="U3"/>
  <c r="R3"/>
  <c r="O3"/>
  <c r="B2"/>
  <c r="P32" s="1"/>
  <c r="S6" l="1"/>
  <c r="P9"/>
  <c r="V15"/>
  <c r="S27"/>
  <c r="S7"/>
  <c r="S28"/>
  <c r="P31"/>
  <c r="V35"/>
  <c r="P8"/>
  <c r="V14"/>
  <c r="S30"/>
  <c r="S36"/>
  <c r="V16"/>
  <c r="P37"/>
  <c r="V5"/>
  <c r="V26"/>
  <c r="S29"/>
  <c r="I33" i="15"/>
  <c r="K33" s="1"/>
  <c r="I25"/>
  <c r="K25" s="1"/>
  <c r="I17"/>
  <c r="K17" s="1"/>
  <c r="I14"/>
  <c r="K14" s="1"/>
  <c r="I6"/>
  <c r="K6" s="1"/>
  <c r="I42" i="13"/>
  <c r="K42" s="1"/>
  <c r="I34"/>
  <c r="K34" s="1"/>
  <c r="I26"/>
  <c r="K26" s="1"/>
  <c r="I18"/>
  <c r="K18" s="1"/>
  <c r="I15"/>
  <c r="K15" s="1"/>
  <c r="I7"/>
  <c r="K7" s="1"/>
  <c r="I43" i="12"/>
  <c r="K43" s="1"/>
  <c r="I35"/>
  <c r="K35" s="1"/>
  <c r="I27"/>
  <c r="K27" s="1"/>
  <c r="I19"/>
  <c r="K19" s="1"/>
  <c r="I16"/>
  <c r="K16" s="1"/>
  <c r="I8"/>
  <c r="K8" s="1"/>
  <c r="I36" i="11"/>
  <c r="K36" s="1"/>
  <c r="I28"/>
  <c r="K28" s="1"/>
  <c r="I20"/>
  <c r="K20" s="1"/>
  <c r="I9"/>
  <c r="K9" s="1"/>
  <c r="I37" i="10"/>
  <c r="K37" s="1"/>
  <c r="I29"/>
  <c r="K29" s="1"/>
  <c r="I21"/>
  <c r="K21" s="1"/>
  <c r="I10"/>
  <c r="K10" s="1"/>
  <c r="I37" i="8"/>
  <c r="K37" s="1"/>
  <c r="I37" i="1" s="1"/>
  <c r="I27" i="8"/>
  <c r="K27" s="1"/>
  <c r="I27" i="1" s="1"/>
  <c r="I24" i="8"/>
  <c r="I18"/>
  <c r="K18" s="1"/>
  <c r="I18" i="1" s="1"/>
  <c r="I15" i="8"/>
  <c r="K15" s="1"/>
  <c r="I15" i="1" s="1"/>
  <c r="I43" i="7"/>
  <c r="I28"/>
  <c r="I21"/>
  <c r="K21" s="1"/>
  <c r="H21" i="1" s="1"/>
  <c r="I41" i="6"/>
  <c r="K41" s="1"/>
  <c r="G41" i="1" s="1"/>
  <c r="I22" i="6"/>
  <c r="K22" s="1"/>
  <c r="G22" i="1" s="1"/>
  <c r="I15" i="6"/>
  <c r="K15" s="1"/>
  <c r="G15" i="1" s="1"/>
  <c r="I34" i="8"/>
  <c r="I12"/>
  <c r="I5"/>
  <c r="I40" i="7"/>
  <c r="I36"/>
  <c r="I32"/>
  <c r="I11"/>
  <c r="I7"/>
  <c r="I38" i="6"/>
  <c r="I34"/>
  <c r="I30"/>
  <c r="I26"/>
  <c r="I19"/>
  <c r="I12"/>
  <c r="I8"/>
  <c r="I17" i="12"/>
  <c r="K17" s="1"/>
  <c r="I42" i="11"/>
  <c r="K42" s="1"/>
  <c r="I38" i="8"/>
  <c r="I29" i="7"/>
  <c r="I42" i="6"/>
  <c r="I23"/>
  <c r="I16"/>
  <c r="I37" i="15"/>
  <c r="K37" s="1"/>
  <c r="I29"/>
  <c r="K29" s="1"/>
  <c r="I21"/>
  <c r="K21" s="1"/>
  <c r="I10"/>
  <c r="K10" s="1"/>
  <c r="I17" i="10"/>
  <c r="K17" s="1"/>
  <c r="I39" i="8"/>
  <c r="I26" i="7"/>
  <c r="I16"/>
  <c r="I43" i="6"/>
  <c r="I24"/>
  <c r="I17"/>
  <c r="I41" i="13"/>
  <c r="K41" s="1"/>
  <c r="I33"/>
  <c r="K33" s="1"/>
  <c r="I25"/>
  <c r="K25" s="1"/>
  <c r="I17"/>
  <c r="K17" s="1"/>
  <c r="I14"/>
  <c r="K14" s="1"/>
  <c r="I6"/>
  <c r="K6" s="1"/>
  <c r="I36" i="8"/>
  <c r="I32"/>
  <c r="I26"/>
  <c r="I17"/>
  <c r="I14"/>
  <c r="I10"/>
  <c r="I38" i="7"/>
  <c r="I34"/>
  <c r="I23"/>
  <c r="I20"/>
  <c r="I13"/>
  <c r="I9"/>
  <c r="I5"/>
  <c r="I40" i="6"/>
  <c r="I36"/>
  <c r="I32"/>
  <c r="I28"/>
  <c r="I21"/>
  <c r="I14"/>
  <c r="I10"/>
  <c r="I6"/>
  <c r="I40" i="8"/>
  <c r="I23"/>
  <c r="I42" i="7"/>
  <c r="I27"/>
  <c r="I17"/>
  <c r="I38" i="15"/>
  <c r="K38" s="1"/>
  <c r="I30"/>
  <c r="K30" s="1"/>
  <c r="I22"/>
  <c r="K22" s="1"/>
  <c r="I11"/>
  <c r="K11" s="1"/>
  <c r="I32" i="12"/>
  <c r="K32" s="1"/>
  <c r="I17" i="11"/>
  <c r="K17" s="1"/>
  <c r="I43" i="8"/>
  <c r="K43" s="1"/>
  <c r="I43" i="1" s="1"/>
  <c r="I33" i="8"/>
  <c r="I11"/>
  <c r="I39" i="7"/>
  <c r="I35"/>
  <c r="I31"/>
  <c r="I24"/>
  <c r="I14"/>
  <c r="I10"/>
  <c r="I6"/>
  <c r="I37" i="6"/>
  <c r="I33"/>
  <c r="I29"/>
  <c r="I11"/>
  <c r="I7"/>
  <c r="I27" i="13"/>
  <c r="K27" s="1"/>
  <c r="I20" i="12"/>
  <c r="K20" s="1"/>
  <c r="I38" i="10"/>
  <c r="K38" s="1"/>
  <c r="I13" i="8"/>
  <c r="I27" i="6"/>
  <c r="I13"/>
  <c r="I8" i="13"/>
  <c r="K8" s="1"/>
  <c r="I31" i="8"/>
  <c r="I31" i="6"/>
  <c r="I35" i="13"/>
  <c r="K35" s="1"/>
  <c r="I28" i="12"/>
  <c r="K28" s="1"/>
  <c r="I21" i="11"/>
  <c r="K21" s="1"/>
  <c r="I35" i="8"/>
  <c r="I33" i="7"/>
  <c r="I19"/>
  <c r="I35" i="6"/>
  <c r="I16" i="13"/>
  <c r="K16" s="1"/>
  <c r="I9" i="12"/>
  <c r="K9" s="1"/>
  <c r="I25" i="8"/>
  <c r="K25" s="1"/>
  <c r="I25" i="1" s="1"/>
  <c r="I16" i="8"/>
  <c r="K16" s="1"/>
  <c r="I16" i="1" s="1"/>
  <c r="I37" i="7"/>
  <c r="I39" i="6"/>
  <c r="I36" i="12"/>
  <c r="K36" s="1"/>
  <c r="I29" i="11"/>
  <c r="K29" s="1"/>
  <c r="I22" i="10"/>
  <c r="K22" s="1"/>
  <c r="I6" i="8"/>
  <c r="I20" i="6"/>
  <c r="I10" i="11"/>
  <c r="K10" s="1"/>
  <c r="I22" i="7"/>
  <c r="K22" s="1"/>
  <c r="H22" i="1" s="1"/>
  <c r="I8" i="7"/>
  <c r="I19" i="13"/>
  <c r="K19" s="1"/>
  <c r="I37" i="11"/>
  <c r="K37" s="1"/>
  <c r="I30" i="10"/>
  <c r="K30" s="1"/>
  <c r="I28" i="8"/>
  <c r="K28" s="1"/>
  <c r="I28" i="1" s="1"/>
  <c r="I19" i="8"/>
  <c r="K19" s="1"/>
  <c r="I19" i="1" s="1"/>
  <c r="I12" i="7"/>
  <c r="I5" i="6"/>
  <c r="I11" i="10"/>
  <c r="K11" s="1"/>
  <c r="I9" i="8"/>
  <c r="I9" i="6"/>
  <c r="V6" i="1"/>
  <c r="V7"/>
  <c r="S8"/>
  <c r="S9"/>
  <c r="P10"/>
  <c r="S17"/>
  <c r="P18"/>
  <c r="P19"/>
  <c r="P20"/>
  <c r="P21"/>
  <c r="V27"/>
  <c r="V28"/>
  <c r="V29"/>
  <c r="V30"/>
  <c r="S31"/>
  <c r="S32"/>
  <c r="P33"/>
  <c r="V36"/>
  <c r="P38"/>
  <c r="J5" i="9"/>
  <c r="R5"/>
  <c r="Z5"/>
  <c r="AH5"/>
  <c r="AP5"/>
  <c r="AX5"/>
  <c r="I5"/>
  <c r="Q5"/>
  <c r="Y5"/>
  <c r="AG5"/>
  <c r="AO5"/>
  <c r="AW5"/>
  <c r="P6" i="1"/>
  <c r="P7"/>
  <c r="S14"/>
  <c r="S15"/>
  <c r="S16"/>
  <c r="P17"/>
  <c r="V24"/>
  <c r="V25"/>
  <c r="S26"/>
  <c r="P27"/>
  <c r="P28"/>
  <c r="P29"/>
  <c r="P30"/>
  <c r="S35"/>
  <c r="P36"/>
  <c r="H5" i="9"/>
  <c r="P5"/>
  <c r="X5"/>
  <c r="AF5"/>
  <c r="AN5"/>
  <c r="AV5"/>
  <c r="P5" i="1"/>
  <c r="V13"/>
  <c r="P15"/>
  <c r="P16"/>
  <c r="S24"/>
  <c r="S25"/>
  <c r="P26"/>
  <c r="V34"/>
  <c r="V40"/>
  <c r="V41"/>
  <c r="V42"/>
  <c r="V43"/>
  <c r="G5" i="9"/>
  <c r="O5"/>
  <c r="W5"/>
  <c r="AE5"/>
  <c r="AM5"/>
  <c r="AU5"/>
  <c r="S5" i="1"/>
  <c r="V11"/>
  <c r="V12"/>
  <c r="S13"/>
  <c r="P14"/>
  <c r="V22"/>
  <c r="V23"/>
  <c r="P25"/>
  <c r="S34"/>
  <c r="P35"/>
  <c r="S40"/>
  <c r="S41"/>
  <c r="S42"/>
  <c r="S43"/>
  <c r="F5" i="9"/>
  <c r="N5"/>
  <c r="V5"/>
  <c r="AD5"/>
  <c r="AL5"/>
  <c r="AT5"/>
  <c r="V10" i="1"/>
  <c r="S11"/>
  <c r="S12"/>
  <c r="P13"/>
  <c r="S22"/>
  <c r="S23"/>
  <c r="P24"/>
  <c r="V33"/>
  <c r="V39"/>
  <c r="P41"/>
  <c r="P42"/>
  <c r="P43"/>
  <c r="E5" i="9"/>
  <c r="M5"/>
  <c r="U5"/>
  <c r="AC5"/>
  <c r="AK5"/>
  <c r="AS5"/>
  <c r="A6"/>
  <c r="S10" i="1"/>
  <c r="P11"/>
  <c r="P12"/>
  <c r="V18"/>
  <c r="V19"/>
  <c r="V20"/>
  <c r="V21"/>
  <c r="P22"/>
  <c r="P23"/>
  <c r="S33"/>
  <c r="P34"/>
  <c r="V37"/>
  <c r="V38"/>
  <c r="S39"/>
  <c r="P40"/>
  <c r="D5" i="9"/>
  <c r="L5"/>
  <c r="T5"/>
  <c r="AB5"/>
  <c r="AJ5"/>
  <c r="AR5"/>
  <c r="AZ5"/>
  <c r="V8" i="1"/>
  <c r="V9"/>
  <c r="V17"/>
  <c r="S18"/>
  <c r="S19"/>
  <c r="S20"/>
  <c r="S21"/>
  <c r="V31"/>
  <c r="V32"/>
  <c r="S37"/>
  <c r="S38"/>
  <c r="P39"/>
  <c r="C5" i="9"/>
  <c r="K5"/>
  <c r="S5"/>
  <c r="AA5"/>
  <c r="AI5"/>
  <c r="AQ5"/>
  <c r="I25" i="6"/>
  <c r="K25" s="1"/>
  <c r="G25" i="1" s="1"/>
  <c r="I15" i="7"/>
  <c r="K15" s="1"/>
  <c r="H15" i="1" s="1"/>
  <c r="I20" i="8"/>
  <c r="K20" s="1"/>
  <c r="I20" i="1" s="1"/>
  <c r="I29" i="8"/>
  <c r="K29" s="1"/>
  <c r="I29" i="1" s="1"/>
  <c r="I5" i="10"/>
  <c r="K5" s="1"/>
  <c r="I19"/>
  <c r="K19" s="1"/>
  <c r="I25"/>
  <c r="K25" s="1"/>
  <c r="I31"/>
  <c r="K31" s="1"/>
  <c r="I6" i="11"/>
  <c r="K6" s="1"/>
  <c r="I12"/>
  <c r="K12" s="1"/>
  <c r="I19"/>
  <c r="K19" s="1"/>
  <c r="I26"/>
  <c r="K26" s="1"/>
  <c r="I32"/>
  <c r="K32" s="1"/>
  <c r="I38"/>
  <c r="K38" s="1"/>
  <c r="I13" i="12"/>
  <c r="K13" s="1"/>
  <c r="I26"/>
  <c r="K26" s="1"/>
  <c r="I33"/>
  <c r="K33" s="1"/>
  <c r="I39"/>
  <c r="K39" s="1"/>
  <c r="I20" i="13"/>
  <c r="K20" s="1"/>
  <c r="I40"/>
  <c r="K40" s="1"/>
  <c r="I19" i="15"/>
  <c r="K19" s="1"/>
  <c r="I27"/>
  <c r="K27" s="1"/>
  <c r="I35"/>
  <c r="K35" s="1"/>
  <c r="I43"/>
  <c r="K43" s="1"/>
  <c r="I25" i="7"/>
  <c r="K25" s="1"/>
  <c r="H25" i="1" s="1"/>
  <c r="I8" i="8"/>
  <c r="K8" s="1"/>
  <c r="I8" i="1" s="1"/>
  <c r="I42" i="8"/>
  <c r="K42" s="1"/>
  <c r="I42" i="1" s="1"/>
  <c r="I18" i="10"/>
  <c r="K18" s="1"/>
  <c r="I24"/>
  <c r="K24" s="1"/>
  <c r="I5" i="11"/>
  <c r="K5" s="1"/>
  <c r="I11"/>
  <c r="K11" s="1"/>
  <c r="I25"/>
  <c r="K25" s="1"/>
  <c r="I31"/>
  <c r="K31" s="1"/>
  <c r="I6" i="12"/>
  <c r="K6" s="1"/>
  <c r="I12"/>
  <c r="K12" s="1"/>
  <c r="I38"/>
  <c r="K38" s="1"/>
  <c r="I13" i="13"/>
  <c r="K13" s="1"/>
  <c r="I39"/>
  <c r="K39" s="1"/>
  <c r="I9" i="15"/>
  <c r="K9" s="1"/>
  <c r="I18"/>
  <c r="K18" s="1"/>
  <c r="I26"/>
  <c r="K26" s="1"/>
  <c r="I34"/>
  <c r="K34" s="1"/>
  <c r="I42"/>
  <c r="K42" s="1"/>
  <c r="I7" i="8"/>
  <c r="K7" s="1"/>
  <c r="I7" i="1" s="1"/>
  <c r="I41" i="8"/>
  <c r="K41" s="1"/>
  <c r="I41" i="1" s="1"/>
  <c r="I23" i="10"/>
  <c r="K23" s="1"/>
  <c r="I36"/>
  <c r="K36" s="1"/>
  <c r="I43"/>
  <c r="K43" s="1"/>
  <c r="I18" i="11"/>
  <c r="K18" s="1"/>
  <c r="I24"/>
  <c r="K24" s="1"/>
  <c r="I30"/>
  <c r="K30" s="1"/>
  <c r="I43"/>
  <c r="K43" s="1"/>
  <c r="I5" i="12"/>
  <c r="K5" s="1"/>
  <c r="I11"/>
  <c r="K11" s="1"/>
  <c r="I18"/>
  <c r="K18" s="1"/>
  <c r="I25"/>
  <c r="K25" s="1"/>
  <c r="I31"/>
  <c r="K31" s="1"/>
  <c r="I37"/>
  <c r="K37" s="1"/>
  <c r="I12" i="13"/>
  <c r="K12" s="1"/>
  <c r="I32"/>
  <c r="K32" s="1"/>
  <c r="I38"/>
  <c r="K38" s="1"/>
  <c r="I8" i="15"/>
  <c r="K8" s="1"/>
  <c r="I16"/>
  <c r="K16" s="1"/>
  <c r="I41"/>
  <c r="K41" s="1"/>
  <c r="I41" i="7"/>
  <c r="K41" s="1"/>
  <c r="H41" i="1" s="1"/>
  <c r="I9" i="10"/>
  <c r="K9" s="1"/>
  <c r="I16"/>
  <c r="K16" s="1"/>
  <c r="I42"/>
  <c r="K42" s="1"/>
  <c r="I16" i="11"/>
  <c r="K16" s="1"/>
  <c r="I23"/>
  <c r="K23" s="1"/>
  <c r="I10" i="12"/>
  <c r="K10" s="1"/>
  <c r="I24"/>
  <c r="K24" s="1"/>
  <c r="I30"/>
  <c r="K30" s="1"/>
  <c r="I5" i="13"/>
  <c r="K5" s="1"/>
  <c r="I11"/>
  <c r="K11" s="1"/>
  <c r="I31"/>
  <c r="K31" s="1"/>
  <c r="I37"/>
  <c r="K37" s="1"/>
  <c r="I7" i="15"/>
  <c r="K7" s="1"/>
  <c r="I15"/>
  <c r="K15" s="1"/>
  <c r="I24"/>
  <c r="K24" s="1"/>
  <c r="I32"/>
  <c r="K32" s="1"/>
  <c r="I40"/>
  <c r="K40" s="1"/>
  <c r="I18" i="6"/>
  <c r="K18" s="1"/>
  <c r="G18" i="1" s="1"/>
  <c r="I15" i="10"/>
  <c r="K15" s="1"/>
  <c r="I28"/>
  <c r="K28" s="1"/>
  <c r="I35"/>
  <c r="K35" s="1"/>
  <c r="I41"/>
  <c r="K41" s="1"/>
  <c r="I22" i="11"/>
  <c r="K22" s="1"/>
  <c r="I35"/>
  <c r="K35" s="1"/>
  <c r="I23" i="12"/>
  <c r="K23" s="1"/>
  <c r="I29"/>
  <c r="K29" s="1"/>
  <c r="I42"/>
  <c r="K42" s="1"/>
  <c r="I10" i="13"/>
  <c r="K10" s="1"/>
  <c r="I24"/>
  <c r="K24" s="1"/>
  <c r="I30"/>
  <c r="K30" s="1"/>
  <c r="I36"/>
  <c r="K36" s="1"/>
  <c r="I23" i="15"/>
  <c r="K23" s="1"/>
  <c r="I31"/>
  <c r="K31" s="1"/>
  <c r="I39"/>
  <c r="K39" s="1"/>
  <c r="I8" i="10"/>
  <c r="K8" s="1"/>
  <c r="I14"/>
  <c r="K14" s="1"/>
  <c r="I34"/>
  <c r="K34" s="1"/>
  <c r="I40"/>
  <c r="K40" s="1"/>
  <c r="I8" i="11"/>
  <c r="K8" s="1"/>
  <c r="I15"/>
  <c r="K15" s="1"/>
  <c r="I41"/>
  <c r="K41" s="1"/>
  <c r="I15" i="12"/>
  <c r="K15" s="1"/>
  <c r="I22"/>
  <c r="K22" s="1"/>
  <c r="I9" i="13"/>
  <c r="K9" s="1"/>
  <c r="I23"/>
  <c r="K23" s="1"/>
  <c r="I29"/>
  <c r="K29" s="1"/>
  <c r="I43"/>
  <c r="K43" s="1"/>
  <c r="I5" i="15"/>
  <c r="K5" s="1"/>
  <c r="I13"/>
  <c r="K13" s="1"/>
  <c r="I18" i="7"/>
  <c r="K18" s="1"/>
  <c r="H18" i="1" s="1"/>
  <c r="I30" i="7"/>
  <c r="K30" s="1"/>
  <c r="H30" i="1" s="1"/>
  <c r="I22" i="8"/>
  <c r="K22" s="1"/>
  <c r="I22" i="1" s="1"/>
  <c r="I7" i="10"/>
  <c r="K7" s="1"/>
  <c r="I13"/>
  <c r="K13" s="1"/>
  <c r="I20"/>
  <c r="K20" s="1"/>
  <c r="I27"/>
  <c r="K27" s="1"/>
  <c r="I33"/>
  <c r="K33" s="1"/>
  <c r="I39"/>
  <c r="K39" s="1"/>
  <c r="I14" i="11"/>
  <c r="K14" s="1"/>
  <c r="I27"/>
  <c r="K27" s="1"/>
  <c r="I34"/>
  <c r="K34" s="1"/>
  <c r="I40"/>
  <c r="K40" s="1"/>
  <c r="I21" i="12"/>
  <c r="K21" s="1"/>
  <c r="I34"/>
  <c r="K34" s="1"/>
  <c r="I41"/>
  <c r="K41" s="1"/>
  <c r="I22" i="13"/>
  <c r="K22" s="1"/>
  <c r="I28"/>
  <c r="K28" s="1"/>
  <c r="I12" i="15"/>
  <c r="K12" s="1"/>
  <c r="I21" i="8"/>
  <c r="K21" s="1"/>
  <c r="I21" i="1" s="1"/>
  <c r="I30" i="8"/>
  <c r="K30" s="1"/>
  <c r="I30" i="1" s="1"/>
  <c r="I6" i="10"/>
  <c r="K6" s="1"/>
  <c r="I12"/>
  <c r="K12" s="1"/>
  <c r="I26"/>
  <c r="K26" s="1"/>
  <c r="I32"/>
  <c r="K32" s="1"/>
  <c r="I7" i="11"/>
  <c r="K7" s="1"/>
  <c r="I13"/>
  <c r="K13" s="1"/>
  <c r="I33"/>
  <c r="K33" s="1"/>
  <c r="I39"/>
  <c r="K39" s="1"/>
  <c r="I7" i="12"/>
  <c r="K7" s="1"/>
  <c r="I14"/>
  <c r="K14" s="1"/>
  <c r="I40"/>
  <c r="K40" s="1"/>
  <c r="I21" i="13"/>
  <c r="K21" s="1"/>
  <c r="I20" i="15"/>
  <c r="K20" s="1"/>
  <c r="I28"/>
  <c r="K28" s="1"/>
  <c r="I36"/>
  <c r="K36" s="1"/>
  <c r="BT41" i="1" l="1"/>
  <c r="AV6" i="9"/>
  <c r="AN6"/>
  <c r="AF6"/>
  <c r="X6"/>
  <c r="P6"/>
  <c r="H6"/>
  <c r="AW6"/>
  <c r="AO6"/>
  <c r="AG6"/>
  <c r="Y6"/>
  <c r="Q6"/>
  <c r="I6"/>
  <c r="AX6"/>
  <c r="AP6"/>
  <c r="AH6"/>
  <c r="Z6"/>
  <c r="R6"/>
  <c r="J6"/>
  <c r="AY6"/>
  <c r="AQ6"/>
  <c r="AI6"/>
  <c r="AA6"/>
  <c r="S6"/>
  <c r="K6"/>
  <c r="C6"/>
  <c r="AZ6"/>
  <c r="AR6"/>
  <c r="AJ6"/>
  <c r="AB6"/>
  <c r="T6"/>
  <c r="L6"/>
  <c r="D6"/>
  <c r="A7"/>
  <c r="AS6"/>
  <c r="AK6"/>
  <c r="AC6"/>
  <c r="U6"/>
  <c r="M6"/>
  <c r="E6"/>
  <c r="AT6"/>
  <c r="AL6"/>
  <c r="AD6"/>
  <c r="V6"/>
  <c r="N6"/>
  <c r="F6"/>
  <c r="AU6"/>
  <c r="AM6"/>
  <c r="AE6"/>
  <c r="W6"/>
  <c r="O6"/>
  <c r="G6"/>
  <c r="BT22" i="1"/>
  <c r="BT25"/>
  <c r="BT15"/>
  <c r="BT18"/>
  <c r="A8" i="9" l="1"/>
  <c r="AS7"/>
  <c r="AK7"/>
  <c r="AC7"/>
  <c r="U7"/>
  <c r="M7"/>
  <c r="E7"/>
  <c r="AT7"/>
  <c r="AL7"/>
  <c r="AD7"/>
  <c r="V7"/>
  <c r="N7"/>
  <c r="F7"/>
  <c r="AU7"/>
  <c r="AM7"/>
  <c r="AE7"/>
  <c r="W7"/>
  <c r="O7"/>
  <c r="G7"/>
  <c r="AV7"/>
  <c r="AN7"/>
  <c r="AF7"/>
  <c r="X7"/>
  <c r="P7"/>
  <c r="H7"/>
  <c r="AW7"/>
  <c r="AO7"/>
  <c r="AG7"/>
  <c r="Y7"/>
  <c r="Q7"/>
  <c r="I7"/>
  <c r="AX7"/>
  <c r="AP7"/>
  <c r="AH7"/>
  <c r="Z7"/>
  <c r="R7"/>
  <c r="J7"/>
  <c r="AY7"/>
  <c r="AQ7"/>
  <c r="AI7"/>
  <c r="AA7"/>
  <c r="S7"/>
  <c r="K7"/>
  <c r="C7"/>
  <c r="AZ7"/>
  <c r="AR7"/>
  <c r="AJ7"/>
  <c r="AB7"/>
  <c r="T7"/>
  <c r="L7"/>
  <c r="D7"/>
  <c r="AW8" l="1"/>
  <c r="AO8"/>
  <c r="AY8"/>
  <c r="AQ8"/>
  <c r="AR8"/>
  <c r="AH8"/>
  <c r="Z8"/>
  <c r="R8"/>
  <c r="J8"/>
  <c r="AS8"/>
  <c r="AI8"/>
  <c r="AA8"/>
  <c r="S8"/>
  <c r="K8"/>
  <c r="C8"/>
  <c r="AT8"/>
  <c r="AJ8"/>
  <c r="AB8"/>
  <c r="T8"/>
  <c r="L8"/>
  <c r="D8"/>
  <c r="AU8"/>
  <c r="AK8"/>
  <c r="AC8"/>
  <c r="U8"/>
  <c r="M8"/>
  <c r="E8"/>
  <c r="AV8"/>
  <c r="AL8"/>
  <c r="AD8"/>
  <c r="V8"/>
  <c r="N8"/>
  <c r="F8"/>
  <c r="AX8"/>
  <c r="AM8"/>
  <c r="AE8"/>
  <c r="W8"/>
  <c r="O8"/>
  <c r="G8"/>
  <c r="AZ8"/>
  <c r="AN8"/>
  <c r="AF8"/>
  <c r="X8"/>
  <c r="P8"/>
  <c r="H8"/>
  <c r="A9"/>
  <c r="AP8"/>
  <c r="AG8"/>
  <c r="Y8"/>
  <c r="Q8"/>
  <c r="I8"/>
  <c r="AT9" l="1"/>
  <c r="AL9"/>
  <c r="AD9"/>
  <c r="V9"/>
  <c r="N9"/>
  <c r="F9"/>
  <c r="AV9"/>
  <c r="AN9"/>
  <c r="AF9"/>
  <c r="X9"/>
  <c r="P9"/>
  <c r="H9"/>
  <c r="AW9"/>
  <c r="AO9"/>
  <c r="AZ9"/>
  <c r="AR9"/>
  <c r="AX9"/>
  <c r="AI9"/>
  <c r="Y9"/>
  <c r="M9"/>
  <c r="C9"/>
  <c r="AY9"/>
  <c r="AJ9"/>
  <c r="Z9"/>
  <c r="O9"/>
  <c r="D9"/>
  <c r="A10"/>
  <c r="AK9"/>
  <c r="AA9"/>
  <c r="Q9"/>
  <c r="E9"/>
  <c r="AM9"/>
  <c r="AB9"/>
  <c r="R9"/>
  <c r="G9"/>
  <c r="AP9"/>
  <c r="AC9"/>
  <c r="S9"/>
  <c r="I9"/>
  <c r="AQ9"/>
  <c r="AE9"/>
  <c r="T9"/>
  <c r="J9"/>
  <c r="AS9"/>
  <c r="AG9"/>
  <c r="U9"/>
  <c r="K9"/>
  <c r="AU9"/>
  <c r="AH9"/>
  <c r="W9"/>
  <c r="L9"/>
  <c r="AY10" l="1"/>
  <c r="AQ10"/>
  <c r="AI10"/>
  <c r="AA10"/>
  <c r="S10"/>
  <c r="K10"/>
  <c r="C10"/>
  <c r="A11"/>
  <c r="AS10"/>
  <c r="AK10"/>
  <c r="AC10"/>
  <c r="U10"/>
  <c r="M10"/>
  <c r="E10"/>
  <c r="AT10"/>
  <c r="AL10"/>
  <c r="AD10"/>
  <c r="V10"/>
  <c r="N10"/>
  <c r="F10"/>
  <c r="AU10"/>
  <c r="AM10"/>
  <c r="AE10"/>
  <c r="W10"/>
  <c r="AV10"/>
  <c r="AN10"/>
  <c r="AF10"/>
  <c r="X10"/>
  <c r="AW10"/>
  <c r="AO10"/>
  <c r="AG10"/>
  <c r="Y10"/>
  <c r="Q10"/>
  <c r="I10"/>
  <c r="AP10"/>
  <c r="O10"/>
  <c r="AR10"/>
  <c r="P10"/>
  <c r="AX10"/>
  <c r="R10"/>
  <c r="AZ10"/>
  <c r="T10"/>
  <c r="D10"/>
  <c r="Z10"/>
  <c r="G10"/>
  <c r="AB10"/>
  <c r="H10"/>
  <c r="AH10"/>
  <c r="J10"/>
  <c r="AJ10"/>
  <c r="L10"/>
  <c r="AV11" l="1"/>
  <c r="AN11"/>
  <c r="AF11"/>
  <c r="X11"/>
  <c r="P11"/>
  <c r="H11"/>
  <c r="AW11"/>
  <c r="AO11"/>
  <c r="AG11"/>
  <c r="Y11"/>
  <c r="Q11"/>
  <c r="AX11"/>
  <c r="AP11"/>
  <c r="AH11"/>
  <c r="Z11"/>
  <c r="R11"/>
  <c r="J11"/>
  <c r="AY11"/>
  <c r="AQ11"/>
  <c r="AI11"/>
  <c r="AA11"/>
  <c r="S11"/>
  <c r="K11"/>
  <c r="C11"/>
  <c r="AZ11"/>
  <c r="AR11"/>
  <c r="AJ11"/>
  <c r="AB11"/>
  <c r="T11"/>
  <c r="L11"/>
  <c r="D11"/>
  <c r="A12"/>
  <c r="AS11"/>
  <c r="AK11"/>
  <c r="AC11"/>
  <c r="U11"/>
  <c r="M11"/>
  <c r="E11"/>
  <c r="AT11"/>
  <c r="AL11"/>
  <c r="AD11"/>
  <c r="V11"/>
  <c r="N11"/>
  <c r="F11"/>
  <c r="AE11"/>
  <c r="AM11"/>
  <c r="AU11"/>
  <c r="G11"/>
  <c r="I11"/>
  <c r="O11"/>
  <c r="W11"/>
  <c r="A13" l="1"/>
  <c r="AS12"/>
  <c r="AK12"/>
  <c r="AC12"/>
  <c r="U12"/>
  <c r="M12"/>
  <c r="E12"/>
  <c r="AT12"/>
  <c r="AL12"/>
  <c r="AD12"/>
  <c r="V12"/>
  <c r="N12"/>
  <c r="F12"/>
  <c r="AU12"/>
  <c r="AM12"/>
  <c r="AE12"/>
  <c r="W12"/>
  <c r="O12"/>
  <c r="G12"/>
  <c r="AV12"/>
  <c r="AN12"/>
  <c r="AF12"/>
  <c r="X12"/>
  <c r="P12"/>
  <c r="H12"/>
  <c r="AW12"/>
  <c r="AO12"/>
  <c r="AG12"/>
  <c r="Y12"/>
  <c r="Q12"/>
  <c r="I12"/>
  <c r="AX12"/>
  <c r="AP12"/>
  <c r="AH12"/>
  <c r="Z12"/>
  <c r="R12"/>
  <c r="J12"/>
  <c r="AY12"/>
  <c r="AQ12"/>
  <c r="AI12"/>
  <c r="AA12"/>
  <c r="S12"/>
  <c r="K12"/>
  <c r="C12"/>
  <c r="AR12"/>
  <c r="AZ12"/>
  <c r="D12"/>
  <c r="L12"/>
  <c r="T12"/>
  <c r="AB12"/>
  <c r="AJ12"/>
  <c r="AX13" l="1"/>
  <c r="AP13"/>
  <c r="AH13"/>
  <c r="Z13"/>
  <c r="R13"/>
  <c r="J13"/>
  <c r="AY13"/>
  <c r="AQ13"/>
  <c r="AI13"/>
  <c r="AA13"/>
  <c r="S13"/>
  <c r="K13"/>
  <c r="C13"/>
  <c r="AZ13"/>
  <c r="AR13"/>
  <c r="AJ13"/>
  <c r="AB13"/>
  <c r="T13"/>
  <c r="L13"/>
  <c r="D13"/>
  <c r="A14"/>
  <c r="AS13"/>
  <c r="AK13"/>
  <c r="AC13"/>
  <c r="U13"/>
  <c r="M13"/>
  <c r="E13"/>
  <c r="AT13"/>
  <c r="AL13"/>
  <c r="AD13"/>
  <c r="V13"/>
  <c r="N13"/>
  <c r="F13"/>
  <c r="AU13"/>
  <c r="AM13"/>
  <c r="AE13"/>
  <c r="W13"/>
  <c r="O13"/>
  <c r="G13"/>
  <c r="AV13"/>
  <c r="AN13"/>
  <c r="AF13"/>
  <c r="X13"/>
  <c r="P13"/>
  <c r="H13"/>
  <c r="I13"/>
  <c r="Q13"/>
  <c r="Y13"/>
  <c r="AG13"/>
  <c r="AO13"/>
  <c r="AW13"/>
  <c r="AU14" l="1"/>
  <c r="AM14"/>
  <c r="AE14"/>
  <c r="W14"/>
  <c r="O14"/>
  <c r="G14"/>
  <c r="AV14"/>
  <c r="AN14"/>
  <c r="AF14"/>
  <c r="X14"/>
  <c r="P14"/>
  <c r="H14"/>
  <c r="AW14"/>
  <c r="AO14"/>
  <c r="AG14"/>
  <c r="Y14"/>
  <c r="Q14"/>
  <c r="I14"/>
  <c r="AX14"/>
  <c r="AP14"/>
  <c r="AH14"/>
  <c r="Z14"/>
  <c r="R14"/>
  <c r="J14"/>
  <c r="AY14"/>
  <c r="AQ14"/>
  <c r="AI14"/>
  <c r="AA14"/>
  <c r="S14"/>
  <c r="K14"/>
  <c r="C14"/>
  <c r="AZ14"/>
  <c r="AR14"/>
  <c r="AJ14"/>
  <c r="AB14"/>
  <c r="T14"/>
  <c r="L14"/>
  <c r="D14"/>
  <c r="A15"/>
  <c r="AS14"/>
  <c r="AK14"/>
  <c r="AC14"/>
  <c r="U14"/>
  <c r="M14"/>
  <c r="E14"/>
  <c r="F14"/>
  <c r="N14"/>
  <c r="V14"/>
  <c r="AD14"/>
  <c r="AL14"/>
  <c r="AT14"/>
  <c r="AZ15" l="1"/>
  <c r="AR15"/>
  <c r="AJ15"/>
  <c r="AB15"/>
  <c r="T15"/>
  <c r="L15"/>
  <c r="D15"/>
  <c r="A16"/>
  <c r="AS15"/>
  <c r="AK15"/>
  <c r="AC15"/>
  <c r="U15"/>
  <c r="M15"/>
  <c r="E15"/>
  <c r="AT15"/>
  <c r="AL15"/>
  <c r="AD15"/>
  <c r="V15"/>
  <c r="N15"/>
  <c r="F15"/>
  <c r="AU15"/>
  <c r="AM15"/>
  <c r="AE15"/>
  <c r="W15"/>
  <c r="O15"/>
  <c r="G15"/>
  <c r="AV15"/>
  <c r="AN15"/>
  <c r="AF15"/>
  <c r="X15"/>
  <c r="P15"/>
  <c r="H15"/>
  <c r="AW15"/>
  <c r="AO15"/>
  <c r="AG15"/>
  <c r="Y15"/>
  <c r="Q15"/>
  <c r="I15"/>
  <c r="AX15"/>
  <c r="AP15"/>
  <c r="AH15"/>
  <c r="Z15"/>
  <c r="R15"/>
  <c r="J15"/>
  <c r="S15"/>
  <c r="AA15"/>
  <c r="AI15"/>
  <c r="AQ15"/>
  <c r="AY15"/>
  <c r="C15"/>
  <c r="K15"/>
  <c r="AW16" l="1"/>
  <c r="AO16"/>
  <c r="AG16"/>
  <c r="Y16"/>
  <c r="Q16"/>
  <c r="I16"/>
  <c r="AX16"/>
  <c r="AP16"/>
  <c r="AH16"/>
  <c r="Z16"/>
  <c r="R16"/>
  <c r="J16"/>
  <c r="AY16"/>
  <c r="AQ16"/>
  <c r="AI16"/>
  <c r="AA16"/>
  <c r="S16"/>
  <c r="K16"/>
  <c r="C16"/>
  <c r="AZ16"/>
  <c r="AR16"/>
  <c r="AJ16"/>
  <c r="AB16"/>
  <c r="T16"/>
  <c r="L16"/>
  <c r="D16"/>
  <c r="A17"/>
  <c r="AS16"/>
  <c r="AK16"/>
  <c r="AC16"/>
  <c r="U16"/>
  <c r="M16"/>
  <c r="E16"/>
  <c r="AT16"/>
  <c r="AL16"/>
  <c r="AD16"/>
  <c r="V16"/>
  <c r="N16"/>
  <c r="F16"/>
  <c r="AU16"/>
  <c r="AM16"/>
  <c r="AE16"/>
  <c r="W16"/>
  <c r="O16"/>
  <c r="G16"/>
  <c r="AF16"/>
  <c r="AN16"/>
  <c r="AV16"/>
  <c r="H16"/>
  <c r="P16"/>
  <c r="X16"/>
  <c r="AT17" l="1"/>
  <c r="AL17"/>
  <c r="AD17"/>
  <c r="V17"/>
  <c r="N17"/>
  <c r="F17"/>
  <c r="AU17"/>
  <c r="AM17"/>
  <c r="AE17"/>
  <c r="W17"/>
  <c r="O17"/>
  <c r="G17"/>
  <c r="AV17"/>
  <c r="AN17"/>
  <c r="AF17"/>
  <c r="X17"/>
  <c r="P17"/>
  <c r="H17"/>
  <c r="AW17"/>
  <c r="AO17"/>
  <c r="AG17"/>
  <c r="Y17"/>
  <c r="Q17"/>
  <c r="I17"/>
  <c r="AX17"/>
  <c r="AP17"/>
  <c r="AH17"/>
  <c r="Z17"/>
  <c r="R17"/>
  <c r="J17"/>
  <c r="AY17"/>
  <c r="AQ17"/>
  <c r="AI17"/>
  <c r="AA17"/>
  <c r="S17"/>
  <c r="K17"/>
  <c r="C17"/>
  <c r="AZ17"/>
  <c r="AR17"/>
  <c r="AJ17"/>
  <c r="AB17"/>
  <c r="T17"/>
  <c r="L17"/>
  <c r="D17"/>
  <c r="AS17"/>
  <c r="A18"/>
  <c r="E17"/>
  <c r="M17"/>
  <c r="U17"/>
  <c r="AC17"/>
  <c r="AK17"/>
  <c r="AY18" l="1"/>
  <c r="AQ18"/>
  <c r="AI18"/>
  <c r="AA18"/>
  <c r="S18"/>
  <c r="K18"/>
  <c r="C18"/>
  <c r="AZ18"/>
  <c r="AR18"/>
  <c r="AJ18"/>
  <c r="AB18"/>
  <c r="T18"/>
  <c r="L18"/>
  <c r="D18"/>
  <c r="A19"/>
  <c r="AS18"/>
  <c r="AK18"/>
  <c r="AC18"/>
  <c r="U18"/>
  <c r="M18"/>
  <c r="E18"/>
  <c r="AT18"/>
  <c r="AL18"/>
  <c r="AD18"/>
  <c r="V18"/>
  <c r="N18"/>
  <c r="F18"/>
  <c r="AU18"/>
  <c r="AM18"/>
  <c r="AE18"/>
  <c r="W18"/>
  <c r="O18"/>
  <c r="G18"/>
  <c r="AV18"/>
  <c r="AN18"/>
  <c r="AF18"/>
  <c r="X18"/>
  <c r="P18"/>
  <c r="H18"/>
  <c r="AW18"/>
  <c r="AO18"/>
  <c r="AG18"/>
  <c r="Y18"/>
  <c r="Q18"/>
  <c r="I18"/>
  <c r="J18"/>
  <c r="R18"/>
  <c r="Z18"/>
  <c r="AH18"/>
  <c r="AP18"/>
  <c r="AX18"/>
  <c r="AV19" l="1"/>
  <c r="AN19"/>
  <c r="AF19"/>
  <c r="X19"/>
  <c r="P19"/>
  <c r="H19"/>
  <c r="AW19"/>
  <c r="AO19"/>
  <c r="AG19"/>
  <c r="Y19"/>
  <c r="Q19"/>
  <c r="I19"/>
  <c r="AX19"/>
  <c r="AP19"/>
  <c r="AH19"/>
  <c r="Z19"/>
  <c r="R19"/>
  <c r="J19"/>
  <c r="AY19"/>
  <c r="AQ19"/>
  <c r="AI19"/>
  <c r="AA19"/>
  <c r="S19"/>
  <c r="K19"/>
  <c r="C19"/>
  <c r="AZ19"/>
  <c r="AR19"/>
  <c r="AJ19"/>
  <c r="AB19"/>
  <c r="T19"/>
  <c r="L19"/>
  <c r="D19"/>
  <c r="A20"/>
  <c r="AS19"/>
  <c r="AK19"/>
  <c r="AC19"/>
  <c r="U19"/>
  <c r="M19"/>
  <c r="E19"/>
  <c r="AT19"/>
  <c r="AL19"/>
  <c r="AD19"/>
  <c r="V19"/>
  <c r="N19"/>
  <c r="F19"/>
  <c r="G19"/>
  <c r="O19"/>
  <c r="W19"/>
  <c r="AE19"/>
  <c r="AM19"/>
  <c r="AU19"/>
  <c r="A21" l="1"/>
  <c r="AS20"/>
  <c r="AK20"/>
  <c r="AC20"/>
  <c r="U20"/>
  <c r="M20"/>
  <c r="E20"/>
  <c r="AT20"/>
  <c r="AL20"/>
  <c r="AD20"/>
  <c r="V20"/>
  <c r="N20"/>
  <c r="F20"/>
  <c r="AU20"/>
  <c r="AM20"/>
  <c r="AE20"/>
  <c r="W20"/>
  <c r="O20"/>
  <c r="G20"/>
  <c r="AV20"/>
  <c r="AN20"/>
  <c r="AF20"/>
  <c r="X20"/>
  <c r="P20"/>
  <c r="H20"/>
  <c r="AW20"/>
  <c r="AO20"/>
  <c r="AG20"/>
  <c r="Y20"/>
  <c r="Q20"/>
  <c r="I20"/>
  <c r="AX20"/>
  <c r="AP20"/>
  <c r="AH20"/>
  <c r="Z20"/>
  <c r="R20"/>
  <c r="J20"/>
  <c r="AY20"/>
  <c r="AQ20"/>
  <c r="AI20"/>
  <c r="AA20"/>
  <c r="S20"/>
  <c r="K20"/>
  <c r="C20"/>
  <c r="T20"/>
  <c r="AB20"/>
  <c r="AJ20"/>
  <c r="AR20"/>
  <c r="AZ20"/>
  <c r="D20"/>
  <c r="L20"/>
  <c r="AX21" l="1"/>
  <c r="AP21"/>
  <c r="AH21"/>
  <c r="Z21"/>
  <c r="R21"/>
  <c r="J21"/>
  <c r="AY21"/>
  <c r="AQ21"/>
  <c r="AI21"/>
  <c r="AA21"/>
  <c r="S21"/>
  <c r="K21"/>
  <c r="C21"/>
  <c r="AZ21"/>
  <c r="AR21"/>
  <c r="AJ21"/>
  <c r="AB21"/>
  <c r="T21"/>
  <c r="L21"/>
  <c r="D21"/>
  <c r="A22"/>
  <c r="AS21"/>
  <c r="AK21"/>
  <c r="AC21"/>
  <c r="U21"/>
  <c r="M21"/>
  <c r="E21"/>
  <c r="AT21"/>
  <c r="AL21"/>
  <c r="AD21"/>
  <c r="V21"/>
  <c r="N21"/>
  <c r="F21"/>
  <c r="AU21"/>
  <c r="AM21"/>
  <c r="AE21"/>
  <c r="W21"/>
  <c r="O21"/>
  <c r="G21"/>
  <c r="AV21"/>
  <c r="AN21"/>
  <c r="AF21"/>
  <c r="X21"/>
  <c r="P21"/>
  <c r="H21"/>
  <c r="AG21"/>
  <c r="AO21"/>
  <c r="AW21"/>
  <c r="I21"/>
  <c r="Q21"/>
  <c r="Y21"/>
  <c r="AU22" l="1"/>
  <c r="AM22"/>
  <c r="AE22"/>
  <c r="W22"/>
  <c r="O22"/>
  <c r="G22"/>
  <c r="AV22"/>
  <c r="AN22"/>
  <c r="AF22"/>
  <c r="X22"/>
  <c r="P22"/>
  <c r="H22"/>
  <c r="AW22"/>
  <c r="AO22"/>
  <c r="AG22"/>
  <c r="Y22"/>
  <c r="Q22"/>
  <c r="I22"/>
  <c r="AX22"/>
  <c r="AP22"/>
  <c r="AH22"/>
  <c r="Z22"/>
  <c r="R22"/>
  <c r="J22"/>
  <c r="AY22"/>
  <c r="AQ22"/>
  <c r="AI22"/>
  <c r="AA22"/>
  <c r="S22"/>
  <c r="K22"/>
  <c r="C22"/>
  <c r="AZ22"/>
  <c r="AR22"/>
  <c r="AJ22"/>
  <c r="AB22"/>
  <c r="T22"/>
  <c r="L22"/>
  <c r="D22"/>
  <c r="A23"/>
  <c r="AS22"/>
  <c r="AK22"/>
  <c r="AC22"/>
  <c r="U22"/>
  <c r="M22"/>
  <c r="E22"/>
  <c r="AT22"/>
  <c r="F22"/>
  <c r="N22"/>
  <c r="V22"/>
  <c r="AD22"/>
  <c r="AL22"/>
  <c r="AZ23" l="1"/>
  <c r="AR23"/>
  <c r="AJ23"/>
  <c r="AB23"/>
  <c r="T23"/>
  <c r="L23"/>
  <c r="D23"/>
  <c r="A24"/>
  <c r="AS23"/>
  <c r="AK23"/>
  <c r="AC23"/>
  <c r="U23"/>
  <c r="M23"/>
  <c r="E23"/>
  <c r="AT23"/>
  <c r="AL23"/>
  <c r="AD23"/>
  <c r="V23"/>
  <c r="N23"/>
  <c r="F23"/>
  <c r="AU23"/>
  <c r="AM23"/>
  <c r="AE23"/>
  <c r="W23"/>
  <c r="O23"/>
  <c r="G23"/>
  <c r="AV23"/>
  <c r="AN23"/>
  <c r="AF23"/>
  <c r="X23"/>
  <c r="P23"/>
  <c r="H23"/>
  <c r="AW23"/>
  <c r="AO23"/>
  <c r="AG23"/>
  <c r="Y23"/>
  <c r="Q23"/>
  <c r="I23"/>
  <c r="AX23"/>
  <c r="AP23"/>
  <c r="AH23"/>
  <c r="Z23"/>
  <c r="R23"/>
  <c r="J23"/>
  <c r="C23"/>
  <c r="K23"/>
  <c r="S23"/>
  <c r="AA23"/>
  <c r="AI23"/>
  <c r="AQ23"/>
  <c r="AY23"/>
  <c r="AW24" l="1"/>
  <c r="AO24"/>
  <c r="AG24"/>
  <c r="Y24"/>
  <c r="Q24"/>
  <c r="I24"/>
  <c r="AX24"/>
  <c r="AP24"/>
  <c r="AH24"/>
  <c r="Z24"/>
  <c r="R24"/>
  <c r="J24"/>
  <c r="AY24"/>
  <c r="AQ24"/>
  <c r="AI24"/>
  <c r="AA24"/>
  <c r="S24"/>
  <c r="K24"/>
  <c r="C24"/>
  <c r="AZ24"/>
  <c r="AR24"/>
  <c r="AJ24"/>
  <c r="AB24"/>
  <c r="T24"/>
  <c r="L24"/>
  <c r="D24"/>
  <c r="A25"/>
  <c r="AS24"/>
  <c r="AK24"/>
  <c r="AC24"/>
  <c r="U24"/>
  <c r="M24"/>
  <c r="E24"/>
  <c r="AT24"/>
  <c r="AL24"/>
  <c r="AD24"/>
  <c r="V24"/>
  <c r="N24"/>
  <c r="F24"/>
  <c r="AU24"/>
  <c r="AM24"/>
  <c r="AE24"/>
  <c r="W24"/>
  <c r="O24"/>
  <c r="G24"/>
  <c r="H24"/>
  <c r="P24"/>
  <c r="X24"/>
  <c r="AF24"/>
  <c r="AN24"/>
  <c r="AV24"/>
  <c r="AT25" l="1"/>
  <c r="AL25"/>
  <c r="AD25"/>
  <c r="V25"/>
  <c r="N25"/>
  <c r="F25"/>
  <c r="AU25"/>
  <c r="AM25"/>
  <c r="AE25"/>
  <c r="W25"/>
  <c r="O25"/>
  <c r="G25"/>
  <c r="AV25"/>
  <c r="AN25"/>
  <c r="AF25"/>
  <c r="X25"/>
  <c r="P25"/>
  <c r="H25"/>
  <c r="AW25"/>
  <c r="AO25"/>
  <c r="AG25"/>
  <c r="Y25"/>
  <c r="Q25"/>
  <c r="I25"/>
  <c r="AX25"/>
  <c r="AP25"/>
  <c r="AH25"/>
  <c r="Z25"/>
  <c r="R25"/>
  <c r="J25"/>
  <c r="AY25"/>
  <c r="AQ25"/>
  <c r="AI25"/>
  <c r="AA25"/>
  <c r="S25"/>
  <c r="K25"/>
  <c r="C25"/>
  <c r="AZ25"/>
  <c r="AR25"/>
  <c r="AJ25"/>
  <c r="AB25"/>
  <c r="T25"/>
  <c r="L25"/>
  <c r="D25"/>
  <c r="U25"/>
  <c r="AC25"/>
  <c r="AK25"/>
  <c r="AS25"/>
  <c r="A26"/>
  <c r="E25"/>
  <c r="M25"/>
  <c r="AY26" l="1"/>
  <c r="AQ26"/>
  <c r="AI26"/>
  <c r="AA26"/>
  <c r="S26"/>
  <c r="K26"/>
  <c r="C26"/>
  <c r="AZ26"/>
  <c r="AR26"/>
  <c r="AJ26"/>
  <c r="AB26"/>
  <c r="T26"/>
  <c r="L26"/>
  <c r="D26"/>
  <c r="A27"/>
  <c r="AS26"/>
  <c r="AK26"/>
  <c r="AC26"/>
  <c r="U26"/>
  <c r="M26"/>
  <c r="E26"/>
  <c r="AT26"/>
  <c r="AL26"/>
  <c r="AD26"/>
  <c r="V26"/>
  <c r="N26"/>
  <c r="F26"/>
  <c r="AU26"/>
  <c r="AM26"/>
  <c r="AE26"/>
  <c r="W26"/>
  <c r="O26"/>
  <c r="G26"/>
  <c r="AV26"/>
  <c r="AN26"/>
  <c r="AF26"/>
  <c r="X26"/>
  <c r="P26"/>
  <c r="H26"/>
  <c r="AW26"/>
  <c r="AO26"/>
  <c r="AG26"/>
  <c r="Y26"/>
  <c r="Q26"/>
  <c r="I26"/>
  <c r="AH26"/>
  <c r="AP26"/>
  <c r="AX26"/>
  <c r="J26"/>
  <c r="R26"/>
  <c r="Z26"/>
  <c r="AV27" l="1"/>
  <c r="AN27"/>
  <c r="AF27"/>
  <c r="X27"/>
  <c r="P27"/>
  <c r="H27"/>
  <c r="AW27"/>
  <c r="AO27"/>
  <c r="AG27"/>
  <c r="Y27"/>
  <c r="Q27"/>
  <c r="I27"/>
  <c r="AX27"/>
  <c r="AP27"/>
  <c r="AH27"/>
  <c r="Z27"/>
  <c r="R27"/>
  <c r="J27"/>
  <c r="AY27"/>
  <c r="AQ27"/>
  <c r="AI27"/>
  <c r="AA27"/>
  <c r="S27"/>
  <c r="K27"/>
  <c r="C27"/>
  <c r="AZ27"/>
  <c r="AR27"/>
  <c r="AJ27"/>
  <c r="AB27"/>
  <c r="T27"/>
  <c r="L27"/>
  <c r="D27"/>
  <c r="A28"/>
  <c r="AS27"/>
  <c r="AK27"/>
  <c r="AC27"/>
  <c r="U27"/>
  <c r="M27"/>
  <c r="E27"/>
  <c r="AT27"/>
  <c r="AL27"/>
  <c r="AD27"/>
  <c r="V27"/>
  <c r="N27"/>
  <c r="F27"/>
  <c r="AU27"/>
  <c r="G27"/>
  <c r="O27"/>
  <c r="W27"/>
  <c r="AE27"/>
  <c r="AM27"/>
  <c r="A29" l="1"/>
  <c r="AS28"/>
  <c r="AK28"/>
  <c r="AC28"/>
  <c r="U28"/>
  <c r="M28"/>
  <c r="E28"/>
  <c r="AT28"/>
  <c r="AL28"/>
  <c r="AD28"/>
  <c r="V28"/>
  <c r="N28"/>
  <c r="F28"/>
  <c r="AU28"/>
  <c r="AM28"/>
  <c r="AE28"/>
  <c r="W28"/>
  <c r="O28"/>
  <c r="G28"/>
  <c r="AV28"/>
  <c r="AN28"/>
  <c r="AF28"/>
  <c r="X28"/>
  <c r="P28"/>
  <c r="H28"/>
  <c r="AW28"/>
  <c r="AO28"/>
  <c r="AG28"/>
  <c r="Y28"/>
  <c r="Q28"/>
  <c r="I28"/>
  <c r="AX28"/>
  <c r="AP28"/>
  <c r="AH28"/>
  <c r="Z28"/>
  <c r="R28"/>
  <c r="J28"/>
  <c r="AY28"/>
  <c r="AQ28"/>
  <c r="AI28"/>
  <c r="AA28"/>
  <c r="S28"/>
  <c r="K28"/>
  <c r="C28"/>
  <c r="D28"/>
  <c r="L28"/>
  <c r="T28"/>
  <c r="AB28"/>
  <c r="AJ28"/>
  <c r="AR28"/>
  <c r="AZ28"/>
  <c r="AX29" l="1"/>
  <c r="AP29"/>
  <c r="AH29"/>
  <c r="Z29"/>
  <c r="R29"/>
  <c r="J29"/>
  <c r="AY29"/>
  <c r="AQ29"/>
  <c r="AI29"/>
  <c r="AA29"/>
  <c r="S29"/>
  <c r="K29"/>
  <c r="C29"/>
  <c r="AZ29"/>
  <c r="AR29"/>
  <c r="AJ29"/>
  <c r="AB29"/>
  <c r="T29"/>
  <c r="L29"/>
  <c r="D29"/>
  <c r="A30"/>
  <c r="AS29"/>
  <c r="AK29"/>
  <c r="AC29"/>
  <c r="U29"/>
  <c r="M29"/>
  <c r="E29"/>
  <c r="AT29"/>
  <c r="AL29"/>
  <c r="AD29"/>
  <c r="V29"/>
  <c r="N29"/>
  <c r="F29"/>
  <c r="AU29"/>
  <c r="AM29"/>
  <c r="AE29"/>
  <c r="W29"/>
  <c r="O29"/>
  <c r="G29"/>
  <c r="AV29"/>
  <c r="AN29"/>
  <c r="AF29"/>
  <c r="X29"/>
  <c r="P29"/>
  <c r="H29"/>
  <c r="I29"/>
  <c r="Q29"/>
  <c r="Y29"/>
  <c r="AG29"/>
  <c r="AO29"/>
  <c r="AW29"/>
  <c r="AU30" l="1"/>
  <c r="AM30"/>
  <c r="AE30"/>
  <c r="W30"/>
  <c r="O30"/>
  <c r="G30"/>
  <c r="AV30"/>
  <c r="AN30"/>
  <c r="AF30"/>
  <c r="X30"/>
  <c r="P30"/>
  <c r="H30"/>
  <c r="AW30"/>
  <c r="AO30"/>
  <c r="AG30"/>
  <c r="Y30"/>
  <c r="Q30"/>
  <c r="I30"/>
  <c r="AX30"/>
  <c r="AP30"/>
  <c r="AH30"/>
  <c r="Z30"/>
  <c r="R30"/>
  <c r="J30"/>
  <c r="AY30"/>
  <c r="AQ30"/>
  <c r="AI30"/>
  <c r="AA30"/>
  <c r="S30"/>
  <c r="K30"/>
  <c r="C30"/>
  <c r="AZ30"/>
  <c r="AR30"/>
  <c r="AJ30"/>
  <c r="AB30"/>
  <c r="T30"/>
  <c r="L30"/>
  <c r="D30"/>
  <c r="A31"/>
  <c r="AS30"/>
  <c r="AK30"/>
  <c r="AC30"/>
  <c r="U30"/>
  <c r="M30"/>
  <c r="E30"/>
  <c r="V30"/>
  <c r="AD30"/>
  <c r="AL30"/>
  <c r="AT30"/>
  <c r="F30"/>
  <c r="N30"/>
  <c r="AZ31" l="1"/>
  <c r="AR31"/>
  <c r="AJ31"/>
  <c r="AB31"/>
  <c r="T31"/>
  <c r="L31"/>
  <c r="D31"/>
  <c r="A32"/>
  <c r="AS31"/>
  <c r="AK31"/>
  <c r="AC31"/>
  <c r="U31"/>
  <c r="M31"/>
  <c r="E31"/>
  <c r="AT31"/>
  <c r="AL31"/>
  <c r="AD31"/>
  <c r="V31"/>
  <c r="N31"/>
  <c r="F31"/>
  <c r="AU31"/>
  <c r="AM31"/>
  <c r="AE31"/>
  <c r="W31"/>
  <c r="O31"/>
  <c r="G31"/>
  <c r="AV31"/>
  <c r="AN31"/>
  <c r="AF31"/>
  <c r="X31"/>
  <c r="P31"/>
  <c r="H31"/>
  <c r="AW31"/>
  <c r="AO31"/>
  <c r="AG31"/>
  <c r="Y31"/>
  <c r="Q31"/>
  <c r="I31"/>
  <c r="AX31"/>
  <c r="AP31"/>
  <c r="AH31"/>
  <c r="Z31"/>
  <c r="R31"/>
  <c r="J31"/>
  <c r="AI31"/>
  <c r="AQ31"/>
  <c r="AY31"/>
  <c r="C31"/>
  <c r="K31"/>
  <c r="S31"/>
  <c r="AA31"/>
  <c r="AW32" l="1"/>
  <c r="AO32"/>
  <c r="AG32"/>
  <c r="Y32"/>
  <c r="Q32"/>
  <c r="I32"/>
  <c r="AX32"/>
  <c r="AP32"/>
  <c r="AH32"/>
  <c r="Z32"/>
  <c r="R32"/>
  <c r="J32"/>
  <c r="AY32"/>
  <c r="AQ32"/>
  <c r="AI32"/>
  <c r="AA32"/>
  <c r="S32"/>
  <c r="K32"/>
  <c r="C32"/>
  <c r="AZ32"/>
  <c r="AR32"/>
  <c r="AJ32"/>
  <c r="AB32"/>
  <c r="T32"/>
  <c r="L32"/>
  <c r="D32"/>
  <c r="A33"/>
  <c r="AS32"/>
  <c r="AK32"/>
  <c r="AC32"/>
  <c r="U32"/>
  <c r="M32"/>
  <c r="E32"/>
  <c r="AT32"/>
  <c r="AL32"/>
  <c r="AD32"/>
  <c r="V32"/>
  <c r="N32"/>
  <c r="F32"/>
  <c r="AU32"/>
  <c r="AM32"/>
  <c r="AE32"/>
  <c r="W32"/>
  <c r="O32"/>
  <c r="G32"/>
  <c r="AV32"/>
  <c r="H32"/>
  <c r="P32"/>
  <c r="X32"/>
  <c r="AF32"/>
  <c r="AN32"/>
  <c r="AT33" l="1"/>
  <c r="AL33"/>
  <c r="AD33"/>
  <c r="V33"/>
  <c r="N33"/>
  <c r="F33"/>
  <c r="AU33"/>
  <c r="AM33"/>
  <c r="AE33"/>
  <c r="W33"/>
  <c r="O33"/>
  <c r="G33"/>
  <c r="AV33"/>
  <c r="AN33"/>
  <c r="AF33"/>
  <c r="X33"/>
  <c r="P33"/>
  <c r="H33"/>
  <c r="AW33"/>
  <c r="AO33"/>
  <c r="AG33"/>
  <c r="Y33"/>
  <c r="Q33"/>
  <c r="I33"/>
  <c r="AX33"/>
  <c r="AP33"/>
  <c r="AH33"/>
  <c r="Z33"/>
  <c r="R33"/>
  <c r="J33"/>
  <c r="AY33"/>
  <c r="AQ33"/>
  <c r="AI33"/>
  <c r="AA33"/>
  <c r="S33"/>
  <c r="K33"/>
  <c r="C33"/>
  <c r="AZ33"/>
  <c r="AR33"/>
  <c r="AJ33"/>
  <c r="AB33"/>
  <c r="T33"/>
  <c r="L33"/>
  <c r="D33"/>
  <c r="A34"/>
  <c r="AS33"/>
  <c r="AK33"/>
  <c r="AC33"/>
  <c r="E33"/>
  <c r="M33"/>
  <c r="U33"/>
  <c r="AY34" l="1"/>
  <c r="AQ34"/>
  <c r="AI34"/>
  <c r="AA34"/>
  <c r="S34"/>
  <c r="K34"/>
  <c r="C34"/>
  <c r="AZ34"/>
  <c r="AR34"/>
  <c r="AJ34"/>
  <c r="AB34"/>
  <c r="T34"/>
  <c r="L34"/>
  <c r="D34"/>
  <c r="A35"/>
  <c r="AS34"/>
  <c r="AK34"/>
  <c r="AC34"/>
  <c r="U34"/>
  <c r="M34"/>
  <c r="E34"/>
  <c r="AT34"/>
  <c r="AL34"/>
  <c r="AD34"/>
  <c r="V34"/>
  <c r="N34"/>
  <c r="F34"/>
  <c r="AU34"/>
  <c r="AM34"/>
  <c r="AE34"/>
  <c r="W34"/>
  <c r="O34"/>
  <c r="G34"/>
  <c r="AV34"/>
  <c r="AN34"/>
  <c r="AF34"/>
  <c r="X34"/>
  <c r="P34"/>
  <c r="H34"/>
  <c r="AW34"/>
  <c r="AO34"/>
  <c r="AG34"/>
  <c r="Y34"/>
  <c r="Q34"/>
  <c r="I34"/>
  <c r="AX34"/>
  <c r="AP34"/>
  <c r="AH34"/>
  <c r="Z34"/>
  <c r="R34"/>
  <c r="J34"/>
  <c r="AV35" l="1"/>
  <c r="AN35"/>
  <c r="AF35"/>
  <c r="X35"/>
  <c r="P35"/>
  <c r="H35"/>
  <c r="AW35"/>
  <c r="AO35"/>
  <c r="AG35"/>
  <c r="Y35"/>
  <c r="Q35"/>
  <c r="I35"/>
  <c r="AX35"/>
  <c r="AP35"/>
  <c r="AH35"/>
  <c r="Z35"/>
  <c r="R35"/>
  <c r="J35"/>
  <c r="AY35"/>
  <c r="AQ35"/>
  <c r="AI35"/>
  <c r="AA35"/>
  <c r="S35"/>
  <c r="K35"/>
  <c r="C35"/>
  <c r="AZ35"/>
  <c r="AR35"/>
  <c r="AJ35"/>
  <c r="AB35"/>
  <c r="T35"/>
  <c r="L35"/>
  <c r="D35"/>
  <c r="A36"/>
  <c r="AS35"/>
  <c r="AK35"/>
  <c r="AC35"/>
  <c r="U35"/>
  <c r="M35"/>
  <c r="E35"/>
  <c r="AT35"/>
  <c r="AL35"/>
  <c r="AD35"/>
  <c r="V35"/>
  <c r="N35"/>
  <c r="F35"/>
  <c r="AU35"/>
  <c r="AM35"/>
  <c r="AE35"/>
  <c r="W35"/>
  <c r="O35"/>
  <c r="G35"/>
  <c r="A37" l="1"/>
  <c r="AS36"/>
  <c r="AK36"/>
  <c r="AC36"/>
  <c r="U36"/>
  <c r="M36"/>
  <c r="E36"/>
  <c r="AT36"/>
  <c r="AL36"/>
  <c r="AD36"/>
  <c r="V36"/>
  <c r="N36"/>
  <c r="F36"/>
  <c r="AU36"/>
  <c r="AM36"/>
  <c r="AE36"/>
  <c r="W36"/>
  <c r="O36"/>
  <c r="G36"/>
  <c r="AV36"/>
  <c r="AN36"/>
  <c r="AF36"/>
  <c r="X36"/>
  <c r="P36"/>
  <c r="H36"/>
  <c r="AW36"/>
  <c r="AO36"/>
  <c r="AG36"/>
  <c r="Y36"/>
  <c r="Q36"/>
  <c r="I36"/>
  <c r="AX36"/>
  <c r="AP36"/>
  <c r="AH36"/>
  <c r="Z36"/>
  <c r="R36"/>
  <c r="J36"/>
  <c r="AY36"/>
  <c r="AQ36"/>
  <c r="AI36"/>
  <c r="AA36"/>
  <c r="S36"/>
  <c r="K36"/>
  <c r="C36"/>
  <c r="AZ36"/>
  <c r="AR36"/>
  <c r="AJ36"/>
  <c r="AB36"/>
  <c r="T36"/>
  <c r="L36"/>
  <c r="D36"/>
  <c r="AX37" l="1"/>
  <c r="AP37"/>
  <c r="AH37"/>
  <c r="Z37"/>
  <c r="R37"/>
  <c r="J37"/>
  <c r="AY37"/>
  <c r="AQ37"/>
  <c r="AI37"/>
  <c r="AA37"/>
  <c r="S37"/>
  <c r="K37"/>
  <c r="C37"/>
  <c r="AZ37"/>
  <c r="AR37"/>
  <c r="AJ37"/>
  <c r="AB37"/>
  <c r="T37"/>
  <c r="L37"/>
  <c r="D37"/>
  <c r="A38"/>
  <c r="AS37"/>
  <c r="AK37"/>
  <c r="AC37"/>
  <c r="U37"/>
  <c r="M37"/>
  <c r="E37"/>
  <c r="AT37"/>
  <c r="AL37"/>
  <c r="AD37"/>
  <c r="V37"/>
  <c r="N37"/>
  <c r="F37"/>
  <c r="AU37"/>
  <c r="AM37"/>
  <c r="AE37"/>
  <c r="W37"/>
  <c r="O37"/>
  <c r="G37"/>
  <c r="AV37"/>
  <c r="AN37"/>
  <c r="AF37"/>
  <c r="X37"/>
  <c r="P37"/>
  <c r="H37"/>
  <c r="AW37"/>
  <c r="AO37"/>
  <c r="AG37"/>
  <c r="Y37"/>
  <c r="Q37"/>
  <c r="I37"/>
  <c r="AU38" l="1"/>
  <c r="AM38"/>
  <c r="AE38"/>
  <c r="W38"/>
  <c r="O38"/>
  <c r="G38"/>
  <c r="AV38"/>
  <c r="AN38"/>
  <c r="AF38"/>
  <c r="X38"/>
  <c r="P38"/>
  <c r="H38"/>
  <c r="AW38"/>
  <c r="AO38"/>
  <c r="AG38"/>
  <c r="Y38"/>
  <c r="Q38"/>
  <c r="I38"/>
  <c r="AX38"/>
  <c r="AP38"/>
  <c r="AH38"/>
  <c r="Z38"/>
  <c r="R38"/>
  <c r="J38"/>
  <c r="AY38"/>
  <c r="AQ38"/>
  <c r="AI38"/>
  <c r="AA38"/>
  <c r="S38"/>
  <c r="K38"/>
  <c r="C38"/>
  <c r="AZ38"/>
  <c r="AR38"/>
  <c r="AJ38"/>
  <c r="AB38"/>
  <c r="T38"/>
  <c r="L38"/>
  <c r="D38"/>
  <c r="A39"/>
  <c r="AS38"/>
  <c r="AK38"/>
  <c r="AC38"/>
  <c r="U38"/>
  <c r="M38"/>
  <c r="E38"/>
  <c r="AT38"/>
  <c r="AL38"/>
  <c r="AD38"/>
  <c r="V38"/>
  <c r="N38"/>
  <c r="F38"/>
  <c r="AZ39" l="1"/>
  <c r="AR39"/>
  <c r="AJ39"/>
  <c r="AB39"/>
  <c r="T39"/>
  <c r="L39"/>
  <c r="D39"/>
  <c r="A40"/>
  <c r="AS39"/>
  <c r="AK39"/>
  <c r="AC39"/>
  <c r="U39"/>
  <c r="M39"/>
  <c r="E39"/>
  <c r="AT39"/>
  <c r="AL39"/>
  <c r="AD39"/>
  <c r="V39"/>
  <c r="N39"/>
  <c r="F39"/>
  <c r="AU39"/>
  <c r="AM39"/>
  <c r="AE39"/>
  <c r="W39"/>
  <c r="O39"/>
  <c r="G39"/>
  <c r="AV39"/>
  <c r="AN39"/>
  <c r="AF39"/>
  <c r="X39"/>
  <c r="P39"/>
  <c r="H39"/>
  <c r="AW39"/>
  <c r="AO39"/>
  <c r="AG39"/>
  <c r="Y39"/>
  <c r="Q39"/>
  <c r="I39"/>
  <c r="AX39"/>
  <c r="AP39"/>
  <c r="AH39"/>
  <c r="Z39"/>
  <c r="R39"/>
  <c r="J39"/>
  <c r="AY39"/>
  <c r="AQ39"/>
  <c r="AI39"/>
  <c r="AA39"/>
  <c r="S39"/>
  <c r="K39"/>
  <c r="C39"/>
  <c r="AW40" l="1"/>
  <c r="AO40"/>
  <c r="AG40"/>
  <c r="Y40"/>
  <c r="Q40"/>
  <c r="I40"/>
  <c r="AX40"/>
  <c r="AP40"/>
  <c r="AH40"/>
  <c r="Z40"/>
  <c r="R40"/>
  <c r="J40"/>
  <c r="AY40"/>
  <c r="AQ40"/>
  <c r="AI40"/>
  <c r="AA40"/>
  <c r="S40"/>
  <c r="K40"/>
  <c r="C40"/>
  <c r="AZ40"/>
  <c r="AR40"/>
  <c r="AJ40"/>
  <c r="AB40"/>
  <c r="T40"/>
  <c r="L40"/>
  <c r="D40"/>
  <c r="A41"/>
  <c r="AS40"/>
  <c r="AK40"/>
  <c r="AC40"/>
  <c r="U40"/>
  <c r="M40"/>
  <c r="E40"/>
  <c r="AT40"/>
  <c r="AL40"/>
  <c r="AD40"/>
  <c r="V40"/>
  <c r="N40"/>
  <c r="F40"/>
  <c r="AU40"/>
  <c r="AM40"/>
  <c r="AE40"/>
  <c r="W40"/>
  <c r="O40"/>
  <c r="G40"/>
  <c r="AV40"/>
  <c r="AN40"/>
  <c r="AF40"/>
  <c r="X40"/>
  <c r="P40"/>
  <c r="H40"/>
  <c r="AT41" l="1"/>
  <c r="AL41"/>
  <c r="AD41"/>
  <c r="V41"/>
  <c r="N41"/>
  <c r="F41"/>
  <c r="AU41"/>
  <c r="AM41"/>
  <c r="AE41"/>
  <c r="W41"/>
  <c r="O41"/>
  <c r="G41"/>
  <c r="AV41"/>
  <c r="AN41"/>
  <c r="AF41"/>
  <c r="X41"/>
  <c r="P41"/>
  <c r="H41"/>
  <c r="AW41"/>
  <c r="AO41"/>
  <c r="AG41"/>
  <c r="Y41"/>
  <c r="Q41"/>
  <c r="I41"/>
  <c r="AX41"/>
  <c r="AP41"/>
  <c r="AH41"/>
  <c r="Z41"/>
  <c r="R41"/>
  <c r="J41"/>
  <c r="AY41"/>
  <c r="AQ41"/>
  <c r="AI41"/>
  <c r="AA41"/>
  <c r="S41"/>
  <c r="K41"/>
  <c r="C41"/>
  <c r="AZ41"/>
  <c r="AR41"/>
  <c r="AJ41"/>
  <c r="AB41"/>
  <c r="T41"/>
  <c r="L41"/>
  <c r="D41"/>
  <c r="A42"/>
  <c r="AS41"/>
  <c r="AK41"/>
  <c r="AC41"/>
  <c r="U41"/>
  <c r="M41"/>
  <c r="E41"/>
  <c r="AY42" l="1"/>
  <c r="AQ42"/>
  <c r="AI42"/>
  <c r="AA42"/>
  <c r="S42"/>
  <c r="K42"/>
  <c r="C42"/>
  <c r="AZ42"/>
  <c r="AR42"/>
  <c r="AJ42"/>
  <c r="AB42"/>
  <c r="T42"/>
  <c r="L42"/>
  <c r="D42"/>
  <c r="A43"/>
  <c r="AS42"/>
  <c r="AK42"/>
  <c r="AC42"/>
  <c r="U42"/>
  <c r="M42"/>
  <c r="E42"/>
  <c r="AT42"/>
  <c r="AL42"/>
  <c r="AD42"/>
  <c r="V42"/>
  <c r="N42"/>
  <c r="F42"/>
  <c r="AU42"/>
  <c r="AM42"/>
  <c r="AE42"/>
  <c r="W42"/>
  <c r="O42"/>
  <c r="G42"/>
  <c r="AV42"/>
  <c r="AN42"/>
  <c r="AF42"/>
  <c r="X42"/>
  <c r="P42"/>
  <c r="H42"/>
  <c r="AW42"/>
  <c r="AO42"/>
  <c r="AG42"/>
  <c r="Y42"/>
  <c r="Q42"/>
  <c r="I42"/>
  <c r="AX42"/>
  <c r="AP42"/>
  <c r="AH42"/>
  <c r="Z42"/>
  <c r="R42"/>
  <c r="J42"/>
  <c r="AV43" l="1"/>
  <c r="AN43"/>
  <c r="AF43"/>
  <c r="X43"/>
  <c r="P43"/>
  <c r="H43"/>
  <c r="AW43"/>
  <c r="AO43"/>
  <c r="AG43"/>
  <c r="Y43"/>
  <c r="Q43"/>
  <c r="I43"/>
  <c r="AX43"/>
  <c r="AP43"/>
  <c r="AH43"/>
  <c r="Z43"/>
  <c r="R43"/>
  <c r="J43"/>
  <c r="AY43"/>
  <c r="AQ43"/>
  <c r="AI43"/>
  <c r="AA43"/>
  <c r="S43"/>
  <c r="K43"/>
  <c r="C43"/>
  <c r="AZ43"/>
  <c r="AR43"/>
  <c r="AJ43"/>
  <c r="AB43"/>
  <c r="T43"/>
  <c r="L43"/>
  <c r="D43"/>
  <c r="A44"/>
  <c r="AS43"/>
  <c r="AK43"/>
  <c r="AC43"/>
  <c r="U43"/>
  <c r="M43"/>
  <c r="E43"/>
  <c r="AT43"/>
  <c r="AL43"/>
  <c r="AD43"/>
  <c r="V43"/>
  <c r="N43"/>
  <c r="F43"/>
  <c r="AU43"/>
  <c r="AM43"/>
  <c r="AE43"/>
  <c r="W43"/>
  <c r="O43"/>
  <c r="G43"/>
  <c r="AW44" l="1"/>
  <c r="AO44"/>
  <c r="AG44"/>
  <c r="AY44"/>
  <c r="AQ44"/>
  <c r="AZ44"/>
  <c r="AR44"/>
  <c r="A45"/>
  <c r="AS44"/>
  <c r="AT44"/>
  <c r="AU44"/>
  <c r="AM44"/>
  <c r="AL44"/>
  <c r="AC44"/>
  <c r="U44"/>
  <c r="M44"/>
  <c r="E44"/>
  <c r="AN44"/>
  <c r="AD44"/>
  <c r="V44"/>
  <c r="N44"/>
  <c r="F44"/>
  <c r="AP44"/>
  <c r="AE44"/>
  <c r="W44"/>
  <c r="O44"/>
  <c r="G44"/>
  <c r="AV44"/>
  <c r="AF44"/>
  <c r="X44"/>
  <c r="P44"/>
  <c r="H44"/>
  <c r="AX44"/>
  <c r="AH44"/>
  <c r="Y44"/>
  <c r="Q44"/>
  <c r="I44"/>
  <c r="AI44"/>
  <c r="Z44"/>
  <c r="R44"/>
  <c r="J44"/>
  <c r="AJ44"/>
  <c r="AA44"/>
  <c r="S44"/>
  <c r="K44"/>
  <c r="C44"/>
  <c r="AK44"/>
  <c r="AB44"/>
  <c r="T44"/>
  <c r="L44"/>
  <c r="D44"/>
  <c r="AT45" l="1"/>
  <c r="AL45"/>
  <c r="AD45"/>
  <c r="V45"/>
  <c r="N45"/>
  <c r="F45"/>
  <c r="AU45"/>
  <c r="AM45"/>
  <c r="AE45"/>
  <c r="W45"/>
  <c r="AV45"/>
  <c r="AN45"/>
  <c r="AF45"/>
  <c r="X45"/>
  <c r="P45"/>
  <c r="H45"/>
  <c r="AW45"/>
  <c r="AO45"/>
  <c r="AG45"/>
  <c r="Y45"/>
  <c r="Q45"/>
  <c r="I45"/>
  <c r="AX45"/>
  <c r="AP45"/>
  <c r="AH45"/>
  <c r="Z45"/>
  <c r="R45"/>
  <c r="J45"/>
  <c r="AY45"/>
  <c r="AQ45"/>
  <c r="AI45"/>
  <c r="AA45"/>
  <c r="S45"/>
  <c r="K45"/>
  <c r="C45"/>
  <c r="AZ45"/>
  <c r="AR45"/>
  <c r="AJ45"/>
  <c r="AB45"/>
  <c r="T45"/>
  <c r="L45"/>
  <c r="D45"/>
  <c r="O45"/>
  <c r="U45"/>
  <c r="AC45"/>
  <c r="AK45"/>
  <c r="AS45"/>
  <c r="A46"/>
  <c r="E45"/>
  <c r="G45"/>
  <c r="M45"/>
  <c r="AY46" l="1"/>
  <c r="AQ46"/>
  <c r="AI46"/>
  <c r="AA46"/>
  <c r="S46"/>
  <c r="K46"/>
  <c r="C46"/>
  <c r="AZ46"/>
  <c r="AR46"/>
  <c r="AJ46"/>
  <c r="AB46"/>
  <c r="T46"/>
  <c r="L46"/>
  <c r="D46"/>
  <c r="A47"/>
  <c r="AS46"/>
  <c r="AK46"/>
  <c r="AC46"/>
  <c r="U46"/>
  <c r="M46"/>
  <c r="E46"/>
  <c r="AT46"/>
  <c r="AL46"/>
  <c r="AD46"/>
  <c r="V46"/>
  <c r="N46"/>
  <c r="F46"/>
  <c r="AU46"/>
  <c r="AM46"/>
  <c r="AE46"/>
  <c r="W46"/>
  <c r="O46"/>
  <c r="G46"/>
  <c r="AV46"/>
  <c r="AN46"/>
  <c r="AF46"/>
  <c r="X46"/>
  <c r="P46"/>
  <c r="H46"/>
  <c r="AW46"/>
  <c r="AO46"/>
  <c r="AG46"/>
  <c r="Y46"/>
  <c r="Q46"/>
  <c r="I46"/>
  <c r="Z46"/>
  <c r="AH46"/>
  <c r="AP46"/>
  <c r="AX46"/>
  <c r="J46"/>
  <c r="R46"/>
  <c r="AV47" l="1"/>
  <c r="AN47"/>
  <c r="AF47"/>
  <c r="X47"/>
  <c r="P47"/>
  <c r="H47"/>
  <c r="AW47"/>
  <c r="AO47"/>
  <c r="AG47"/>
  <c r="Y47"/>
  <c r="Q47"/>
  <c r="I47"/>
  <c r="AX47"/>
  <c r="AP47"/>
  <c r="AH47"/>
  <c r="Z47"/>
  <c r="R47"/>
  <c r="J47"/>
  <c r="AY47"/>
  <c r="AQ47"/>
  <c r="AI47"/>
  <c r="AA47"/>
  <c r="S47"/>
  <c r="K47"/>
  <c r="C47"/>
  <c r="AZ47"/>
  <c r="AR47"/>
  <c r="AJ47"/>
  <c r="AB47"/>
  <c r="T47"/>
  <c r="L47"/>
  <c r="D47"/>
  <c r="A48"/>
  <c r="AS47"/>
  <c r="AK47"/>
  <c r="AC47"/>
  <c r="U47"/>
  <c r="M47"/>
  <c r="E47"/>
  <c r="AT47"/>
  <c r="AL47"/>
  <c r="AD47"/>
  <c r="V47"/>
  <c r="N47"/>
  <c r="F47"/>
  <c r="AM47"/>
  <c r="AU47"/>
  <c r="G47"/>
  <c r="O47"/>
  <c r="W47"/>
  <c r="AE47"/>
  <c r="A49" l="1"/>
  <c r="AS48"/>
  <c r="AK48"/>
  <c r="AC48"/>
  <c r="U48"/>
  <c r="M48"/>
  <c r="E48"/>
  <c r="AT48"/>
  <c r="AL48"/>
  <c r="AD48"/>
  <c r="V48"/>
  <c r="N48"/>
  <c r="F48"/>
  <c r="AU48"/>
  <c r="AM48"/>
  <c r="AE48"/>
  <c r="W48"/>
  <c r="O48"/>
  <c r="G48"/>
  <c r="AV48"/>
  <c r="AN48"/>
  <c r="AF48"/>
  <c r="X48"/>
  <c r="P48"/>
  <c r="H48"/>
  <c r="AW48"/>
  <c r="AO48"/>
  <c r="AG48"/>
  <c r="Y48"/>
  <c r="Q48"/>
  <c r="I48"/>
  <c r="AX48"/>
  <c r="AP48"/>
  <c r="AH48"/>
  <c r="Z48"/>
  <c r="R48"/>
  <c r="J48"/>
  <c r="AY48"/>
  <c r="AQ48"/>
  <c r="AI48"/>
  <c r="AA48"/>
  <c r="S48"/>
  <c r="K48"/>
  <c r="C48"/>
  <c r="AZ48"/>
  <c r="D48"/>
  <c r="L48"/>
  <c r="T48"/>
  <c r="AB48"/>
  <c r="AJ48"/>
  <c r="AR48"/>
  <c r="AX49" l="1"/>
  <c r="AP49"/>
  <c r="AH49"/>
  <c r="Z49"/>
  <c r="R49"/>
  <c r="J49"/>
  <c r="AY49"/>
  <c r="AQ49"/>
  <c r="AI49"/>
  <c r="AA49"/>
  <c r="S49"/>
  <c r="K49"/>
  <c r="C49"/>
  <c r="AZ49"/>
  <c r="AR49"/>
  <c r="AJ49"/>
  <c r="AB49"/>
  <c r="T49"/>
  <c r="L49"/>
  <c r="D49"/>
  <c r="A50"/>
  <c r="AS49"/>
  <c r="AK49"/>
  <c r="AC49"/>
  <c r="U49"/>
  <c r="M49"/>
  <c r="E49"/>
  <c r="AT49"/>
  <c r="AL49"/>
  <c r="AD49"/>
  <c r="V49"/>
  <c r="N49"/>
  <c r="F49"/>
  <c r="AU49"/>
  <c r="AM49"/>
  <c r="AE49"/>
  <c r="W49"/>
  <c r="O49"/>
  <c r="G49"/>
  <c r="AV49"/>
  <c r="AN49"/>
  <c r="AF49"/>
  <c r="X49"/>
  <c r="P49"/>
  <c r="H49"/>
  <c r="I49"/>
  <c r="Q49"/>
  <c r="Y49"/>
  <c r="AG49"/>
  <c r="AO49"/>
  <c r="AW49"/>
  <c r="AU50" l="1"/>
  <c r="AM50"/>
  <c r="AE50"/>
  <c r="W50"/>
  <c r="O50"/>
  <c r="G50"/>
  <c r="AV50"/>
  <c r="AN50"/>
  <c r="AF50"/>
  <c r="X50"/>
  <c r="P50"/>
  <c r="H50"/>
  <c r="AW50"/>
  <c r="AO50"/>
  <c r="AG50"/>
  <c r="Y50"/>
  <c r="Q50"/>
  <c r="I50"/>
  <c r="AX50"/>
  <c r="AP50"/>
  <c r="AH50"/>
  <c r="Z50"/>
  <c r="R50"/>
  <c r="J50"/>
  <c r="AY50"/>
  <c r="AQ50"/>
  <c r="AI50"/>
  <c r="AA50"/>
  <c r="S50"/>
  <c r="K50"/>
  <c r="C50"/>
  <c r="AZ50"/>
  <c r="AR50"/>
  <c r="AJ50"/>
  <c r="AB50"/>
  <c r="T50"/>
  <c r="L50"/>
  <c r="D50"/>
  <c r="A51"/>
  <c r="AS50"/>
  <c r="AK50"/>
  <c r="AC50"/>
  <c r="U50"/>
  <c r="M50"/>
  <c r="E50"/>
  <c r="N50"/>
  <c r="V50"/>
  <c r="AD50"/>
  <c r="AL50"/>
  <c r="AT50"/>
  <c r="F50"/>
  <c r="AZ51" l="1"/>
  <c r="AR51"/>
  <c r="AJ51"/>
  <c r="AB51"/>
  <c r="T51"/>
  <c r="L51"/>
  <c r="D51"/>
  <c r="A52"/>
  <c r="AS51"/>
  <c r="AK51"/>
  <c r="AC51"/>
  <c r="U51"/>
  <c r="M51"/>
  <c r="E51"/>
  <c r="AT51"/>
  <c r="AL51"/>
  <c r="AD51"/>
  <c r="V51"/>
  <c r="N51"/>
  <c r="F51"/>
  <c r="AU51"/>
  <c r="AM51"/>
  <c r="AE51"/>
  <c r="W51"/>
  <c r="O51"/>
  <c r="G51"/>
  <c r="AV51"/>
  <c r="AN51"/>
  <c r="AF51"/>
  <c r="X51"/>
  <c r="P51"/>
  <c r="H51"/>
  <c r="AW51"/>
  <c r="AO51"/>
  <c r="AG51"/>
  <c r="Y51"/>
  <c r="Q51"/>
  <c r="I51"/>
  <c r="AX51"/>
  <c r="AP51"/>
  <c r="AH51"/>
  <c r="Z51"/>
  <c r="R51"/>
  <c r="J51"/>
  <c r="AA51"/>
  <c r="AI51"/>
  <c r="AQ51"/>
  <c r="AY51"/>
  <c r="C51"/>
  <c r="K51"/>
  <c r="S51"/>
  <c r="AW52" l="1"/>
  <c r="AO52"/>
  <c r="AG52"/>
  <c r="Y52"/>
  <c r="Q52"/>
  <c r="I52"/>
  <c r="AX52"/>
  <c r="AP52"/>
  <c r="AH52"/>
  <c r="Z52"/>
  <c r="R52"/>
  <c r="J52"/>
  <c r="AY52"/>
  <c r="AQ52"/>
  <c r="AI52"/>
  <c r="AA52"/>
  <c r="S52"/>
  <c r="K52"/>
  <c r="C52"/>
  <c r="AZ52"/>
  <c r="AR52"/>
  <c r="AJ52"/>
  <c r="AB52"/>
  <c r="T52"/>
  <c r="L52"/>
  <c r="D52"/>
  <c r="A53"/>
  <c r="AS52"/>
  <c r="AK52"/>
  <c r="AC52"/>
  <c r="U52"/>
  <c r="M52"/>
  <c r="E52"/>
  <c r="AT52"/>
  <c r="AL52"/>
  <c r="AD52"/>
  <c r="V52"/>
  <c r="N52"/>
  <c r="F52"/>
  <c r="AU52"/>
  <c r="AM52"/>
  <c r="AE52"/>
  <c r="W52"/>
  <c r="O52"/>
  <c r="G52"/>
  <c r="AN52"/>
  <c r="AV52"/>
  <c r="H52"/>
  <c r="P52"/>
  <c r="X52"/>
  <c r="AF52"/>
  <c r="AT53" l="1"/>
  <c r="AL53"/>
  <c r="AD53"/>
  <c r="V53"/>
  <c r="N53"/>
  <c r="F53"/>
  <c r="AU53"/>
  <c r="AM53"/>
  <c r="AE53"/>
  <c r="W53"/>
  <c r="O53"/>
  <c r="G53"/>
  <c r="AV53"/>
  <c r="AN53"/>
  <c r="AF53"/>
  <c r="X53"/>
  <c r="P53"/>
  <c r="H53"/>
  <c r="AW53"/>
  <c r="AO53"/>
  <c r="AG53"/>
  <c r="Y53"/>
  <c r="Q53"/>
  <c r="I53"/>
  <c r="AX53"/>
  <c r="AP53"/>
  <c r="AH53"/>
  <c r="Z53"/>
  <c r="R53"/>
  <c r="J53"/>
  <c r="AY53"/>
  <c r="AQ53"/>
  <c r="AI53"/>
  <c r="AA53"/>
  <c r="S53"/>
  <c r="K53"/>
  <c r="C53"/>
  <c r="AZ53"/>
  <c r="AR53"/>
  <c r="AJ53"/>
  <c r="AB53"/>
  <c r="T53"/>
  <c r="L53"/>
  <c r="D53"/>
  <c r="A54"/>
  <c r="E53"/>
  <c r="M53"/>
  <c r="U53"/>
  <c r="AC53"/>
  <c r="AK53"/>
  <c r="AS53"/>
  <c r="AY54" l="1"/>
  <c r="AQ54"/>
  <c r="AI54"/>
  <c r="AA54"/>
  <c r="S54"/>
  <c r="K54"/>
  <c r="C54"/>
  <c r="AZ54"/>
  <c r="AR54"/>
  <c r="AJ54"/>
  <c r="AB54"/>
  <c r="T54"/>
  <c r="L54"/>
  <c r="D54"/>
  <c r="A55"/>
  <c r="AS54"/>
  <c r="AK54"/>
  <c r="AC54"/>
  <c r="U54"/>
  <c r="M54"/>
  <c r="E54"/>
  <c r="AT54"/>
  <c r="AL54"/>
  <c r="AD54"/>
  <c r="V54"/>
  <c r="N54"/>
  <c r="F54"/>
  <c r="AU54"/>
  <c r="AM54"/>
  <c r="AE54"/>
  <c r="W54"/>
  <c r="O54"/>
  <c r="G54"/>
  <c r="AV54"/>
  <c r="AN54"/>
  <c r="AF54"/>
  <c r="X54"/>
  <c r="P54"/>
  <c r="H54"/>
  <c r="AW54"/>
  <c r="AO54"/>
  <c r="AG54"/>
  <c r="Y54"/>
  <c r="Q54"/>
  <c r="I54"/>
  <c r="J54"/>
  <c r="R54"/>
  <c r="Z54"/>
  <c r="AH54"/>
  <c r="AP54"/>
  <c r="AX54"/>
  <c r="AV55" l="1"/>
  <c r="AN55"/>
  <c r="AF55"/>
  <c r="X55"/>
  <c r="P55"/>
  <c r="H55"/>
  <c r="AW55"/>
  <c r="AO55"/>
  <c r="AG55"/>
  <c r="Y55"/>
  <c r="Q55"/>
  <c r="I55"/>
  <c r="AX55"/>
  <c r="AP55"/>
  <c r="AH55"/>
  <c r="Z55"/>
  <c r="R55"/>
  <c r="J55"/>
  <c r="AY55"/>
  <c r="AQ55"/>
  <c r="AI55"/>
  <c r="AA55"/>
  <c r="S55"/>
  <c r="K55"/>
  <c r="C55"/>
  <c r="AZ55"/>
  <c r="AR55"/>
  <c r="AJ55"/>
  <c r="AB55"/>
  <c r="T55"/>
  <c r="L55"/>
  <c r="D55"/>
  <c r="A56"/>
  <c r="AS55"/>
  <c r="AK55"/>
  <c r="AC55"/>
  <c r="U55"/>
  <c r="M55"/>
  <c r="E55"/>
  <c r="AT55"/>
  <c r="AL55"/>
  <c r="AD55"/>
  <c r="V55"/>
  <c r="N55"/>
  <c r="F55"/>
  <c r="O55"/>
  <c r="W55"/>
  <c r="AE55"/>
  <c r="AM55"/>
  <c r="AU55"/>
  <c r="G55"/>
  <c r="A57" l="1"/>
  <c r="AS56"/>
  <c r="AK56"/>
  <c r="AC56"/>
  <c r="U56"/>
  <c r="M56"/>
  <c r="E56"/>
  <c r="AT56"/>
  <c r="AL56"/>
  <c r="AD56"/>
  <c r="V56"/>
  <c r="N56"/>
  <c r="F56"/>
  <c r="AU56"/>
  <c r="AM56"/>
  <c r="AE56"/>
  <c r="W56"/>
  <c r="O56"/>
  <c r="G56"/>
  <c r="AV56"/>
  <c r="AN56"/>
  <c r="AF56"/>
  <c r="X56"/>
  <c r="P56"/>
  <c r="H56"/>
  <c r="AW56"/>
  <c r="AO56"/>
  <c r="AG56"/>
  <c r="Y56"/>
  <c r="Q56"/>
  <c r="I56"/>
  <c r="AX56"/>
  <c r="AP56"/>
  <c r="AH56"/>
  <c r="Z56"/>
  <c r="R56"/>
  <c r="J56"/>
  <c r="AY56"/>
  <c r="AQ56"/>
  <c r="AI56"/>
  <c r="AA56"/>
  <c r="S56"/>
  <c r="K56"/>
  <c r="C56"/>
  <c r="AB56"/>
  <c r="AJ56"/>
  <c r="AR56"/>
  <c r="AZ56"/>
  <c r="D56"/>
  <c r="L56"/>
  <c r="T56"/>
  <c r="AX57" l="1"/>
  <c r="AP57"/>
  <c r="AH57"/>
  <c r="Z57"/>
  <c r="R57"/>
  <c r="J57"/>
  <c r="AY57"/>
  <c r="AQ57"/>
  <c r="AI57"/>
  <c r="AA57"/>
  <c r="S57"/>
  <c r="K57"/>
  <c r="C57"/>
  <c r="AZ57"/>
  <c r="AR57"/>
  <c r="AJ57"/>
  <c r="AB57"/>
  <c r="T57"/>
  <c r="L57"/>
  <c r="D57"/>
  <c r="A58"/>
  <c r="AS57"/>
  <c r="AK57"/>
  <c r="AC57"/>
  <c r="U57"/>
  <c r="M57"/>
  <c r="E57"/>
  <c r="AT57"/>
  <c r="AL57"/>
  <c r="AD57"/>
  <c r="V57"/>
  <c r="N57"/>
  <c r="F57"/>
  <c r="AU57"/>
  <c r="AM57"/>
  <c r="AE57"/>
  <c r="W57"/>
  <c r="O57"/>
  <c r="G57"/>
  <c r="AV57"/>
  <c r="AN57"/>
  <c r="AF57"/>
  <c r="X57"/>
  <c r="P57"/>
  <c r="H57"/>
  <c r="AO57"/>
  <c r="AW57"/>
  <c r="I57"/>
  <c r="Q57"/>
  <c r="Y57"/>
  <c r="AG57"/>
  <c r="AU58" l="1"/>
  <c r="AM58"/>
  <c r="AE58"/>
  <c r="W58"/>
  <c r="O58"/>
  <c r="G58"/>
  <c r="AV58"/>
  <c r="AN58"/>
  <c r="AF58"/>
  <c r="X58"/>
  <c r="P58"/>
  <c r="H58"/>
  <c r="AW58"/>
  <c r="AO58"/>
  <c r="AG58"/>
  <c r="Y58"/>
  <c r="Q58"/>
  <c r="I58"/>
  <c r="AX58"/>
  <c r="AP58"/>
  <c r="AH58"/>
  <c r="Z58"/>
  <c r="R58"/>
  <c r="J58"/>
  <c r="AY58"/>
  <c r="AQ58"/>
  <c r="AI58"/>
  <c r="AA58"/>
  <c r="S58"/>
  <c r="K58"/>
  <c r="C58"/>
  <c r="AZ58"/>
  <c r="AR58"/>
  <c r="AJ58"/>
  <c r="AB58"/>
  <c r="T58"/>
  <c r="L58"/>
  <c r="D58"/>
  <c r="A59"/>
  <c r="AS58"/>
  <c r="AK58"/>
  <c r="AC58"/>
  <c r="U58"/>
  <c r="M58"/>
  <c r="E58"/>
  <c r="F58"/>
  <c r="N58"/>
  <c r="V58"/>
  <c r="AD58"/>
  <c r="AL58"/>
  <c r="AT58"/>
  <c r="AZ59" l="1"/>
  <c r="AR59"/>
  <c r="AJ59"/>
  <c r="AB59"/>
  <c r="T59"/>
  <c r="L59"/>
  <c r="D59"/>
  <c r="A60"/>
  <c r="AS59"/>
  <c r="AK59"/>
  <c r="AC59"/>
  <c r="U59"/>
  <c r="M59"/>
  <c r="E59"/>
  <c r="AT59"/>
  <c r="AL59"/>
  <c r="AD59"/>
  <c r="V59"/>
  <c r="N59"/>
  <c r="F59"/>
  <c r="AU59"/>
  <c r="AM59"/>
  <c r="AE59"/>
  <c r="W59"/>
  <c r="O59"/>
  <c r="G59"/>
  <c r="AV59"/>
  <c r="AN59"/>
  <c r="AF59"/>
  <c r="X59"/>
  <c r="P59"/>
  <c r="H59"/>
  <c r="AW59"/>
  <c r="AO59"/>
  <c r="AG59"/>
  <c r="Y59"/>
  <c r="Q59"/>
  <c r="I59"/>
  <c r="AX59"/>
  <c r="AP59"/>
  <c r="AH59"/>
  <c r="Z59"/>
  <c r="R59"/>
  <c r="J59"/>
  <c r="C59"/>
  <c r="K59"/>
  <c r="S59"/>
  <c r="AA59"/>
  <c r="AI59"/>
  <c r="AQ59"/>
  <c r="AY59"/>
  <c r="AW60" l="1"/>
  <c r="AO60"/>
  <c r="AG60"/>
  <c r="Y60"/>
  <c r="Q60"/>
  <c r="I60"/>
  <c r="AX60"/>
  <c r="AP60"/>
  <c r="AH60"/>
  <c r="Z60"/>
  <c r="R60"/>
  <c r="J60"/>
  <c r="AY60"/>
  <c r="AQ60"/>
  <c r="AI60"/>
  <c r="AA60"/>
  <c r="S60"/>
  <c r="K60"/>
  <c r="C60"/>
  <c r="AZ60"/>
  <c r="AR60"/>
  <c r="AJ60"/>
  <c r="AB60"/>
  <c r="T60"/>
  <c r="L60"/>
  <c r="D60"/>
  <c r="A61"/>
  <c r="AS60"/>
  <c r="AK60"/>
  <c r="AC60"/>
  <c r="U60"/>
  <c r="M60"/>
  <c r="E60"/>
  <c r="AT60"/>
  <c r="AL60"/>
  <c r="AD60"/>
  <c r="V60"/>
  <c r="N60"/>
  <c r="F60"/>
  <c r="AU60"/>
  <c r="AM60"/>
  <c r="AE60"/>
  <c r="W60"/>
  <c r="O60"/>
  <c r="G60"/>
  <c r="P60"/>
  <c r="X60"/>
  <c r="AF60"/>
  <c r="AN60"/>
  <c r="AV60"/>
  <c r="H60"/>
  <c r="AT61" l="1"/>
  <c r="AL61"/>
  <c r="AD61"/>
  <c r="V61"/>
  <c r="N61"/>
  <c r="F61"/>
  <c r="AU61"/>
  <c r="AM61"/>
  <c r="AE61"/>
  <c r="W61"/>
  <c r="O61"/>
  <c r="G61"/>
  <c r="AV61"/>
  <c r="AN61"/>
  <c r="AF61"/>
  <c r="X61"/>
  <c r="P61"/>
  <c r="H61"/>
  <c r="AW61"/>
  <c r="AO61"/>
  <c r="AG61"/>
  <c r="Y61"/>
  <c r="Q61"/>
  <c r="I61"/>
  <c r="AX61"/>
  <c r="AP61"/>
  <c r="AH61"/>
  <c r="Z61"/>
  <c r="R61"/>
  <c r="J61"/>
  <c r="AY61"/>
  <c r="AQ61"/>
  <c r="AI61"/>
  <c r="AA61"/>
  <c r="S61"/>
  <c r="K61"/>
  <c r="C61"/>
  <c r="AZ61"/>
  <c r="AR61"/>
  <c r="AJ61"/>
  <c r="AB61"/>
  <c r="T61"/>
  <c r="L61"/>
  <c r="D61"/>
  <c r="AC61"/>
  <c r="AK61"/>
  <c r="AS61"/>
  <c r="A62"/>
  <c r="E61"/>
  <c r="M61"/>
  <c r="U61"/>
  <c r="AY62" l="1"/>
  <c r="AQ62"/>
  <c r="AI62"/>
  <c r="AA62"/>
  <c r="S62"/>
  <c r="K62"/>
  <c r="C62"/>
  <c r="AZ62"/>
  <c r="AR62"/>
  <c r="AJ62"/>
  <c r="AB62"/>
  <c r="T62"/>
  <c r="L62"/>
  <c r="D62"/>
  <c r="A63"/>
  <c r="AS62"/>
  <c r="AK62"/>
  <c r="AC62"/>
  <c r="U62"/>
  <c r="M62"/>
  <c r="E62"/>
  <c r="AT62"/>
  <c r="AL62"/>
  <c r="AD62"/>
  <c r="V62"/>
  <c r="N62"/>
  <c r="F62"/>
  <c r="AU62"/>
  <c r="AM62"/>
  <c r="AE62"/>
  <c r="W62"/>
  <c r="O62"/>
  <c r="G62"/>
  <c r="AV62"/>
  <c r="AN62"/>
  <c r="AF62"/>
  <c r="X62"/>
  <c r="P62"/>
  <c r="H62"/>
  <c r="AW62"/>
  <c r="AO62"/>
  <c r="AG62"/>
  <c r="Y62"/>
  <c r="Q62"/>
  <c r="I62"/>
  <c r="AP62"/>
  <c r="AX62"/>
  <c r="J62"/>
  <c r="R62"/>
  <c r="Z62"/>
  <c r="AH62"/>
  <c r="AV63" l="1"/>
  <c r="AN63"/>
  <c r="AF63"/>
  <c r="X63"/>
  <c r="P63"/>
  <c r="H63"/>
  <c r="AW63"/>
  <c r="AO63"/>
  <c r="AG63"/>
  <c r="Y63"/>
  <c r="Q63"/>
  <c r="I63"/>
  <c r="AX63"/>
  <c r="AP63"/>
  <c r="AH63"/>
  <c r="Z63"/>
  <c r="R63"/>
  <c r="J63"/>
  <c r="AY63"/>
  <c r="AQ63"/>
  <c r="AI63"/>
  <c r="AA63"/>
  <c r="S63"/>
  <c r="K63"/>
  <c r="C63"/>
  <c r="AZ63"/>
  <c r="AR63"/>
  <c r="AJ63"/>
  <c r="AB63"/>
  <c r="T63"/>
  <c r="L63"/>
  <c r="D63"/>
  <c r="A64"/>
  <c r="AS63"/>
  <c r="AK63"/>
  <c r="AC63"/>
  <c r="U63"/>
  <c r="M63"/>
  <c r="E63"/>
  <c r="AT63"/>
  <c r="AL63"/>
  <c r="AD63"/>
  <c r="V63"/>
  <c r="N63"/>
  <c r="F63"/>
  <c r="G63"/>
  <c r="O63"/>
  <c r="W63"/>
  <c r="AE63"/>
  <c r="AM63"/>
  <c r="AU63"/>
  <c r="A65" l="1"/>
  <c r="AS64"/>
  <c r="AK64"/>
  <c r="AC64"/>
  <c r="U64"/>
  <c r="M64"/>
  <c r="E64"/>
  <c r="AT64"/>
  <c r="AL64"/>
  <c r="AD64"/>
  <c r="V64"/>
  <c r="N64"/>
  <c r="F64"/>
  <c r="AU64"/>
  <c r="AM64"/>
  <c r="AE64"/>
  <c r="W64"/>
  <c r="O64"/>
  <c r="G64"/>
  <c r="AV64"/>
  <c r="AN64"/>
  <c r="AF64"/>
  <c r="X64"/>
  <c r="P64"/>
  <c r="H64"/>
  <c r="AW64"/>
  <c r="AO64"/>
  <c r="AG64"/>
  <c r="Y64"/>
  <c r="Q64"/>
  <c r="I64"/>
  <c r="AX64"/>
  <c r="AP64"/>
  <c r="AH64"/>
  <c r="Z64"/>
  <c r="R64"/>
  <c r="J64"/>
  <c r="AY64"/>
  <c r="AQ64"/>
  <c r="AI64"/>
  <c r="AA64"/>
  <c r="S64"/>
  <c r="K64"/>
  <c r="C64"/>
  <c r="D64"/>
  <c r="L64"/>
  <c r="T64"/>
  <c r="AB64"/>
  <c r="AJ64"/>
  <c r="AR64"/>
  <c r="AZ64"/>
  <c r="AX65" l="1"/>
  <c r="AP65"/>
  <c r="AH65"/>
  <c r="Z65"/>
  <c r="R65"/>
  <c r="J65"/>
  <c r="AY65"/>
  <c r="AQ65"/>
  <c r="AI65"/>
  <c r="AA65"/>
  <c r="S65"/>
  <c r="K65"/>
  <c r="C65"/>
  <c r="AZ65"/>
  <c r="AR65"/>
  <c r="AJ65"/>
  <c r="AB65"/>
  <c r="T65"/>
  <c r="L65"/>
  <c r="D65"/>
  <c r="A66"/>
  <c r="AS65"/>
  <c r="AK65"/>
  <c r="AC65"/>
  <c r="U65"/>
  <c r="M65"/>
  <c r="E65"/>
  <c r="AT65"/>
  <c r="AL65"/>
  <c r="AD65"/>
  <c r="V65"/>
  <c r="N65"/>
  <c r="F65"/>
  <c r="AU65"/>
  <c r="AM65"/>
  <c r="AE65"/>
  <c r="W65"/>
  <c r="O65"/>
  <c r="G65"/>
  <c r="AV65"/>
  <c r="AN65"/>
  <c r="AF65"/>
  <c r="X65"/>
  <c r="P65"/>
  <c r="H65"/>
  <c r="Q65"/>
  <c r="Y65"/>
  <c r="AG65"/>
  <c r="AO65"/>
  <c r="AW65"/>
  <c r="I65"/>
  <c r="AU66" l="1"/>
  <c r="AM66"/>
  <c r="AE66"/>
  <c r="W66"/>
  <c r="O66"/>
  <c r="G66"/>
  <c r="AV66"/>
  <c r="AN66"/>
  <c r="AF66"/>
  <c r="X66"/>
  <c r="P66"/>
  <c r="H66"/>
  <c r="AW66"/>
  <c r="AO66"/>
  <c r="AG66"/>
  <c r="Y66"/>
  <c r="Q66"/>
  <c r="I66"/>
  <c r="AX66"/>
  <c r="AP66"/>
  <c r="AH66"/>
  <c r="Z66"/>
  <c r="R66"/>
  <c r="J66"/>
  <c r="AY66"/>
  <c r="AQ66"/>
  <c r="AI66"/>
  <c r="AA66"/>
  <c r="S66"/>
  <c r="K66"/>
  <c r="C66"/>
  <c r="AZ66"/>
  <c r="AR66"/>
  <c r="AJ66"/>
  <c r="AB66"/>
  <c r="T66"/>
  <c r="L66"/>
  <c r="D66"/>
  <c r="A67"/>
  <c r="AS66"/>
  <c r="AK66"/>
  <c r="AC66"/>
  <c r="U66"/>
  <c r="M66"/>
  <c r="E66"/>
  <c r="AD66"/>
  <c r="AL66"/>
  <c r="AT66"/>
  <c r="F66"/>
  <c r="N66"/>
  <c r="V66"/>
  <c r="AZ67" l="1"/>
  <c r="AR67"/>
  <c r="AJ67"/>
  <c r="AB67"/>
  <c r="T67"/>
  <c r="L67"/>
  <c r="D67"/>
  <c r="A68"/>
  <c r="AS67"/>
  <c r="AK67"/>
  <c r="AC67"/>
  <c r="U67"/>
  <c r="M67"/>
  <c r="E67"/>
  <c r="AT67"/>
  <c r="AL67"/>
  <c r="AD67"/>
  <c r="V67"/>
  <c r="N67"/>
  <c r="F67"/>
  <c r="AU67"/>
  <c r="AM67"/>
  <c r="AE67"/>
  <c r="W67"/>
  <c r="O67"/>
  <c r="G67"/>
  <c r="AV67"/>
  <c r="AN67"/>
  <c r="AF67"/>
  <c r="X67"/>
  <c r="P67"/>
  <c r="H67"/>
  <c r="AW67"/>
  <c r="AO67"/>
  <c r="AG67"/>
  <c r="Y67"/>
  <c r="Q67"/>
  <c r="I67"/>
  <c r="AX67"/>
  <c r="AP67"/>
  <c r="AH67"/>
  <c r="Z67"/>
  <c r="R67"/>
  <c r="J67"/>
  <c r="AQ67"/>
  <c r="AY67"/>
  <c r="C67"/>
  <c r="K67"/>
  <c r="S67"/>
  <c r="AA67"/>
  <c r="AI67"/>
  <c r="AW68" l="1"/>
  <c r="AO68"/>
  <c r="AG68"/>
  <c r="Y68"/>
  <c r="Q68"/>
  <c r="I68"/>
  <c r="AX68"/>
  <c r="AP68"/>
  <c r="AH68"/>
  <c r="Z68"/>
  <c r="R68"/>
  <c r="J68"/>
  <c r="AY68"/>
  <c r="AQ68"/>
  <c r="AI68"/>
  <c r="AA68"/>
  <c r="S68"/>
  <c r="K68"/>
  <c r="C68"/>
  <c r="AZ68"/>
  <c r="AR68"/>
  <c r="AJ68"/>
  <c r="AB68"/>
  <c r="T68"/>
  <c r="L68"/>
  <c r="D68"/>
  <c r="A69"/>
  <c r="AS68"/>
  <c r="AK68"/>
  <c r="AC68"/>
  <c r="U68"/>
  <c r="M68"/>
  <c r="E68"/>
  <c r="AT68"/>
  <c r="AL68"/>
  <c r="AD68"/>
  <c r="V68"/>
  <c r="N68"/>
  <c r="F68"/>
  <c r="AU68"/>
  <c r="AM68"/>
  <c r="AE68"/>
  <c r="W68"/>
  <c r="O68"/>
  <c r="G68"/>
  <c r="H68"/>
  <c r="P68"/>
  <c r="X68"/>
  <c r="AF68"/>
  <c r="AN68"/>
  <c r="AV68"/>
  <c r="AT69" l="1"/>
  <c r="AL69"/>
  <c r="AD69"/>
  <c r="V69"/>
  <c r="N69"/>
  <c r="F69"/>
  <c r="AU69"/>
  <c r="AM69"/>
  <c r="AE69"/>
  <c r="W69"/>
  <c r="O69"/>
  <c r="G69"/>
  <c r="AV69"/>
  <c r="AN69"/>
  <c r="AF69"/>
  <c r="X69"/>
  <c r="P69"/>
  <c r="H69"/>
  <c r="AW69"/>
  <c r="AO69"/>
  <c r="AG69"/>
  <c r="Y69"/>
  <c r="Q69"/>
  <c r="I69"/>
  <c r="AX69"/>
  <c r="AP69"/>
  <c r="AH69"/>
  <c r="Z69"/>
  <c r="R69"/>
  <c r="J69"/>
  <c r="AY69"/>
  <c r="AQ69"/>
  <c r="AI69"/>
  <c r="AA69"/>
  <c r="S69"/>
  <c r="K69"/>
  <c r="C69"/>
  <c r="AZ69"/>
  <c r="AR69"/>
  <c r="AJ69"/>
  <c r="AB69"/>
  <c r="T69"/>
  <c r="L69"/>
  <c r="D69"/>
  <c r="E69"/>
  <c r="M69"/>
  <c r="U69"/>
  <c r="AC69"/>
  <c r="AK69"/>
  <c r="AS69"/>
  <c r="A70"/>
  <c r="AY70" l="1"/>
  <c r="AQ70"/>
  <c r="AI70"/>
  <c r="AA70"/>
  <c r="S70"/>
  <c r="K70"/>
  <c r="C70"/>
  <c r="AZ70"/>
  <c r="AR70"/>
  <c r="AJ70"/>
  <c r="AB70"/>
  <c r="T70"/>
  <c r="L70"/>
  <c r="D70"/>
  <c r="A71"/>
  <c r="AS70"/>
  <c r="AK70"/>
  <c r="AC70"/>
  <c r="U70"/>
  <c r="M70"/>
  <c r="E70"/>
  <c r="AT70"/>
  <c r="AL70"/>
  <c r="AD70"/>
  <c r="V70"/>
  <c r="N70"/>
  <c r="F70"/>
  <c r="AU70"/>
  <c r="AM70"/>
  <c r="AE70"/>
  <c r="W70"/>
  <c r="O70"/>
  <c r="G70"/>
  <c r="AV70"/>
  <c r="AN70"/>
  <c r="AF70"/>
  <c r="X70"/>
  <c r="P70"/>
  <c r="H70"/>
  <c r="AW70"/>
  <c r="AO70"/>
  <c r="AG70"/>
  <c r="Y70"/>
  <c r="Q70"/>
  <c r="I70"/>
  <c r="R70"/>
  <c r="Z70"/>
  <c r="AH70"/>
  <c r="AP70"/>
  <c r="AX70"/>
  <c r="J70"/>
  <c r="AV71" l="1"/>
  <c r="AN71"/>
  <c r="AF71"/>
  <c r="X71"/>
  <c r="P71"/>
  <c r="H71"/>
  <c r="AW71"/>
  <c r="AO71"/>
  <c r="AG71"/>
  <c r="Y71"/>
  <c r="Q71"/>
  <c r="I71"/>
  <c r="AX71"/>
  <c r="AP71"/>
  <c r="AH71"/>
  <c r="Z71"/>
  <c r="R71"/>
  <c r="J71"/>
  <c r="AY71"/>
  <c r="AQ71"/>
  <c r="AI71"/>
  <c r="AA71"/>
  <c r="S71"/>
  <c r="K71"/>
  <c r="C71"/>
  <c r="AZ71"/>
  <c r="AR71"/>
  <c r="AJ71"/>
  <c r="AB71"/>
  <c r="T71"/>
  <c r="L71"/>
  <c r="D71"/>
  <c r="A72"/>
  <c r="AS71"/>
  <c r="AK71"/>
  <c r="AC71"/>
  <c r="U71"/>
  <c r="M71"/>
  <c r="E71"/>
  <c r="AT71"/>
  <c r="AL71"/>
  <c r="AD71"/>
  <c r="V71"/>
  <c r="N71"/>
  <c r="F71"/>
  <c r="AE71"/>
  <c r="AM71"/>
  <c r="AU71"/>
  <c r="G71"/>
  <c r="O71"/>
  <c r="W71"/>
  <c r="A73" l="1"/>
  <c r="AS72"/>
  <c r="AK72"/>
  <c r="AC72"/>
  <c r="U72"/>
  <c r="M72"/>
  <c r="E72"/>
  <c r="AT72"/>
  <c r="AL72"/>
  <c r="AD72"/>
  <c r="V72"/>
  <c r="N72"/>
  <c r="F72"/>
  <c r="AU72"/>
  <c r="AM72"/>
  <c r="AE72"/>
  <c r="W72"/>
  <c r="O72"/>
  <c r="G72"/>
  <c r="AV72"/>
  <c r="AN72"/>
  <c r="AF72"/>
  <c r="X72"/>
  <c r="P72"/>
  <c r="H72"/>
  <c r="AW72"/>
  <c r="AO72"/>
  <c r="AG72"/>
  <c r="Y72"/>
  <c r="Q72"/>
  <c r="I72"/>
  <c r="AX72"/>
  <c r="AP72"/>
  <c r="AH72"/>
  <c r="Z72"/>
  <c r="R72"/>
  <c r="J72"/>
  <c r="AY72"/>
  <c r="AQ72"/>
  <c r="AI72"/>
  <c r="AA72"/>
  <c r="S72"/>
  <c r="K72"/>
  <c r="C72"/>
  <c r="AR72"/>
  <c r="AZ72"/>
  <c r="D72"/>
  <c r="L72"/>
  <c r="T72"/>
  <c r="AB72"/>
  <c r="AJ72"/>
  <c r="AX73" l="1"/>
  <c r="AP73"/>
  <c r="AH73"/>
  <c r="Z73"/>
  <c r="R73"/>
  <c r="J73"/>
  <c r="AY73"/>
  <c r="AQ73"/>
  <c r="AI73"/>
  <c r="AA73"/>
  <c r="S73"/>
  <c r="K73"/>
  <c r="C73"/>
  <c r="AZ73"/>
  <c r="AR73"/>
  <c r="AJ73"/>
  <c r="AB73"/>
  <c r="T73"/>
  <c r="L73"/>
  <c r="D73"/>
  <c r="A74"/>
  <c r="AS73"/>
  <c r="AK73"/>
  <c r="AC73"/>
  <c r="U73"/>
  <c r="M73"/>
  <c r="E73"/>
  <c r="AT73"/>
  <c r="AL73"/>
  <c r="AD73"/>
  <c r="V73"/>
  <c r="N73"/>
  <c r="F73"/>
  <c r="AU73"/>
  <c r="AM73"/>
  <c r="AE73"/>
  <c r="W73"/>
  <c r="O73"/>
  <c r="G73"/>
  <c r="AV73"/>
  <c r="AN73"/>
  <c r="AF73"/>
  <c r="X73"/>
  <c r="P73"/>
  <c r="H73"/>
  <c r="I73"/>
  <c r="Q73"/>
  <c r="Y73"/>
  <c r="AG73"/>
  <c r="AO73"/>
  <c r="AW73"/>
  <c r="AU74" l="1"/>
  <c r="AM74"/>
  <c r="AE74"/>
  <c r="W74"/>
  <c r="O74"/>
  <c r="G74"/>
  <c r="AV74"/>
  <c r="AN74"/>
  <c r="AF74"/>
  <c r="X74"/>
  <c r="P74"/>
  <c r="H74"/>
  <c r="AW74"/>
  <c r="AO74"/>
  <c r="AG74"/>
  <c r="Y74"/>
  <c r="Q74"/>
  <c r="I74"/>
  <c r="AX74"/>
  <c r="AP74"/>
  <c r="AH74"/>
  <c r="Z74"/>
  <c r="R74"/>
  <c r="J74"/>
  <c r="AY74"/>
  <c r="AQ74"/>
  <c r="AI74"/>
  <c r="AA74"/>
  <c r="S74"/>
  <c r="K74"/>
  <c r="C74"/>
  <c r="AZ74"/>
  <c r="AR74"/>
  <c r="AJ74"/>
  <c r="AB74"/>
  <c r="T74"/>
  <c r="L74"/>
  <c r="D74"/>
  <c r="A75"/>
  <c r="AS74"/>
  <c r="AK74"/>
  <c r="AC74"/>
  <c r="U74"/>
  <c r="M74"/>
  <c r="E74"/>
  <c r="F74"/>
  <c r="N74"/>
  <c r="V74"/>
  <c r="AD74"/>
  <c r="AL74"/>
  <c r="AT74"/>
  <c r="AZ75" l="1"/>
  <c r="AR75"/>
  <c r="AJ75"/>
  <c r="AB75"/>
  <c r="T75"/>
  <c r="L75"/>
  <c r="D75"/>
  <c r="A76"/>
  <c r="AS75"/>
  <c r="AK75"/>
  <c r="AC75"/>
  <c r="U75"/>
  <c r="M75"/>
  <c r="E75"/>
  <c r="AT75"/>
  <c r="AL75"/>
  <c r="AD75"/>
  <c r="V75"/>
  <c r="N75"/>
  <c r="F75"/>
  <c r="AU75"/>
  <c r="AM75"/>
  <c r="AE75"/>
  <c r="W75"/>
  <c r="O75"/>
  <c r="G75"/>
  <c r="AV75"/>
  <c r="AN75"/>
  <c r="AF75"/>
  <c r="X75"/>
  <c r="P75"/>
  <c r="H75"/>
  <c r="AW75"/>
  <c r="AO75"/>
  <c r="AG75"/>
  <c r="Y75"/>
  <c r="Q75"/>
  <c r="I75"/>
  <c r="AX75"/>
  <c r="AP75"/>
  <c r="AH75"/>
  <c r="Z75"/>
  <c r="R75"/>
  <c r="J75"/>
  <c r="S75"/>
  <c r="AA75"/>
  <c r="AI75"/>
  <c r="AQ75"/>
  <c r="AY75"/>
  <c r="C75"/>
  <c r="K75"/>
  <c r="AX76" l="1"/>
  <c r="AY76"/>
  <c r="AQ76"/>
  <c r="AI76"/>
  <c r="AA76"/>
  <c r="S76"/>
  <c r="AZ76"/>
  <c r="AR76"/>
  <c r="AJ76"/>
  <c r="AB76"/>
  <c r="T76"/>
  <c r="AT76"/>
  <c r="AL76"/>
  <c r="AD76"/>
  <c r="V76"/>
  <c r="AU76"/>
  <c r="AM76"/>
  <c r="AE76"/>
  <c r="AV76"/>
  <c r="AN76"/>
  <c r="AF76"/>
  <c r="X76"/>
  <c r="AW76"/>
  <c r="AO76"/>
  <c r="AG76"/>
  <c r="Y76"/>
  <c r="AP76"/>
  <c r="Q76"/>
  <c r="I76"/>
  <c r="AS76"/>
  <c r="R76"/>
  <c r="J76"/>
  <c r="A77"/>
  <c r="U76"/>
  <c r="K76"/>
  <c r="C76"/>
  <c r="W76"/>
  <c r="L76"/>
  <c r="D76"/>
  <c r="Z76"/>
  <c r="M76"/>
  <c r="E76"/>
  <c r="AC76"/>
  <c r="N76"/>
  <c r="F76"/>
  <c r="AH76"/>
  <c r="O76"/>
  <c r="G76"/>
  <c r="H76"/>
  <c r="P76"/>
  <c r="AK76"/>
  <c r="AU77" l="1"/>
  <c r="AM77"/>
  <c r="AE77"/>
  <c r="W77"/>
  <c r="O77"/>
  <c r="G77"/>
  <c r="AV77"/>
  <c r="AN77"/>
  <c r="AF77"/>
  <c r="X77"/>
  <c r="P77"/>
  <c r="H77"/>
  <c r="AW77"/>
  <c r="AO77"/>
  <c r="AG77"/>
  <c r="Y77"/>
  <c r="Q77"/>
  <c r="I77"/>
  <c r="AY77"/>
  <c r="AQ77"/>
  <c r="AI77"/>
  <c r="AA77"/>
  <c r="S77"/>
  <c r="K77"/>
  <c r="C77"/>
  <c r="AZ77"/>
  <c r="AR77"/>
  <c r="AJ77"/>
  <c r="AB77"/>
  <c r="T77"/>
  <c r="L77"/>
  <c r="D77"/>
  <c r="A78"/>
  <c r="AS77"/>
  <c r="AK77"/>
  <c r="AC77"/>
  <c r="U77"/>
  <c r="M77"/>
  <c r="E77"/>
  <c r="AT77"/>
  <c r="AL77"/>
  <c r="AD77"/>
  <c r="V77"/>
  <c r="N77"/>
  <c r="F77"/>
  <c r="AX77"/>
  <c r="J77"/>
  <c r="R77"/>
  <c r="Z77"/>
  <c r="AH77"/>
  <c r="AP77"/>
  <c r="AZ78" l="1"/>
  <c r="AR78"/>
  <c r="AJ78"/>
  <c r="AB78"/>
  <c r="T78"/>
  <c r="L78"/>
  <c r="D78"/>
  <c r="A79"/>
  <c r="AS78"/>
  <c r="AK78"/>
  <c r="AC78"/>
  <c r="U78"/>
  <c r="M78"/>
  <c r="E78"/>
  <c r="AT78"/>
  <c r="AL78"/>
  <c r="AD78"/>
  <c r="V78"/>
  <c r="N78"/>
  <c r="F78"/>
  <c r="AV78"/>
  <c r="AN78"/>
  <c r="AF78"/>
  <c r="X78"/>
  <c r="P78"/>
  <c r="H78"/>
  <c r="AW78"/>
  <c r="AO78"/>
  <c r="AG78"/>
  <c r="Y78"/>
  <c r="Q78"/>
  <c r="I78"/>
  <c r="AX78"/>
  <c r="AP78"/>
  <c r="AH78"/>
  <c r="Z78"/>
  <c r="R78"/>
  <c r="J78"/>
  <c r="AY78"/>
  <c r="AQ78"/>
  <c r="AI78"/>
  <c r="AA78"/>
  <c r="S78"/>
  <c r="K78"/>
  <c r="C78"/>
  <c r="G78"/>
  <c r="O78"/>
  <c r="W78"/>
  <c r="AE78"/>
  <c r="AM78"/>
  <c r="AU78"/>
  <c r="AW79" l="1"/>
  <c r="AO79"/>
  <c r="AG79"/>
  <c r="Y79"/>
  <c r="Q79"/>
  <c r="I79"/>
  <c r="AX79"/>
  <c r="AP79"/>
  <c r="AH79"/>
  <c r="Z79"/>
  <c r="R79"/>
  <c r="J79"/>
  <c r="AY79"/>
  <c r="AQ79"/>
  <c r="AI79"/>
  <c r="AA79"/>
  <c r="S79"/>
  <c r="K79"/>
  <c r="C79"/>
  <c r="A80"/>
  <c r="AS79"/>
  <c r="AK79"/>
  <c r="AC79"/>
  <c r="U79"/>
  <c r="M79"/>
  <c r="E79"/>
  <c r="AT79"/>
  <c r="AL79"/>
  <c r="AD79"/>
  <c r="V79"/>
  <c r="N79"/>
  <c r="F79"/>
  <c r="AU79"/>
  <c r="AM79"/>
  <c r="AE79"/>
  <c r="W79"/>
  <c r="O79"/>
  <c r="G79"/>
  <c r="AV79"/>
  <c r="AN79"/>
  <c r="AF79"/>
  <c r="X79"/>
  <c r="P79"/>
  <c r="H79"/>
  <c r="L79"/>
  <c r="T79"/>
  <c r="AB79"/>
  <c r="AJ79"/>
  <c r="AR79"/>
  <c r="AZ79"/>
  <c r="D79"/>
  <c r="AT80" l="1"/>
  <c r="AL80"/>
  <c r="AD80"/>
  <c r="V80"/>
  <c r="N80"/>
  <c r="F80"/>
  <c r="AU80"/>
  <c r="AM80"/>
  <c r="AE80"/>
  <c r="W80"/>
  <c r="O80"/>
  <c r="G80"/>
  <c r="AV80"/>
  <c r="AN80"/>
  <c r="AF80"/>
  <c r="X80"/>
  <c r="P80"/>
  <c r="H80"/>
  <c r="AX80"/>
  <c r="AP80"/>
  <c r="AH80"/>
  <c r="Z80"/>
  <c r="R80"/>
  <c r="J80"/>
  <c r="AY80"/>
  <c r="AQ80"/>
  <c r="AI80"/>
  <c r="AA80"/>
  <c r="S80"/>
  <c r="K80"/>
  <c r="C80"/>
  <c r="AZ80"/>
  <c r="AR80"/>
  <c r="AJ80"/>
  <c r="AB80"/>
  <c r="T80"/>
  <c r="L80"/>
  <c r="D80"/>
  <c r="A81"/>
  <c r="AS80"/>
  <c r="AK80"/>
  <c r="AC80"/>
  <c r="U80"/>
  <c r="M80"/>
  <c r="E80"/>
  <c r="Y80"/>
  <c r="AG80"/>
  <c r="AO80"/>
  <c r="AW80"/>
  <c r="I80"/>
  <c r="Q80"/>
  <c r="AY81" l="1"/>
  <c r="AQ81"/>
  <c r="AI81"/>
  <c r="AA81"/>
  <c r="S81"/>
  <c r="K81"/>
  <c r="C81"/>
  <c r="AZ81"/>
  <c r="AR81"/>
  <c r="AJ81"/>
  <c r="AB81"/>
  <c r="T81"/>
  <c r="L81"/>
  <c r="D81"/>
  <c r="A82"/>
  <c r="AS81"/>
  <c r="AK81"/>
  <c r="AC81"/>
  <c r="U81"/>
  <c r="M81"/>
  <c r="E81"/>
  <c r="AU81"/>
  <c r="AM81"/>
  <c r="AE81"/>
  <c r="W81"/>
  <c r="O81"/>
  <c r="G81"/>
  <c r="AV81"/>
  <c r="AN81"/>
  <c r="AF81"/>
  <c r="X81"/>
  <c r="P81"/>
  <c r="H81"/>
  <c r="AW81"/>
  <c r="AO81"/>
  <c r="AG81"/>
  <c r="Y81"/>
  <c r="Q81"/>
  <c r="I81"/>
  <c r="AX81"/>
  <c r="AP81"/>
  <c r="AH81"/>
  <c r="Z81"/>
  <c r="R81"/>
  <c r="J81"/>
  <c r="AL81"/>
  <c r="AT81"/>
  <c r="F81"/>
  <c r="N81"/>
  <c r="V81"/>
  <c r="AD81"/>
  <c r="AV82" l="1"/>
  <c r="AN82"/>
  <c r="AF82"/>
  <c r="X82"/>
  <c r="P82"/>
  <c r="H82"/>
  <c r="AW82"/>
  <c r="AO82"/>
  <c r="AG82"/>
  <c r="Y82"/>
  <c r="Q82"/>
  <c r="I82"/>
  <c r="AX82"/>
  <c r="AP82"/>
  <c r="AH82"/>
  <c r="Z82"/>
  <c r="R82"/>
  <c r="J82"/>
  <c r="AZ82"/>
  <c r="AR82"/>
  <c r="AJ82"/>
  <c r="AB82"/>
  <c r="T82"/>
  <c r="L82"/>
  <c r="D82"/>
  <c r="A83"/>
  <c r="AS82"/>
  <c r="AK82"/>
  <c r="AC82"/>
  <c r="U82"/>
  <c r="M82"/>
  <c r="E82"/>
  <c r="AT82"/>
  <c r="AL82"/>
  <c r="AD82"/>
  <c r="V82"/>
  <c r="N82"/>
  <c r="F82"/>
  <c r="AU82"/>
  <c r="AM82"/>
  <c r="AE82"/>
  <c r="W82"/>
  <c r="O82"/>
  <c r="G82"/>
  <c r="AY82"/>
  <c r="C82"/>
  <c r="K82"/>
  <c r="S82"/>
  <c r="AA82"/>
  <c r="AI82"/>
  <c r="AQ82"/>
  <c r="A84" l="1"/>
  <c r="AS83"/>
  <c r="AK83"/>
  <c r="AC83"/>
  <c r="U83"/>
  <c r="M83"/>
  <c r="E83"/>
  <c r="AT83"/>
  <c r="AL83"/>
  <c r="AD83"/>
  <c r="V83"/>
  <c r="N83"/>
  <c r="F83"/>
  <c r="AU83"/>
  <c r="AM83"/>
  <c r="AE83"/>
  <c r="W83"/>
  <c r="O83"/>
  <c r="G83"/>
  <c r="AW83"/>
  <c r="AO83"/>
  <c r="AG83"/>
  <c r="Y83"/>
  <c r="Q83"/>
  <c r="I83"/>
  <c r="AX83"/>
  <c r="AP83"/>
  <c r="AH83"/>
  <c r="Z83"/>
  <c r="R83"/>
  <c r="J83"/>
  <c r="AY83"/>
  <c r="AQ83"/>
  <c r="AI83"/>
  <c r="AA83"/>
  <c r="S83"/>
  <c r="K83"/>
  <c r="C83"/>
  <c r="AZ83"/>
  <c r="AR83"/>
  <c r="AJ83"/>
  <c r="AB83"/>
  <c r="T83"/>
  <c r="L83"/>
  <c r="D83"/>
  <c r="H83"/>
  <c r="P83"/>
  <c r="X83"/>
  <c r="AF83"/>
  <c r="AN83"/>
  <c r="AV83"/>
  <c r="AX84" l="1"/>
  <c r="AP84"/>
  <c r="AH84"/>
  <c r="Z84"/>
  <c r="R84"/>
  <c r="J84"/>
  <c r="AY84"/>
  <c r="AQ84"/>
  <c r="AI84"/>
  <c r="AA84"/>
  <c r="S84"/>
  <c r="K84"/>
  <c r="C84"/>
  <c r="AZ84"/>
  <c r="AR84"/>
  <c r="AJ84"/>
  <c r="AB84"/>
  <c r="T84"/>
  <c r="L84"/>
  <c r="D84"/>
  <c r="AT84"/>
  <c r="AL84"/>
  <c r="AD84"/>
  <c r="V84"/>
  <c r="N84"/>
  <c r="F84"/>
  <c r="AU84"/>
  <c r="AM84"/>
  <c r="AE84"/>
  <c r="W84"/>
  <c r="O84"/>
  <c r="G84"/>
  <c r="AV84"/>
  <c r="AN84"/>
  <c r="AF84"/>
  <c r="X84"/>
  <c r="P84"/>
  <c r="H84"/>
  <c r="AW84"/>
  <c r="AO84"/>
  <c r="AG84"/>
  <c r="Y84"/>
  <c r="Q84"/>
  <c r="I84"/>
  <c r="M84"/>
  <c r="U84"/>
  <c r="AC84"/>
  <c r="AK84"/>
  <c r="AS84"/>
  <c r="A85"/>
  <c r="E84"/>
  <c r="AU85" l="1"/>
  <c r="AM85"/>
  <c r="AE85"/>
  <c r="W85"/>
  <c r="O85"/>
  <c r="G85"/>
  <c r="AV85"/>
  <c r="AN85"/>
  <c r="AF85"/>
  <c r="X85"/>
  <c r="P85"/>
  <c r="H85"/>
  <c r="AW85"/>
  <c r="AO85"/>
  <c r="AG85"/>
  <c r="Y85"/>
  <c r="Q85"/>
  <c r="I85"/>
  <c r="AY85"/>
  <c r="AQ85"/>
  <c r="AI85"/>
  <c r="AA85"/>
  <c r="S85"/>
  <c r="K85"/>
  <c r="C85"/>
  <c r="AZ85"/>
  <c r="AR85"/>
  <c r="AJ85"/>
  <c r="AB85"/>
  <c r="T85"/>
  <c r="L85"/>
  <c r="D85"/>
  <c r="A86"/>
  <c r="AS85"/>
  <c r="AK85"/>
  <c r="AC85"/>
  <c r="U85"/>
  <c r="M85"/>
  <c r="E85"/>
  <c r="AT85"/>
  <c r="AL85"/>
  <c r="AD85"/>
  <c r="V85"/>
  <c r="N85"/>
  <c r="F85"/>
  <c r="Z85"/>
  <c r="AH85"/>
  <c r="AP85"/>
  <c r="AX85"/>
  <c r="J85"/>
  <c r="R85"/>
  <c r="AZ86" l="1"/>
  <c r="AR86"/>
  <c r="AJ86"/>
  <c r="AB86"/>
  <c r="T86"/>
  <c r="L86"/>
  <c r="D86"/>
  <c r="A87"/>
  <c r="AS86"/>
  <c r="AK86"/>
  <c r="AC86"/>
  <c r="U86"/>
  <c r="M86"/>
  <c r="E86"/>
  <c r="AT86"/>
  <c r="AL86"/>
  <c r="AD86"/>
  <c r="V86"/>
  <c r="N86"/>
  <c r="F86"/>
  <c r="AV86"/>
  <c r="AN86"/>
  <c r="AF86"/>
  <c r="X86"/>
  <c r="P86"/>
  <c r="H86"/>
  <c r="AW86"/>
  <c r="AO86"/>
  <c r="AG86"/>
  <c r="Y86"/>
  <c r="Q86"/>
  <c r="I86"/>
  <c r="AX86"/>
  <c r="AP86"/>
  <c r="AH86"/>
  <c r="Z86"/>
  <c r="R86"/>
  <c r="J86"/>
  <c r="AY86"/>
  <c r="AQ86"/>
  <c r="AI86"/>
  <c r="AA86"/>
  <c r="S86"/>
  <c r="K86"/>
  <c r="C86"/>
  <c r="AM86"/>
  <c r="AU86"/>
  <c r="G86"/>
  <c r="O86"/>
  <c r="W86"/>
  <c r="AE86"/>
  <c r="AW87" l="1"/>
  <c r="AO87"/>
  <c r="AG87"/>
  <c r="Y87"/>
  <c r="Q87"/>
  <c r="I87"/>
  <c r="AX87"/>
  <c r="AP87"/>
  <c r="AH87"/>
  <c r="Z87"/>
  <c r="R87"/>
  <c r="J87"/>
  <c r="AY87"/>
  <c r="AQ87"/>
  <c r="AI87"/>
  <c r="AA87"/>
  <c r="S87"/>
  <c r="K87"/>
  <c r="C87"/>
  <c r="A88"/>
  <c r="AS87"/>
  <c r="AK87"/>
  <c r="AC87"/>
  <c r="U87"/>
  <c r="M87"/>
  <c r="E87"/>
  <c r="AT87"/>
  <c r="AL87"/>
  <c r="AD87"/>
  <c r="V87"/>
  <c r="N87"/>
  <c r="F87"/>
  <c r="AU87"/>
  <c r="AM87"/>
  <c r="AE87"/>
  <c r="W87"/>
  <c r="O87"/>
  <c r="G87"/>
  <c r="AV87"/>
  <c r="AN87"/>
  <c r="AF87"/>
  <c r="X87"/>
  <c r="P87"/>
  <c r="H87"/>
  <c r="AZ87"/>
  <c r="D87"/>
  <c r="L87"/>
  <c r="T87"/>
  <c r="AB87"/>
  <c r="AJ87"/>
  <c r="AR87"/>
  <c r="AT88" l="1"/>
  <c r="AL88"/>
  <c r="AD88"/>
  <c r="V88"/>
  <c r="N88"/>
  <c r="F88"/>
  <c r="AU88"/>
  <c r="AM88"/>
  <c r="AE88"/>
  <c r="W88"/>
  <c r="O88"/>
  <c r="G88"/>
  <c r="AV88"/>
  <c r="AN88"/>
  <c r="AF88"/>
  <c r="X88"/>
  <c r="P88"/>
  <c r="H88"/>
  <c r="AX88"/>
  <c r="AP88"/>
  <c r="AH88"/>
  <c r="Z88"/>
  <c r="R88"/>
  <c r="J88"/>
  <c r="AY88"/>
  <c r="AQ88"/>
  <c r="AI88"/>
  <c r="AA88"/>
  <c r="S88"/>
  <c r="K88"/>
  <c r="C88"/>
  <c r="AZ88"/>
  <c r="AR88"/>
  <c r="AJ88"/>
  <c r="AB88"/>
  <c r="T88"/>
  <c r="L88"/>
  <c r="D88"/>
  <c r="A89"/>
  <c r="AS88"/>
  <c r="AK88"/>
  <c r="AC88"/>
  <c r="U88"/>
  <c r="M88"/>
  <c r="E88"/>
  <c r="I88"/>
  <c r="Q88"/>
  <c r="Y88"/>
  <c r="AG88"/>
  <c r="AO88"/>
  <c r="AW88"/>
  <c r="AY89" l="1"/>
  <c r="AQ89"/>
  <c r="AI89"/>
  <c r="AA89"/>
  <c r="S89"/>
  <c r="K89"/>
  <c r="C89"/>
  <c r="AZ89"/>
  <c r="AR89"/>
  <c r="AJ89"/>
  <c r="AB89"/>
  <c r="T89"/>
  <c r="L89"/>
  <c r="D89"/>
  <c r="A90"/>
  <c r="AS89"/>
  <c r="AK89"/>
  <c r="AC89"/>
  <c r="U89"/>
  <c r="M89"/>
  <c r="E89"/>
  <c r="AU89"/>
  <c r="AM89"/>
  <c r="AE89"/>
  <c r="W89"/>
  <c r="O89"/>
  <c r="G89"/>
  <c r="AV89"/>
  <c r="AN89"/>
  <c r="AF89"/>
  <c r="X89"/>
  <c r="P89"/>
  <c r="H89"/>
  <c r="AW89"/>
  <c r="AO89"/>
  <c r="AG89"/>
  <c r="Y89"/>
  <c r="Q89"/>
  <c r="I89"/>
  <c r="AX89"/>
  <c r="AP89"/>
  <c r="AH89"/>
  <c r="Z89"/>
  <c r="R89"/>
  <c r="J89"/>
  <c r="N89"/>
  <c r="V89"/>
  <c r="AD89"/>
  <c r="AL89"/>
  <c r="AT89"/>
  <c r="F89"/>
  <c r="AV90" l="1"/>
  <c r="AN90"/>
  <c r="AF90"/>
  <c r="X90"/>
  <c r="P90"/>
  <c r="H90"/>
  <c r="AW90"/>
  <c r="AO90"/>
  <c r="AG90"/>
  <c r="Y90"/>
  <c r="Q90"/>
  <c r="I90"/>
  <c r="AX90"/>
  <c r="AP90"/>
  <c r="AH90"/>
  <c r="Z90"/>
  <c r="R90"/>
  <c r="J90"/>
  <c r="AZ90"/>
  <c r="AR90"/>
  <c r="AJ90"/>
  <c r="AB90"/>
  <c r="T90"/>
  <c r="L90"/>
  <c r="D90"/>
  <c r="A91"/>
  <c r="AS90"/>
  <c r="AK90"/>
  <c r="AC90"/>
  <c r="U90"/>
  <c r="M90"/>
  <c r="E90"/>
  <c r="AT90"/>
  <c r="AL90"/>
  <c r="AD90"/>
  <c r="V90"/>
  <c r="N90"/>
  <c r="F90"/>
  <c r="AU90"/>
  <c r="AM90"/>
  <c r="AE90"/>
  <c r="W90"/>
  <c r="O90"/>
  <c r="G90"/>
  <c r="AA90"/>
  <c r="AI90"/>
  <c r="AQ90"/>
  <c r="AY90"/>
  <c r="C90"/>
  <c r="K90"/>
  <c r="S90"/>
  <c r="A92" l="1"/>
  <c r="AS91"/>
  <c r="AK91"/>
  <c r="AC91"/>
  <c r="U91"/>
  <c r="M91"/>
  <c r="E91"/>
  <c r="AT91"/>
  <c r="AL91"/>
  <c r="AD91"/>
  <c r="V91"/>
  <c r="N91"/>
  <c r="F91"/>
  <c r="AU91"/>
  <c r="AM91"/>
  <c r="AE91"/>
  <c r="W91"/>
  <c r="O91"/>
  <c r="G91"/>
  <c r="AW91"/>
  <c r="AO91"/>
  <c r="AG91"/>
  <c r="Y91"/>
  <c r="Q91"/>
  <c r="I91"/>
  <c r="AX91"/>
  <c r="AP91"/>
  <c r="AH91"/>
  <c r="Z91"/>
  <c r="R91"/>
  <c r="J91"/>
  <c r="AY91"/>
  <c r="AQ91"/>
  <c r="AI91"/>
  <c r="AA91"/>
  <c r="S91"/>
  <c r="K91"/>
  <c r="C91"/>
  <c r="AZ91"/>
  <c r="AR91"/>
  <c r="AJ91"/>
  <c r="AB91"/>
  <c r="T91"/>
  <c r="L91"/>
  <c r="D91"/>
  <c r="AN91"/>
  <c r="AV91"/>
  <c r="H91"/>
  <c r="P91"/>
  <c r="X91"/>
  <c r="AF91"/>
  <c r="AX92" l="1"/>
  <c r="AP92"/>
  <c r="AH92"/>
  <c r="Z92"/>
  <c r="R92"/>
  <c r="J92"/>
  <c r="AY92"/>
  <c r="AQ92"/>
  <c r="AI92"/>
  <c r="AA92"/>
  <c r="S92"/>
  <c r="K92"/>
  <c r="C92"/>
  <c r="AZ92"/>
  <c r="AR92"/>
  <c r="AJ92"/>
  <c r="AB92"/>
  <c r="T92"/>
  <c r="L92"/>
  <c r="D92"/>
  <c r="AT92"/>
  <c r="AL92"/>
  <c r="AD92"/>
  <c r="V92"/>
  <c r="N92"/>
  <c r="F92"/>
  <c r="AU92"/>
  <c r="AM92"/>
  <c r="AE92"/>
  <c r="W92"/>
  <c r="O92"/>
  <c r="G92"/>
  <c r="AV92"/>
  <c r="AN92"/>
  <c r="AF92"/>
  <c r="X92"/>
  <c r="P92"/>
  <c r="H92"/>
  <c r="AW92"/>
  <c r="AO92"/>
  <c r="AG92"/>
  <c r="Y92"/>
  <c r="Q92"/>
  <c r="I92"/>
  <c r="A93"/>
  <c r="E92"/>
  <c r="M92"/>
  <c r="U92"/>
  <c r="AC92"/>
  <c r="AK92"/>
  <c r="AS92"/>
  <c r="AU93" l="1"/>
  <c r="AM93"/>
  <c r="AE93"/>
  <c r="W93"/>
  <c r="O93"/>
  <c r="G93"/>
  <c r="AV93"/>
  <c r="AN93"/>
  <c r="AF93"/>
  <c r="X93"/>
  <c r="P93"/>
  <c r="H93"/>
  <c r="AW93"/>
  <c r="AO93"/>
  <c r="AG93"/>
  <c r="Y93"/>
  <c r="Q93"/>
  <c r="I93"/>
  <c r="AY93"/>
  <c r="AQ93"/>
  <c r="AI93"/>
  <c r="AA93"/>
  <c r="S93"/>
  <c r="K93"/>
  <c r="C93"/>
  <c r="AZ93"/>
  <c r="AR93"/>
  <c r="AJ93"/>
  <c r="AB93"/>
  <c r="T93"/>
  <c r="L93"/>
  <c r="D93"/>
  <c r="A94"/>
  <c r="AS93"/>
  <c r="AK93"/>
  <c r="AC93"/>
  <c r="U93"/>
  <c r="M93"/>
  <c r="E93"/>
  <c r="AT93"/>
  <c r="AL93"/>
  <c r="AD93"/>
  <c r="V93"/>
  <c r="N93"/>
  <c r="F93"/>
  <c r="J93"/>
  <c r="R93"/>
  <c r="Z93"/>
  <c r="AH93"/>
  <c r="AP93"/>
  <c r="AX93"/>
  <c r="AZ94" l="1"/>
  <c r="AR94"/>
  <c r="AJ94"/>
  <c r="AB94"/>
  <c r="T94"/>
  <c r="L94"/>
  <c r="D94"/>
  <c r="A95"/>
  <c r="AS94"/>
  <c r="AK94"/>
  <c r="AC94"/>
  <c r="U94"/>
  <c r="M94"/>
  <c r="E94"/>
  <c r="AT94"/>
  <c r="AL94"/>
  <c r="AD94"/>
  <c r="V94"/>
  <c r="N94"/>
  <c r="F94"/>
  <c r="AV94"/>
  <c r="AN94"/>
  <c r="AF94"/>
  <c r="X94"/>
  <c r="P94"/>
  <c r="H94"/>
  <c r="AW94"/>
  <c r="AO94"/>
  <c r="AG94"/>
  <c r="Y94"/>
  <c r="Q94"/>
  <c r="I94"/>
  <c r="AX94"/>
  <c r="AP94"/>
  <c r="AH94"/>
  <c r="Z94"/>
  <c r="R94"/>
  <c r="J94"/>
  <c r="AY94"/>
  <c r="AQ94"/>
  <c r="AI94"/>
  <c r="AA94"/>
  <c r="S94"/>
  <c r="K94"/>
  <c r="C94"/>
  <c r="O94"/>
  <c r="W94"/>
  <c r="AE94"/>
  <c r="AM94"/>
  <c r="AU94"/>
  <c r="G94"/>
  <c r="AW95" l="1"/>
  <c r="AO95"/>
  <c r="AG95"/>
  <c r="Y95"/>
  <c r="Q95"/>
  <c r="I95"/>
  <c r="AX95"/>
  <c r="AP95"/>
  <c r="AH95"/>
  <c r="Z95"/>
  <c r="R95"/>
  <c r="J95"/>
  <c r="AY95"/>
  <c r="AQ95"/>
  <c r="AI95"/>
  <c r="AA95"/>
  <c r="S95"/>
  <c r="K95"/>
  <c r="C95"/>
  <c r="A96"/>
  <c r="AS95"/>
  <c r="AK95"/>
  <c r="AC95"/>
  <c r="U95"/>
  <c r="M95"/>
  <c r="E95"/>
  <c r="AT95"/>
  <c r="AL95"/>
  <c r="AD95"/>
  <c r="V95"/>
  <c r="N95"/>
  <c r="F95"/>
  <c r="AU95"/>
  <c r="AM95"/>
  <c r="AE95"/>
  <c r="W95"/>
  <c r="O95"/>
  <c r="G95"/>
  <c r="AV95"/>
  <c r="AN95"/>
  <c r="AF95"/>
  <c r="X95"/>
  <c r="P95"/>
  <c r="H95"/>
  <c r="AB95"/>
  <c r="AJ95"/>
  <c r="AR95"/>
  <c r="AZ95"/>
  <c r="D95"/>
  <c r="L95"/>
  <c r="T95"/>
  <c r="AT96" l="1"/>
  <c r="AL96"/>
  <c r="AD96"/>
  <c r="V96"/>
  <c r="N96"/>
  <c r="F96"/>
  <c r="AU96"/>
  <c r="AM96"/>
  <c r="AE96"/>
  <c r="W96"/>
  <c r="O96"/>
  <c r="G96"/>
  <c r="AV96"/>
  <c r="AN96"/>
  <c r="AF96"/>
  <c r="X96"/>
  <c r="P96"/>
  <c r="H96"/>
  <c r="AX96"/>
  <c r="AP96"/>
  <c r="AH96"/>
  <c r="Z96"/>
  <c r="R96"/>
  <c r="J96"/>
  <c r="AY96"/>
  <c r="AQ96"/>
  <c r="AI96"/>
  <c r="AA96"/>
  <c r="S96"/>
  <c r="K96"/>
  <c r="C96"/>
  <c r="AZ96"/>
  <c r="AR96"/>
  <c r="AJ96"/>
  <c r="AB96"/>
  <c r="T96"/>
  <c r="L96"/>
  <c r="D96"/>
  <c r="A97"/>
  <c r="AS96"/>
  <c r="AK96"/>
  <c r="AC96"/>
  <c r="U96"/>
  <c r="M96"/>
  <c r="E96"/>
  <c r="AO96"/>
  <c r="AW96"/>
  <c r="I96"/>
  <c r="Q96"/>
  <c r="Y96"/>
  <c r="AG96"/>
  <c r="AY97" l="1"/>
  <c r="AQ97"/>
  <c r="AI97"/>
  <c r="AA97"/>
  <c r="S97"/>
  <c r="K97"/>
  <c r="C97"/>
  <c r="AZ97"/>
  <c r="AR97"/>
  <c r="AJ97"/>
  <c r="AB97"/>
  <c r="T97"/>
  <c r="L97"/>
  <c r="D97"/>
  <c r="A98"/>
  <c r="AS97"/>
  <c r="AK97"/>
  <c r="AC97"/>
  <c r="U97"/>
  <c r="M97"/>
  <c r="E97"/>
  <c r="AU97"/>
  <c r="AM97"/>
  <c r="AE97"/>
  <c r="W97"/>
  <c r="O97"/>
  <c r="G97"/>
  <c r="AV97"/>
  <c r="AN97"/>
  <c r="AF97"/>
  <c r="X97"/>
  <c r="P97"/>
  <c r="H97"/>
  <c r="AW97"/>
  <c r="AO97"/>
  <c r="AG97"/>
  <c r="Y97"/>
  <c r="Q97"/>
  <c r="I97"/>
  <c r="AX97"/>
  <c r="AP97"/>
  <c r="AH97"/>
  <c r="Z97"/>
  <c r="R97"/>
  <c r="J97"/>
  <c r="F97"/>
  <c r="N97"/>
  <c r="V97"/>
  <c r="AD97"/>
  <c r="AL97"/>
  <c r="AT97"/>
  <c r="AV98" l="1"/>
  <c r="AN98"/>
  <c r="AF98"/>
  <c r="X98"/>
  <c r="P98"/>
  <c r="H98"/>
  <c r="AW98"/>
  <c r="AO98"/>
  <c r="AG98"/>
  <c r="Y98"/>
  <c r="Q98"/>
  <c r="I98"/>
  <c r="AX98"/>
  <c r="AP98"/>
  <c r="AH98"/>
  <c r="Z98"/>
  <c r="R98"/>
  <c r="J98"/>
  <c r="AZ98"/>
  <c r="AR98"/>
  <c r="AJ98"/>
  <c r="AB98"/>
  <c r="T98"/>
  <c r="L98"/>
  <c r="D98"/>
  <c r="A99"/>
  <c r="AS98"/>
  <c r="AK98"/>
  <c r="AC98"/>
  <c r="U98"/>
  <c r="M98"/>
  <c r="E98"/>
  <c r="AT98"/>
  <c r="AL98"/>
  <c r="AD98"/>
  <c r="V98"/>
  <c r="N98"/>
  <c r="F98"/>
  <c r="AU98"/>
  <c r="AM98"/>
  <c r="AE98"/>
  <c r="W98"/>
  <c r="O98"/>
  <c r="G98"/>
  <c r="C98"/>
  <c r="K98"/>
  <c r="S98"/>
  <c r="AA98"/>
  <c r="AI98"/>
  <c r="AQ98"/>
  <c r="AY98"/>
  <c r="A100" l="1"/>
  <c r="AS99"/>
  <c r="AK99"/>
  <c r="AC99"/>
  <c r="U99"/>
  <c r="M99"/>
  <c r="E99"/>
  <c r="AT99"/>
  <c r="AL99"/>
  <c r="AD99"/>
  <c r="V99"/>
  <c r="N99"/>
  <c r="F99"/>
  <c r="AU99"/>
  <c r="AM99"/>
  <c r="AE99"/>
  <c r="W99"/>
  <c r="O99"/>
  <c r="G99"/>
  <c r="AW99"/>
  <c r="AO99"/>
  <c r="AG99"/>
  <c r="Y99"/>
  <c r="Q99"/>
  <c r="I99"/>
  <c r="AX99"/>
  <c r="AP99"/>
  <c r="AH99"/>
  <c r="Z99"/>
  <c r="R99"/>
  <c r="J99"/>
  <c r="AY99"/>
  <c r="AQ99"/>
  <c r="AI99"/>
  <c r="AA99"/>
  <c r="S99"/>
  <c r="K99"/>
  <c r="C99"/>
  <c r="AZ99"/>
  <c r="AR99"/>
  <c r="AJ99"/>
  <c r="AB99"/>
  <c r="T99"/>
  <c r="L99"/>
  <c r="D99"/>
  <c r="P99"/>
  <c r="X99"/>
  <c r="AF99"/>
  <c r="AN99"/>
  <c r="AV99"/>
  <c r="H99"/>
  <c r="AX100" l="1"/>
  <c r="AP100"/>
  <c r="AH100"/>
  <c r="Z100"/>
  <c r="R100"/>
  <c r="J100"/>
  <c r="AY100"/>
  <c r="AQ100"/>
  <c r="AI100"/>
  <c r="AA100"/>
  <c r="S100"/>
  <c r="K100"/>
  <c r="C100"/>
  <c r="AZ100"/>
  <c r="AR100"/>
  <c r="AJ100"/>
  <c r="AB100"/>
  <c r="T100"/>
  <c r="L100"/>
  <c r="D100"/>
  <c r="AT100"/>
  <c r="AL100"/>
  <c r="AD100"/>
  <c r="V100"/>
  <c r="N100"/>
  <c r="F100"/>
  <c r="AU100"/>
  <c r="AM100"/>
  <c r="AE100"/>
  <c r="W100"/>
  <c r="O100"/>
  <c r="G100"/>
  <c r="AV100"/>
  <c r="AN100"/>
  <c r="AF100"/>
  <c r="X100"/>
  <c r="P100"/>
  <c r="H100"/>
  <c r="AW100"/>
  <c r="AO100"/>
  <c r="AG100"/>
  <c r="Y100"/>
  <c r="Q100"/>
  <c r="I100"/>
  <c r="AC100"/>
  <c r="AK100"/>
  <c r="AS100"/>
  <c r="A101"/>
  <c r="E100"/>
  <c r="M100"/>
  <c r="U100"/>
  <c r="AU101" l="1"/>
  <c r="AM101"/>
  <c r="AE101"/>
  <c r="W101"/>
  <c r="O101"/>
  <c r="G101"/>
  <c r="AV101"/>
  <c r="AN101"/>
  <c r="AF101"/>
  <c r="X101"/>
  <c r="P101"/>
  <c r="H101"/>
  <c r="AW101"/>
  <c r="AO101"/>
  <c r="AG101"/>
  <c r="Y101"/>
  <c r="Q101"/>
  <c r="I101"/>
  <c r="AY101"/>
  <c r="AQ101"/>
  <c r="AI101"/>
  <c r="AA101"/>
  <c r="S101"/>
  <c r="K101"/>
  <c r="C101"/>
  <c r="AZ101"/>
  <c r="AR101"/>
  <c r="AJ101"/>
  <c r="AB101"/>
  <c r="T101"/>
  <c r="L101"/>
  <c r="D101"/>
  <c r="A102"/>
  <c r="AS101"/>
  <c r="AK101"/>
  <c r="AC101"/>
  <c r="U101"/>
  <c r="M101"/>
  <c r="E101"/>
  <c r="AT101"/>
  <c r="AL101"/>
  <c r="AD101"/>
  <c r="V101"/>
  <c r="N101"/>
  <c r="F101"/>
  <c r="AP101"/>
  <c r="AX101"/>
  <c r="J101"/>
  <c r="R101"/>
  <c r="Z101"/>
  <c r="AH101"/>
  <c r="AZ102" l="1"/>
  <c r="AR102"/>
  <c r="AJ102"/>
  <c r="AB102"/>
  <c r="T102"/>
  <c r="L102"/>
  <c r="D102"/>
  <c r="A103"/>
  <c r="AS102"/>
  <c r="AK102"/>
  <c r="AC102"/>
  <c r="U102"/>
  <c r="M102"/>
  <c r="E102"/>
  <c r="AT102"/>
  <c r="AL102"/>
  <c r="AD102"/>
  <c r="V102"/>
  <c r="N102"/>
  <c r="F102"/>
  <c r="AV102"/>
  <c r="AN102"/>
  <c r="AF102"/>
  <c r="X102"/>
  <c r="P102"/>
  <c r="H102"/>
  <c r="AW102"/>
  <c r="AO102"/>
  <c r="AG102"/>
  <c r="Y102"/>
  <c r="Q102"/>
  <c r="I102"/>
  <c r="AX102"/>
  <c r="AP102"/>
  <c r="AH102"/>
  <c r="Z102"/>
  <c r="R102"/>
  <c r="J102"/>
  <c r="AY102"/>
  <c r="AQ102"/>
  <c r="AI102"/>
  <c r="AA102"/>
  <c r="S102"/>
  <c r="K102"/>
  <c r="C102"/>
  <c r="G102"/>
  <c r="O102"/>
  <c r="W102"/>
  <c r="AE102"/>
  <c r="AM102"/>
  <c r="AU102"/>
  <c r="AW103" l="1"/>
  <c r="AO103"/>
  <c r="AG103"/>
  <c r="Y103"/>
  <c r="Q103"/>
  <c r="I103"/>
  <c r="AX103"/>
  <c r="AP103"/>
  <c r="AH103"/>
  <c r="Z103"/>
  <c r="R103"/>
  <c r="J103"/>
  <c r="AY103"/>
  <c r="AQ103"/>
  <c r="AI103"/>
  <c r="AA103"/>
  <c r="S103"/>
  <c r="K103"/>
  <c r="C103"/>
  <c r="AS103"/>
  <c r="AK103"/>
  <c r="AC103"/>
  <c r="U103"/>
  <c r="M103"/>
  <c r="E103"/>
  <c r="AT103"/>
  <c r="AL103"/>
  <c r="AD103"/>
  <c r="V103"/>
  <c r="N103"/>
  <c r="F103"/>
  <c r="AU103"/>
  <c r="AM103"/>
  <c r="AE103"/>
  <c r="W103"/>
  <c r="O103"/>
  <c r="G103"/>
  <c r="AV103"/>
  <c r="AN103"/>
  <c r="AF103"/>
  <c r="X103"/>
  <c r="P103"/>
  <c r="H103"/>
  <c r="D103"/>
  <c r="L103"/>
  <c r="T103"/>
  <c r="AB103"/>
  <c r="AJ103"/>
  <c r="AR103"/>
  <c r="AZ103"/>
  <c r="K17" i="6" l="1"/>
  <c r="G17" i="1" s="1"/>
  <c r="K20" i="6"/>
  <c r="G20" i="1" s="1"/>
  <c r="BT20" s="1"/>
  <c r="K11" i="8"/>
  <c r="I11" i="1" s="1"/>
  <c r="K32" i="8"/>
  <c r="I32" i="1" s="1"/>
  <c r="K38" i="8"/>
  <c r="I38" i="1" s="1"/>
  <c r="K6" i="7"/>
  <c r="H6" i="1" s="1"/>
  <c r="K13" i="8"/>
  <c r="I13" i="1" s="1"/>
  <c r="K12" i="8"/>
  <c r="I12" i="1" s="1"/>
  <c r="K13" i="7"/>
  <c r="H13" i="1" s="1"/>
  <c r="K26" i="7"/>
  <c r="H26" i="1" s="1"/>
  <c r="K24" i="6"/>
  <c r="G24" i="1" s="1"/>
  <c r="K17" i="7"/>
  <c r="H17" i="1" s="1"/>
  <c r="K34" i="8"/>
  <c r="I34" i="1" s="1"/>
  <c r="K38" i="6"/>
  <c r="G38" i="1" s="1"/>
  <c r="K20" i="7"/>
  <c r="H20" i="1" s="1"/>
  <c r="K37" i="6"/>
  <c r="G37" i="1" s="1"/>
  <c r="K12" i="7"/>
  <c r="H12" i="1" s="1"/>
  <c r="K34" i="6"/>
  <c r="G34" i="1" s="1"/>
  <c r="BT34" s="1"/>
  <c r="K23" i="8"/>
  <c r="I23" i="1" s="1"/>
  <c r="K10" i="8"/>
  <c r="I10" i="1" s="1"/>
  <c r="K32" i="7"/>
  <c r="H32" i="1" s="1"/>
  <c r="K35" i="7"/>
  <c r="H35" i="1" s="1"/>
  <c r="K11" i="7"/>
  <c r="H11" i="1" s="1"/>
  <c r="K27" i="6"/>
  <c r="G27" i="1" s="1"/>
  <c r="K34" i="7"/>
  <c r="H34" i="1" s="1"/>
  <c r="K11" i="6"/>
  <c r="G11" i="1" s="1"/>
  <c r="BT11" s="1"/>
  <c r="K31" i="7"/>
  <c r="H31" i="1" s="1"/>
  <c r="K8" i="7"/>
  <c r="H8" i="1" s="1"/>
  <c r="K36" i="8"/>
  <c r="I36" i="1" s="1"/>
  <c r="K5" i="7"/>
  <c r="H5" i="1" s="1"/>
  <c r="K36" i="7"/>
  <c r="H36" i="1" s="1"/>
  <c r="K19" i="7"/>
  <c r="H19" i="1" s="1"/>
  <c r="K7" i="6"/>
  <c r="G7" i="1" s="1"/>
  <c r="BT7" s="1"/>
  <c r="K31" i="8"/>
  <c r="I31" i="1" s="1"/>
  <c r="K30" i="6"/>
  <c r="G30" i="1" s="1"/>
  <c r="BT30" s="1"/>
  <c r="K7" i="7"/>
  <c r="H7" i="1" s="1"/>
  <c r="K26" i="8"/>
  <c r="I26" i="1" s="1"/>
  <c r="K35" i="8"/>
  <c r="I35" i="1" s="1"/>
  <c r="K39" i="8"/>
  <c r="I39" i="1" s="1"/>
  <c r="K5" i="6"/>
  <c r="G5" i="1" s="1"/>
  <c r="K42" i="6"/>
  <c r="G42" i="1" s="1"/>
  <c r="K39" i="6"/>
  <c r="G39" i="1" s="1"/>
  <c r="K19" i="6"/>
  <c r="G19" i="1" s="1"/>
  <c r="BT19" s="1"/>
  <c r="K37" i="7"/>
  <c r="H37" i="1" s="1"/>
  <c r="K23" i="6"/>
  <c r="G23" i="1" s="1"/>
  <c r="K33" i="7"/>
  <c r="H33" i="1" s="1"/>
  <c r="K33" i="8"/>
  <c r="I33" i="1" s="1"/>
  <c r="K33" i="6"/>
  <c r="G33" i="1" s="1"/>
  <c r="K40" i="7"/>
  <c r="H40" i="1" s="1"/>
  <c r="K14" i="6"/>
  <c r="G14" i="1" s="1"/>
  <c r="K29" i="6"/>
  <c r="G29" i="1" s="1"/>
  <c r="K26" i="6"/>
  <c r="G26" i="1" s="1"/>
  <c r="K14" i="8"/>
  <c r="I14" i="1" s="1"/>
  <c r="K24" i="8"/>
  <c r="I24" i="1" s="1"/>
  <c r="K40" i="8"/>
  <c r="I40" i="1" s="1"/>
  <c r="K39" i="7"/>
  <c r="H39" i="1" s="1"/>
  <c r="K28" i="6"/>
  <c r="G28" i="1" s="1"/>
  <c r="K9" i="8"/>
  <c r="I9" i="1" s="1"/>
  <c r="K9" i="7"/>
  <c r="H9" i="1" s="1"/>
  <c r="K42" i="7"/>
  <c r="H42" i="1" s="1"/>
  <c r="K43" i="6"/>
  <c r="G43" i="1" s="1"/>
  <c r="K6" i="8"/>
  <c r="I6" i="1" s="1"/>
  <c r="K10" i="6"/>
  <c r="G10" i="1" s="1"/>
  <c r="K16" i="6"/>
  <c r="G16" i="1" s="1"/>
  <c r="K38" i="7"/>
  <c r="H38" i="1" s="1"/>
  <c r="K13" i="6"/>
  <c r="G13" i="1" s="1"/>
  <c r="BT13" s="1"/>
  <c r="K35" i="6"/>
  <c r="G35" i="1" s="1"/>
  <c r="K43" i="7"/>
  <c r="H43" i="1" s="1"/>
  <c r="K17" i="8"/>
  <c r="I17" i="1" s="1"/>
  <c r="K10" i="7"/>
  <c r="H10" i="1" s="1"/>
  <c r="K9" i="6"/>
  <c r="G9" i="1" s="1"/>
  <c r="K32" i="6"/>
  <c r="G32" i="1" s="1"/>
  <c r="K5" i="8"/>
  <c r="I5" i="1" s="1"/>
  <c r="K8" i="6"/>
  <c r="G8" i="1" s="1"/>
  <c r="BT8" s="1"/>
  <c r="K31" i="6"/>
  <c r="G31" i="1" s="1"/>
  <c r="K12" i="6"/>
  <c r="G12" i="1" s="1"/>
  <c r="K6" i="6"/>
  <c r="G6" i="1" s="1"/>
  <c r="K40" i="6"/>
  <c r="G40" i="1" s="1"/>
  <c r="BT40" s="1"/>
  <c r="K28" i="7"/>
  <c r="H28" i="1" s="1"/>
  <c r="K24" i="7"/>
  <c r="H24" i="1" s="1"/>
  <c r="K29" i="7"/>
  <c r="H29" i="1" s="1"/>
  <c r="K23" i="7"/>
  <c r="H23" i="1" s="1"/>
  <c r="K14" i="7"/>
  <c r="H14" i="1" s="1"/>
  <c r="K21" i="6"/>
  <c r="G21" i="1" s="1"/>
  <c r="BT21" s="1"/>
  <c r="K36" i="6"/>
  <c r="G36" i="1" s="1"/>
  <c r="BT36" s="1"/>
  <c r="K27" i="7"/>
  <c r="H27" i="1" s="1"/>
  <c r="K16" i="7"/>
  <c r="H16" i="1" s="1"/>
  <c r="BT12" l="1"/>
  <c r="BT32"/>
  <c r="BT26"/>
  <c r="BT33"/>
  <c r="BT6"/>
  <c r="BT35"/>
  <c r="BT31"/>
  <c r="BT28"/>
  <c r="BT42"/>
  <c r="BT17"/>
  <c r="BT14"/>
  <c r="BT39"/>
  <c r="BT29"/>
  <c r="BT24"/>
  <c r="BT43"/>
  <c r="BT23"/>
  <c r="BT38"/>
  <c r="BT9"/>
  <c r="BT10"/>
  <c r="BT16"/>
  <c r="BT5"/>
  <c r="BT27"/>
  <c r="BT37"/>
  <c r="AM46" l="1"/>
  <c r="AM45"/>
  <c r="BU5" l="1"/>
  <c r="BU9"/>
  <c r="BU27"/>
  <c r="BU38"/>
  <c r="BU10"/>
  <c r="BU29"/>
  <c r="BU42"/>
  <c r="BU43"/>
  <c r="BU17"/>
  <c r="BU23"/>
  <c r="BU39"/>
  <c r="BU28"/>
  <c r="BU24"/>
  <c r="BU16"/>
  <c r="BU37"/>
  <c r="BU14"/>
  <c r="BU22"/>
  <c r="BU18"/>
  <c r="BU41"/>
  <c r="BU25"/>
  <c r="BU15"/>
  <c r="BU30"/>
  <c r="BU33"/>
  <c r="BU36"/>
  <c r="BU7"/>
  <c r="BU19"/>
  <c r="BU12"/>
  <c r="BU40"/>
  <c r="BU13"/>
  <c r="BU6"/>
  <c r="BU32"/>
  <c r="BU11"/>
  <c r="BU8"/>
  <c r="BU35"/>
  <c r="BU31"/>
  <c r="BU26"/>
  <c r="BU20"/>
  <c r="BU34"/>
  <c r="BU21"/>
</calcChain>
</file>

<file path=xl/sharedStrings.xml><?xml version="1.0" encoding="utf-8"?>
<sst xmlns="http://schemas.openxmlformats.org/spreadsheetml/2006/main" count="1534" uniqueCount="150">
  <si>
    <t>балл(max)=</t>
  </si>
  <si>
    <t>оценка(max)=</t>
  </si>
  <si>
    <t>балл(min)=</t>
  </si>
  <si>
    <t>оценка(min)=</t>
  </si>
  <si>
    <t>ЛР</t>
  </si>
  <si>
    <t>Сумма</t>
  </si>
  <si>
    <t>Рейтинг</t>
  </si>
  <si>
    <t>рейтинг = оценка(min) + (суммарный балл - балл(min))*(оценка(max) - оценка(min))/(балл(max)-балл(min))</t>
  </si>
  <si>
    <t>Место в рейтинге</t>
  </si>
  <si>
    <t>Владислав</t>
  </si>
  <si>
    <t>Андреевич</t>
  </si>
  <si>
    <t>Елизавета</t>
  </si>
  <si>
    <t>Алексеевна</t>
  </si>
  <si>
    <t>Виталий</t>
  </si>
  <si>
    <t>Николаевич</t>
  </si>
  <si>
    <t>Дмитрий</t>
  </si>
  <si>
    <t>Павел</t>
  </si>
  <si>
    <t>Николаевна</t>
  </si>
  <si>
    <t>Александровна</t>
  </si>
  <si>
    <t>Андрей</t>
  </si>
  <si>
    <t>Сергеевич</t>
  </si>
  <si>
    <t>Иванович</t>
  </si>
  <si>
    <t>Евгений</t>
  </si>
  <si>
    <t>Александрович</t>
  </si>
  <si>
    <t>Викторович</t>
  </si>
  <si>
    <t>Владимирович</t>
  </si>
  <si>
    <t>Александр</t>
  </si>
  <si>
    <t>Фамилия</t>
  </si>
  <si>
    <t>Имя</t>
  </si>
  <si>
    <t>Отчество</t>
  </si>
  <si>
    <t>подргуппа</t>
  </si>
  <si>
    <t>ТМОГИ</t>
  </si>
  <si>
    <t>Л</t>
  </si>
  <si>
    <t>допуск</t>
  </si>
  <si>
    <t>Балл</t>
  </si>
  <si>
    <t>Дата сдачи</t>
  </si>
  <si>
    <t>№ п/п</t>
  </si>
  <si>
    <t>Число верных ответов</t>
  </si>
  <si>
    <t>№ недели</t>
  </si>
  <si>
    <t xml:space="preserve">Абаканович  </t>
  </si>
  <si>
    <t xml:space="preserve">Апанас  </t>
  </si>
  <si>
    <t>Алексей</t>
  </si>
  <si>
    <t>Казимирович</t>
  </si>
  <si>
    <t xml:space="preserve">Белов  </t>
  </si>
  <si>
    <t xml:space="preserve">Болонников  </t>
  </si>
  <si>
    <t>Юрий</t>
  </si>
  <si>
    <t xml:space="preserve">Внуков  </t>
  </si>
  <si>
    <t>Юрьевич</t>
  </si>
  <si>
    <t xml:space="preserve">Волчик  </t>
  </si>
  <si>
    <t>Виктория</t>
  </si>
  <si>
    <t>Юрьевна</t>
  </si>
  <si>
    <t xml:space="preserve">Гавриленко  </t>
  </si>
  <si>
    <t>Артём</t>
  </si>
  <si>
    <t>Витальевич</t>
  </si>
  <si>
    <t>Никита</t>
  </si>
  <si>
    <t xml:space="preserve">Жук  </t>
  </si>
  <si>
    <t>Иван</t>
  </si>
  <si>
    <t xml:space="preserve">Зуёнок  </t>
  </si>
  <si>
    <t>Дарья</t>
  </si>
  <si>
    <t xml:space="preserve">Максимович  </t>
  </si>
  <si>
    <t>Татьяна</t>
  </si>
  <si>
    <t>Максимовна</t>
  </si>
  <si>
    <t xml:space="preserve">Мирончик  </t>
  </si>
  <si>
    <t>Руслан</t>
  </si>
  <si>
    <t>Ростиславович</t>
  </si>
  <si>
    <t xml:space="preserve">Одегов  </t>
  </si>
  <si>
    <t xml:space="preserve">Павлюковский  </t>
  </si>
  <si>
    <t xml:space="preserve">Сидор  </t>
  </si>
  <si>
    <t>Александра</t>
  </si>
  <si>
    <t xml:space="preserve">Соломатин  </t>
  </si>
  <si>
    <t xml:space="preserve">Тороп  </t>
  </si>
  <si>
    <t xml:space="preserve">Фицнер  </t>
  </si>
  <si>
    <t>Владимир</t>
  </si>
  <si>
    <t>группа</t>
  </si>
  <si>
    <t xml:space="preserve">Айдари  </t>
  </si>
  <si>
    <t>Карим</t>
  </si>
  <si>
    <t>Азгарович</t>
  </si>
  <si>
    <t xml:space="preserve">Бабенко  </t>
  </si>
  <si>
    <t>Екатерина</t>
  </si>
  <si>
    <t xml:space="preserve">Базылевич  </t>
  </si>
  <si>
    <t>Анжелика</t>
  </si>
  <si>
    <t>Викторовна</t>
  </si>
  <si>
    <t xml:space="preserve">Ванечкин  </t>
  </si>
  <si>
    <t>Виктор</t>
  </si>
  <si>
    <t xml:space="preserve">Васютин  </t>
  </si>
  <si>
    <t>Геннадий</t>
  </si>
  <si>
    <t>Васильевич</t>
  </si>
  <si>
    <t xml:space="preserve">Гончарук  </t>
  </si>
  <si>
    <t>Кирилл</t>
  </si>
  <si>
    <t xml:space="preserve">Григорица  </t>
  </si>
  <si>
    <t xml:space="preserve">Губич  </t>
  </si>
  <si>
    <t>Михайлович</t>
  </si>
  <si>
    <t xml:space="preserve">Демид  </t>
  </si>
  <si>
    <t xml:space="preserve">Захаревич  </t>
  </si>
  <si>
    <t xml:space="preserve">Знарок  </t>
  </si>
  <si>
    <t>Сергей</t>
  </si>
  <si>
    <t xml:space="preserve">Кадушко  </t>
  </si>
  <si>
    <t xml:space="preserve">Капыш  </t>
  </si>
  <si>
    <t>Надежда</t>
  </si>
  <si>
    <t>Анатольевна</t>
  </si>
  <si>
    <t xml:space="preserve">Лосик  </t>
  </si>
  <si>
    <t xml:space="preserve">Ремез  </t>
  </si>
  <si>
    <t xml:space="preserve">Самуйлова  </t>
  </si>
  <si>
    <t xml:space="preserve">Хлиманков  </t>
  </si>
  <si>
    <t>Кириллович</t>
  </si>
  <si>
    <t xml:space="preserve">Ходосок  </t>
  </si>
  <si>
    <t>Полина</t>
  </si>
  <si>
    <t xml:space="preserve">Чурилов  </t>
  </si>
  <si>
    <t>Станислав</t>
  </si>
  <si>
    <t xml:space="preserve">Шалудин  </t>
  </si>
  <si>
    <t>Олег</t>
  </si>
  <si>
    <t>Игоревич</t>
  </si>
  <si>
    <t>Группы 114 05 115 - 114 05 215</t>
  </si>
  <si>
    <t>Вариант</t>
  </si>
  <si>
    <t>ЛР1</t>
  </si>
  <si>
    <t>ЛР2</t>
  </si>
  <si>
    <t>Created by LibXL trial version. Please buy the LibXL full version for removing this message.</t>
  </si>
  <si>
    <t>Тест</t>
  </si>
  <si>
    <t>Защита</t>
  </si>
  <si>
    <t>ЛР3</t>
  </si>
  <si>
    <t>РГР1</t>
  </si>
  <si>
    <t>ЛР4</t>
  </si>
  <si>
    <t>ЛР5</t>
  </si>
  <si>
    <t>ЛР6</t>
  </si>
  <si>
    <t>н</t>
  </si>
  <si>
    <t xml:space="preserve">Го'рбач  </t>
  </si>
  <si>
    <t xml:space="preserve">Кола'ндо  </t>
  </si>
  <si>
    <t>№недели\правильных ответов</t>
  </si>
  <si>
    <t>ЛР1
защита</t>
  </si>
  <si>
    <t>ЛР1
дата</t>
  </si>
  <si>
    <t>ЛР1
итог</t>
  </si>
  <si>
    <t>ЛР2
защита</t>
  </si>
  <si>
    <t>ЛР2
дата</t>
  </si>
  <si>
    <t>ЛР2
итог</t>
  </si>
  <si>
    <t>ЛР3
защита</t>
  </si>
  <si>
    <t>ЛР3
дата</t>
  </si>
  <si>
    <t>ЛР3
итог</t>
  </si>
  <si>
    <t>РГР1
защита</t>
  </si>
  <si>
    <t>РГР1
дата</t>
  </si>
  <si>
    <t>РГР1
итог</t>
  </si>
  <si>
    <t>ЛР4
защита</t>
  </si>
  <si>
    <t>ЛР4
дата</t>
  </si>
  <si>
    <t>ЛР4
итог</t>
  </si>
  <si>
    <t>ЛР5
защита</t>
  </si>
  <si>
    <t>ЛР5
дата</t>
  </si>
  <si>
    <t>ЛР5
итог</t>
  </si>
  <si>
    <t>ЛР6
защита</t>
  </si>
  <si>
    <t>ЛР6
дата</t>
  </si>
  <si>
    <t>ЛР6
итог</t>
  </si>
  <si>
    <t>Дедлайн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</si>
</sst>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dd/mm/yy;@"/>
    <numFmt numFmtId="166" formatCode="0.0"/>
    <numFmt numFmtId="167" formatCode="d/m/yy;@"/>
  </numFmts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3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14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4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0" xfId="0" applyNumberFormat="1" applyAlignment="1"/>
    <xf numFmtId="0" fontId="0" fillId="0" borderId="2" xfId="0" applyFill="1" applyBorder="1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7" xfId="0" applyNumberForma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textRotation="90" wrapText="1"/>
    </xf>
    <xf numFmtId="0" fontId="0" fillId="0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0" borderId="12" xfId="0" applyBorder="1"/>
    <xf numFmtId="0" fontId="0" fillId="0" borderId="28" xfId="0" applyBorder="1"/>
    <xf numFmtId="14" fontId="1" fillId="0" borderId="1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14" fontId="1" fillId="0" borderId="3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33" xfId="0" applyBorder="1" applyAlignment="1"/>
    <xf numFmtId="0" fontId="0" fillId="0" borderId="33" xfId="0" applyFill="1" applyBorder="1" applyAlignment="1">
      <alignment horizontal="center" vertical="center"/>
    </xf>
    <xf numFmtId="0" fontId="0" fillId="0" borderId="33" xfId="0" applyBorder="1"/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31" xfId="0" applyBorder="1"/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5" xfId="0" applyNumberFormat="1" applyBorder="1" applyAlignment="1">
      <alignment horizontal="center" textRotation="90"/>
    </xf>
    <xf numFmtId="2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1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textRotation="90"/>
    </xf>
    <xf numFmtId="16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33" xfId="0" applyFont="1" applyFill="1" applyBorder="1" applyAlignment="1">
      <alignment vertical="center"/>
    </xf>
    <xf numFmtId="0" fontId="2" fillId="8" borderId="33" xfId="0" applyFont="1" applyFill="1" applyBorder="1" applyAlignment="1">
      <alignment vertic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right"/>
    </xf>
    <xf numFmtId="167" fontId="1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textRotation="90" wrapText="1"/>
    </xf>
    <xf numFmtId="167" fontId="1" fillId="0" borderId="1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35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8" borderId="33" xfId="0" applyFont="1" applyFill="1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38" xfId="0" applyNumberForma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14"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5"/>
  <sheetViews>
    <sheetView tabSelected="1" zoomScaleNormal="100" workbookViewId="0">
      <pane xSplit="5" topLeftCell="F1" activePane="topRight" state="frozen"/>
      <selection pane="topRight" activeCell="H15" sqref="H15"/>
    </sheetView>
  </sheetViews>
  <sheetFormatPr defaultColWidth="0" defaultRowHeight="15" zeroHeight="1"/>
  <cols>
    <col min="1" max="1" width="4.28515625" customWidth="1"/>
    <col min="2" max="2" width="11.140625" bestFit="1" customWidth="1"/>
    <col min="3" max="3" width="3.7109375" bestFit="1" customWidth="1"/>
    <col min="4" max="4" width="14.7109375" customWidth="1"/>
    <col min="5" max="5" width="12.140625" bestFit="1" customWidth="1"/>
    <col min="6" max="6" width="15.42578125" customWidth="1"/>
    <col min="7" max="7" width="5.85546875" style="22" customWidth="1"/>
    <col min="8" max="8" width="5.7109375" style="22" customWidth="1"/>
    <col min="9" max="9" width="4.7109375" style="22" customWidth="1"/>
    <col min="10" max="10" width="5.42578125" style="22" customWidth="1"/>
    <col min="11" max="11" width="4.28515625" style="22" customWidth="1"/>
    <col min="12" max="12" width="4.85546875" customWidth="1"/>
    <col min="13" max="14" width="4.5703125" customWidth="1"/>
    <col min="15" max="15" width="9.28515625" customWidth="1"/>
    <col min="16" max="16" width="5.28515625" customWidth="1"/>
    <col min="17" max="17" width="5" customWidth="1"/>
    <col min="18" max="18" width="9.28515625" customWidth="1"/>
    <col min="19" max="20" width="5" customWidth="1"/>
    <col min="21" max="21" width="8.140625" bestFit="1" customWidth="1"/>
    <col min="22" max="22" width="5.140625" customWidth="1"/>
    <col min="23" max="23" width="6.140625" customWidth="1"/>
    <col min="24" max="24" width="5.5703125" customWidth="1"/>
    <col min="25" max="27" width="5.7109375" customWidth="1"/>
    <col min="28" max="30" width="4.5703125" customWidth="1"/>
    <col min="31" max="33" width="5" customWidth="1"/>
    <col min="34" max="34" width="4.5703125" customWidth="1"/>
    <col min="35" max="37" width="3.28515625" customWidth="1"/>
    <col min="38" max="38" width="4" customWidth="1"/>
    <col min="39" max="39" width="4.140625" customWidth="1"/>
    <col min="40" max="54" width="3.28515625" customWidth="1"/>
    <col min="55" max="55" width="3.42578125" customWidth="1"/>
    <col min="56" max="65" width="3.28515625" customWidth="1"/>
    <col min="66" max="71" width="3.28515625" hidden="1" customWidth="1"/>
    <col min="72" max="72" width="5.5703125" style="132" bestFit="1" customWidth="1"/>
    <col min="73" max="73" width="5.28515625" bestFit="1" customWidth="1"/>
    <col min="74" max="255" width="11" hidden="1"/>
  </cols>
  <sheetData>
    <row r="1" spans="1:16384" s="142" customFormat="1" ht="15.75" thickBot="1">
      <c r="A1" s="142" t="s">
        <v>116</v>
      </c>
      <c r="O1" s="143"/>
      <c r="P1" s="143"/>
      <c r="R1" s="143"/>
      <c r="S1" s="143"/>
      <c r="T1" s="143"/>
      <c r="U1" s="143"/>
      <c r="W1" s="143"/>
      <c r="X1" s="143"/>
      <c r="Z1" s="143"/>
      <c r="AA1" s="143"/>
      <c r="AC1" s="143"/>
      <c r="AD1" s="143"/>
      <c r="AF1" s="143"/>
      <c r="AG1" s="143"/>
    </row>
    <row r="2" spans="1:16384" ht="15.75" thickBot="1">
      <c r="B2" s="81">
        <f>DATE(2016,9,1)</f>
        <v>42614</v>
      </c>
      <c r="D2" s="80" t="s">
        <v>112</v>
      </c>
      <c r="E2" s="80"/>
      <c r="F2" s="80"/>
      <c r="G2" s="175" t="s">
        <v>117</v>
      </c>
      <c r="H2" s="176"/>
      <c r="I2" s="176"/>
      <c r="J2" s="176"/>
      <c r="K2" s="176"/>
      <c r="L2" s="176"/>
      <c r="M2" s="177"/>
      <c r="N2" s="173" t="s">
        <v>118</v>
      </c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4"/>
      <c r="AI2" s="105"/>
      <c r="AJ2" s="104" t="s">
        <v>31</v>
      </c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/>
      <c r="BV2" s="106"/>
      <c r="BW2" s="106"/>
      <c r="BX2" s="106"/>
      <c r="BY2" s="106"/>
      <c r="BZ2" s="106"/>
      <c r="CA2" s="106"/>
      <c r="CB2" s="106"/>
      <c r="CC2" s="106"/>
      <c r="CD2" s="106"/>
      <c r="CE2" s="106"/>
      <c r="CF2" s="106"/>
      <c r="CG2" s="106"/>
      <c r="CH2" s="106"/>
      <c r="CI2" s="106"/>
      <c r="CJ2" s="106"/>
      <c r="CK2" s="106"/>
      <c r="CL2" s="106"/>
      <c r="CM2" s="106"/>
      <c r="CN2" s="106"/>
      <c r="CO2" s="106"/>
      <c r="CP2" s="106"/>
      <c r="CQ2" s="106"/>
      <c r="CR2" s="106"/>
      <c r="CS2" s="106"/>
      <c r="CT2" s="106"/>
      <c r="CU2" s="106"/>
      <c r="CV2" s="106"/>
      <c r="CW2" s="106"/>
      <c r="CX2" s="106"/>
      <c r="CY2" s="106"/>
      <c r="CZ2" s="106"/>
      <c r="DA2" s="106"/>
      <c r="DB2" s="106"/>
      <c r="DC2" s="106"/>
      <c r="DD2" s="106"/>
      <c r="DE2" s="106"/>
      <c r="DF2" s="106"/>
      <c r="DG2" s="106"/>
      <c r="DH2" s="106"/>
      <c r="DI2" s="106"/>
      <c r="DJ2" s="106"/>
      <c r="DK2" s="106"/>
      <c r="DL2" s="106"/>
      <c r="DM2" s="106"/>
      <c r="DN2" s="106"/>
      <c r="DO2" s="106"/>
      <c r="DP2" s="106"/>
      <c r="DQ2" s="106"/>
      <c r="DR2" s="106"/>
      <c r="DS2" s="106"/>
      <c r="DT2" s="106"/>
      <c r="DU2" s="106"/>
      <c r="DV2" s="106"/>
      <c r="DW2" s="106"/>
      <c r="DX2" s="106"/>
      <c r="DY2" s="106"/>
      <c r="DZ2" s="106"/>
      <c r="EA2" s="106"/>
      <c r="EB2" s="106"/>
      <c r="EC2" s="106"/>
      <c r="ED2" s="106"/>
      <c r="EE2" s="106"/>
      <c r="EF2" s="106"/>
      <c r="EG2" s="106"/>
      <c r="EH2" s="106"/>
      <c r="EI2" s="106"/>
      <c r="EJ2" s="106"/>
      <c r="EK2" s="106"/>
      <c r="EL2" s="106"/>
      <c r="EM2" s="106"/>
      <c r="EN2" s="106"/>
      <c r="EO2" s="106"/>
      <c r="EP2" s="106"/>
      <c r="EQ2" s="106"/>
      <c r="ER2" s="106"/>
      <c r="ES2" s="106"/>
      <c r="ET2" s="106"/>
      <c r="EU2" s="106"/>
      <c r="EV2" s="106"/>
      <c r="EW2" s="106"/>
      <c r="EX2" s="106"/>
      <c r="EY2" s="106"/>
      <c r="EZ2" s="106"/>
      <c r="FA2" s="106"/>
      <c r="FB2" s="106"/>
      <c r="FC2" s="106"/>
      <c r="FD2" s="106"/>
      <c r="FE2" s="106"/>
      <c r="FF2" s="106"/>
      <c r="FG2" s="106"/>
      <c r="FH2" s="106"/>
      <c r="FI2" s="106"/>
      <c r="FJ2" s="106"/>
      <c r="FK2" s="106"/>
      <c r="FL2" s="106"/>
      <c r="FM2" s="106"/>
      <c r="FN2" s="106"/>
      <c r="FO2" s="106"/>
      <c r="FP2" s="106"/>
      <c r="FQ2" s="106"/>
      <c r="FR2" s="106"/>
      <c r="FS2" s="106"/>
      <c r="FT2" s="106"/>
      <c r="FU2" s="106"/>
      <c r="FV2" s="106"/>
      <c r="FW2" s="106"/>
      <c r="FX2" s="106"/>
      <c r="FY2" s="106"/>
      <c r="FZ2" s="106"/>
      <c r="GA2" s="106"/>
      <c r="GB2" s="106"/>
      <c r="GC2" s="106"/>
      <c r="GD2" s="106"/>
      <c r="GE2" s="106"/>
      <c r="GF2" s="106"/>
      <c r="GG2" s="106"/>
      <c r="GH2" s="106"/>
      <c r="GI2" s="106"/>
      <c r="GJ2" s="106"/>
      <c r="GK2" s="106"/>
      <c r="GL2" s="106"/>
      <c r="GM2" s="106"/>
      <c r="GN2" s="106"/>
      <c r="GO2" s="106"/>
      <c r="GP2" s="106"/>
      <c r="GQ2" s="106"/>
      <c r="GR2" s="106"/>
      <c r="GS2" s="106"/>
      <c r="GT2" s="106"/>
      <c r="GU2" s="106"/>
      <c r="GV2" s="106"/>
      <c r="GW2" s="106"/>
      <c r="GX2" s="106"/>
      <c r="GY2" s="106"/>
      <c r="GZ2" s="106"/>
      <c r="HA2" s="106"/>
      <c r="HB2" s="106"/>
      <c r="HC2" s="106"/>
      <c r="HD2" s="106"/>
      <c r="HE2" s="106"/>
      <c r="HF2" s="106"/>
      <c r="HG2" s="106"/>
      <c r="HH2" s="106"/>
      <c r="HI2" s="106"/>
      <c r="HJ2" s="106"/>
      <c r="HK2" s="106"/>
      <c r="HL2" s="106"/>
      <c r="HM2" s="106"/>
      <c r="HN2" s="106"/>
      <c r="HO2" s="106"/>
      <c r="HP2" s="106"/>
      <c r="HQ2" s="106"/>
      <c r="HR2" s="106"/>
      <c r="HS2" s="106"/>
      <c r="HT2" s="106"/>
      <c r="HU2" s="106"/>
      <c r="HV2" s="106"/>
      <c r="HW2" s="106"/>
      <c r="HX2" s="106"/>
      <c r="HY2" s="106"/>
      <c r="HZ2" s="106"/>
      <c r="IA2" s="106"/>
      <c r="IB2" s="106"/>
      <c r="IC2" s="106"/>
      <c r="ID2" s="106"/>
      <c r="IE2" s="106"/>
      <c r="IF2" s="106"/>
      <c r="IG2" s="106"/>
      <c r="IH2" s="106"/>
      <c r="II2" s="106"/>
      <c r="IJ2" s="106"/>
      <c r="IK2" s="106"/>
      <c r="IL2" s="106"/>
      <c r="IM2" s="106"/>
      <c r="IN2" s="106"/>
      <c r="IO2" s="106"/>
      <c r="IP2" s="106"/>
      <c r="IQ2" s="106"/>
      <c r="IR2" s="106"/>
      <c r="IS2" s="106"/>
      <c r="IT2" s="106"/>
      <c r="IU2" s="106"/>
      <c r="IV2" s="106"/>
      <c r="IW2" s="106"/>
      <c r="IX2" s="106"/>
      <c r="IY2" s="106"/>
      <c r="IZ2" s="106"/>
      <c r="JA2" s="106"/>
      <c r="JB2" s="106"/>
      <c r="JC2" s="106"/>
      <c r="JD2" s="106"/>
      <c r="JE2" s="106"/>
      <c r="JF2" s="106"/>
      <c r="JG2" s="106"/>
      <c r="JH2" s="106"/>
      <c r="JI2" s="106"/>
      <c r="JJ2" s="106"/>
      <c r="JK2" s="106"/>
      <c r="JL2" s="106"/>
      <c r="JM2" s="106"/>
      <c r="JN2" s="106"/>
      <c r="JO2" s="106"/>
      <c r="JP2" s="106"/>
      <c r="JQ2" s="106"/>
      <c r="JR2" s="106"/>
      <c r="JS2" s="106"/>
      <c r="JT2" s="106"/>
      <c r="JU2" s="106"/>
      <c r="JV2" s="106"/>
      <c r="JW2" s="106"/>
      <c r="JX2" s="106"/>
      <c r="JY2" s="106"/>
      <c r="JZ2" s="106"/>
      <c r="KA2" s="106"/>
      <c r="KB2" s="106"/>
      <c r="KC2" s="106"/>
      <c r="KD2" s="106"/>
      <c r="KE2" s="106"/>
      <c r="KF2" s="106"/>
      <c r="KG2" s="106"/>
      <c r="KH2" s="106"/>
      <c r="KI2" s="106"/>
      <c r="KJ2" s="106"/>
      <c r="KK2" s="106"/>
      <c r="KL2" s="106"/>
      <c r="KM2" s="106"/>
      <c r="KN2" s="106"/>
      <c r="KO2" s="106"/>
      <c r="KP2" s="106"/>
      <c r="KQ2" s="106"/>
      <c r="KR2" s="106"/>
      <c r="KS2" s="106"/>
      <c r="KT2" s="106"/>
      <c r="KU2" s="106"/>
      <c r="KV2" s="106"/>
      <c r="KW2" s="106"/>
      <c r="KX2" s="106"/>
      <c r="KY2" s="106"/>
      <c r="KZ2" s="106"/>
      <c r="LA2" s="106"/>
      <c r="LB2" s="106"/>
      <c r="LC2" s="106"/>
      <c r="LD2" s="106"/>
      <c r="LE2" s="106"/>
      <c r="LF2" s="106"/>
      <c r="LG2" s="106"/>
      <c r="LH2" s="106"/>
      <c r="LI2" s="106"/>
      <c r="LJ2" s="106"/>
      <c r="LK2" s="106"/>
      <c r="LL2" s="106"/>
      <c r="LM2" s="106"/>
      <c r="LN2" s="106"/>
      <c r="LO2" s="106"/>
      <c r="LP2" s="106"/>
      <c r="LQ2" s="106"/>
      <c r="LR2" s="106"/>
      <c r="LS2" s="106"/>
      <c r="LT2" s="106"/>
      <c r="LU2" s="106"/>
      <c r="LV2" s="106"/>
      <c r="LW2" s="106"/>
      <c r="LX2" s="106"/>
      <c r="LY2" s="106"/>
      <c r="LZ2" s="106"/>
      <c r="MA2" s="106"/>
      <c r="MB2" s="106"/>
      <c r="MC2" s="106"/>
      <c r="MD2" s="106"/>
      <c r="ME2" s="106"/>
      <c r="MF2" s="106"/>
      <c r="MG2" s="106"/>
      <c r="MH2" s="106"/>
      <c r="MI2" s="106"/>
      <c r="MJ2" s="106"/>
      <c r="MK2" s="106"/>
      <c r="ML2" s="106"/>
      <c r="MM2" s="106"/>
      <c r="MN2" s="106"/>
      <c r="MO2" s="106"/>
      <c r="MP2" s="106"/>
      <c r="MQ2" s="106"/>
      <c r="MR2" s="106"/>
      <c r="MS2" s="106"/>
      <c r="MT2" s="106"/>
      <c r="MU2" s="106"/>
      <c r="MV2" s="106"/>
      <c r="MW2" s="106"/>
      <c r="MX2" s="106"/>
      <c r="MY2" s="106"/>
      <c r="MZ2" s="106"/>
      <c r="NA2" s="106"/>
      <c r="NB2" s="106"/>
      <c r="NC2" s="106"/>
      <c r="ND2" s="106"/>
      <c r="NE2" s="106"/>
      <c r="NF2" s="106"/>
      <c r="NG2" s="106"/>
      <c r="NH2" s="106"/>
      <c r="NI2" s="106"/>
      <c r="NJ2" s="106"/>
      <c r="NK2" s="106"/>
      <c r="NL2" s="106"/>
      <c r="NM2" s="106"/>
      <c r="NN2" s="106"/>
      <c r="NO2" s="106"/>
      <c r="NP2" s="106"/>
      <c r="NQ2" s="106"/>
      <c r="NR2" s="106"/>
      <c r="NS2" s="106"/>
      <c r="NT2" s="106"/>
      <c r="NU2" s="106"/>
      <c r="NV2" s="106"/>
      <c r="NW2" s="106"/>
      <c r="NX2" s="106"/>
      <c r="NY2" s="106"/>
      <c r="NZ2" s="106"/>
      <c r="OA2" s="106"/>
      <c r="OB2" s="106"/>
      <c r="OC2" s="106"/>
      <c r="OD2" s="106"/>
      <c r="OE2" s="106"/>
      <c r="OF2" s="106"/>
      <c r="OG2" s="106"/>
      <c r="OH2" s="106"/>
      <c r="OI2" s="106"/>
      <c r="OJ2" s="106"/>
      <c r="OK2" s="106"/>
      <c r="OL2" s="106"/>
      <c r="OM2" s="106"/>
      <c r="ON2" s="106"/>
      <c r="OO2" s="106"/>
      <c r="OP2" s="106"/>
      <c r="OQ2" s="106"/>
      <c r="OR2" s="106"/>
      <c r="OS2" s="106"/>
      <c r="OT2" s="106"/>
      <c r="OU2" s="106"/>
      <c r="OV2" s="106"/>
      <c r="OW2" s="106"/>
      <c r="OX2" s="106"/>
      <c r="OY2" s="106"/>
      <c r="OZ2" s="106"/>
      <c r="PA2" s="106"/>
      <c r="PB2" s="106"/>
      <c r="PC2" s="106"/>
      <c r="PD2" s="106"/>
      <c r="PE2" s="106"/>
      <c r="PF2" s="106"/>
      <c r="PG2" s="106"/>
      <c r="PH2" s="106"/>
      <c r="PI2" s="106"/>
      <c r="PJ2" s="106"/>
      <c r="PK2" s="106"/>
      <c r="PL2" s="106"/>
      <c r="PM2" s="106"/>
      <c r="PN2" s="106"/>
      <c r="PO2" s="106"/>
      <c r="PP2" s="106"/>
      <c r="PQ2" s="106"/>
      <c r="PR2" s="106"/>
      <c r="PS2" s="106"/>
      <c r="PT2" s="106"/>
      <c r="PU2" s="106"/>
      <c r="PV2" s="106"/>
      <c r="PW2" s="106"/>
      <c r="PX2" s="106"/>
      <c r="PY2" s="106"/>
      <c r="PZ2" s="106"/>
      <c r="QA2" s="106"/>
      <c r="QB2" s="106"/>
      <c r="QC2" s="106"/>
      <c r="QD2" s="106"/>
      <c r="QE2" s="106"/>
      <c r="QF2" s="106"/>
      <c r="QG2" s="106"/>
      <c r="QH2" s="106"/>
      <c r="QI2" s="106"/>
      <c r="QJ2" s="106"/>
      <c r="QK2" s="106"/>
      <c r="QL2" s="106"/>
      <c r="QM2" s="106"/>
      <c r="QN2" s="106"/>
      <c r="QO2" s="106"/>
      <c r="QP2" s="106"/>
      <c r="QQ2" s="106"/>
      <c r="QR2" s="106"/>
      <c r="QS2" s="106"/>
      <c r="QT2" s="106"/>
      <c r="QU2" s="106"/>
      <c r="QV2" s="106"/>
      <c r="QW2" s="106"/>
      <c r="QX2" s="106"/>
      <c r="QY2" s="106"/>
      <c r="QZ2" s="106"/>
      <c r="RA2" s="106"/>
      <c r="RB2" s="106"/>
      <c r="RC2" s="106"/>
      <c r="RD2" s="106"/>
      <c r="RE2" s="106"/>
      <c r="RF2" s="106"/>
      <c r="RG2" s="106"/>
      <c r="RH2" s="106"/>
      <c r="RI2" s="106"/>
      <c r="RJ2" s="106"/>
      <c r="RK2" s="106"/>
      <c r="RL2" s="106"/>
      <c r="RM2" s="106"/>
      <c r="RN2" s="106"/>
      <c r="RO2" s="106"/>
      <c r="RP2" s="106"/>
      <c r="RQ2" s="106"/>
      <c r="RR2" s="106"/>
      <c r="RS2" s="106"/>
      <c r="RT2" s="106"/>
      <c r="RU2" s="106"/>
      <c r="RV2" s="106"/>
      <c r="RW2" s="106"/>
      <c r="RX2" s="106"/>
      <c r="RY2" s="106"/>
      <c r="RZ2" s="106"/>
      <c r="SA2" s="106"/>
      <c r="SB2" s="106"/>
      <c r="SC2" s="106"/>
      <c r="SD2" s="106"/>
      <c r="SE2" s="106"/>
      <c r="SF2" s="106"/>
      <c r="SG2" s="106"/>
      <c r="SH2" s="106"/>
      <c r="SI2" s="106"/>
      <c r="SJ2" s="106"/>
      <c r="SK2" s="106"/>
      <c r="SL2" s="106"/>
      <c r="SM2" s="106"/>
      <c r="SN2" s="106"/>
      <c r="SO2" s="106"/>
      <c r="SP2" s="106"/>
      <c r="SQ2" s="106"/>
      <c r="SR2" s="106"/>
      <c r="SS2" s="106"/>
      <c r="ST2" s="106"/>
      <c r="SU2" s="106"/>
      <c r="SV2" s="106"/>
      <c r="SW2" s="106"/>
      <c r="SX2" s="106"/>
      <c r="SY2" s="106"/>
      <c r="SZ2" s="106"/>
      <c r="TA2" s="106"/>
      <c r="TB2" s="106"/>
      <c r="TC2" s="106"/>
      <c r="TD2" s="106"/>
      <c r="TE2" s="106"/>
      <c r="TF2" s="106"/>
      <c r="TG2" s="106"/>
      <c r="TH2" s="106"/>
      <c r="TI2" s="106"/>
      <c r="TJ2" s="106"/>
      <c r="TK2" s="106"/>
      <c r="TL2" s="106"/>
      <c r="TM2" s="106"/>
      <c r="TN2" s="106"/>
      <c r="TO2" s="106"/>
      <c r="TP2" s="106"/>
      <c r="TQ2" s="106"/>
      <c r="TR2" s="106"/>
      <c r="TS2" s="106"/>
      <c r="TT2" s="106"/>
      <c r="TU2" s="106"/>
      <c r="TV2" s="106"/>
      <c r="TW2" s="106"/>
      <c r="TX2" s="106"/>
      <c r="TY2" s="106"/>
      <c r="TZ2" s="106"/>
      <c r="UA2" s="106"/>
      <c r="UB2" s="106"/>
      <c r="UC2" s="106"/>
      <c r="UD2" s="106"/>
      <c r="UE2" s="106"/>
      <c r="UF2" s="106"/>
      <c r="UG2" s="106"/>
      <c r="UH2" s="106"/>
      <c r="UI2" s="106"/>
      <c r="UJ2" s="106"/>
      <c r="UK2" s="106"/>
      <c r="UL2" s="106"/>
      <c r="UM2" s="106"/>
      <c r="UN2" s="106"/>
      <c r="UO2" s="106"/>
      <c r="UP2" s="106"/>
      <c r="UQ2" s="106"/>
      <c r="UR2" s="106"/>
      <c r="US2" s="106"/>
      <c r="UT2" s="106"/>
      <c r="UU2" s="106"/>
      <c r="UV2" s="106"/>
      <c r="UW2" s="106"/>
      <c r="UX2" s="106"/>
      <c r="UY2" s="106"/>
      <c r="UZ2" s="106"/>
      <c r="VA2" s="106"/>
      <c r="VB2" s="106"/>
      <c r="VC2" s="106"/>
      <c r="VD2" s="106"/>
      <c r="VE2" s="106"/>
      <c r="VF2" s="106"/>
      <c r="VG2" s="106"/>
      <c r="VH2" s="106"/>
      <c r="VI2" s="106"/>
      <c r="VJ2" s="106"/>
      <c r="VK2" s="106"/>
      <c r="VL2" s="106"/>
      <c r="VM2" s="106"/>
      <c r="VN2" s="106"/>
      <c r="VO2" s="106"/>
      <c r="VP2" s="106"/>
      <c r="VQ2" s="106"/>
      <c r="VR2" s="106"/>
      <c r="VS2" s="106"/>
      <c r="VT2" s="106"/>
      <c r="VU2" s="106"/>
      <c r="VV2" s="106"/>
      <c r="VW2" s="106"/>
      <c r="VX2" s="106"/>
      <c r="VY2" s="106"/>
      <c r="VZ2" s="106"/>
      <c r="WA2" s="106"/>
      <c r="WB2" s="106"/>
      <c r="WC2" s="106"/>
      <c r="WD2" s="106"/>
      <c r="WE2" s="106"/>
      <c r="WF2" s="106"/>
      <c r="WG2" s="106"/>
      <c r="WH2" s="106"/>
      <c r="WI2" s="106"/>
      <c r="WJ2" s="106"/>
      <c r="WK2" s="106"/>
      <c r="WL2" s="106"/>
      <c r="WM2" s="106"/>
      <c r="WN2" s="106"/>
      <c r="WO2" s="106"/>
      <c r="WP2" s="106"/>
      <c r="WQ2" s="106"/>
      <c r="WR2" s="106"/>
      <c r="WS2" s="106"/>
      <c r="WT2" s="106"/>
      <c r="WU2" s="106"/>
      <c r="WV2" s="106"/>
      <c r="WW2" s="106"/>
      <c r="WX2" s="106"/>
      <c r="WY2" s="106"/>
      <c r="WZ2" s="106"/>
      <c r="XA2" s="106"/>
      <c r="XB2" s="106"/>
      <c r="XC2" s="106"/>
      <c r="XD2" s="106"/>
      <c r="XE2" s="106"/>
      <c r="XF2" s="106"/>
      <c r="XG2" s="106"/>
      <c r="XH2" s="106"/>
      <c r="XI2" s="106"/>
      <c r="XJ2" s="106"/>
      <c r="XK2" s="106"/>
      <c r="XL2" s="106"/>
      <c r="XM2" s="106"/>
      <c r="XN2" s="106"/>
      <c r="XO2" s="106"/>
      <c r="XP2" s="106"/>
      <c r="XQ2" s="106"/>
      <c r="XR2" s="106"/>
      <c r="XS2" s="106"/>
      <c r="XT2" s="106"/>
      <c r="XU2" s="106"/>
      <c r="XV2" s="106"/>
      <c r="XW2" s="106"/>
      <c r="XX2" s="106"/>
      <c r="XY2" s="106"/>
      <c r="XZ2" s="106"/>
      <c r="YA2" s="106"/>
      <c r="YB2" s="106"/>
      <c r="YC2" s="106"/>
      <c r="YD2" s="106"/>
      <c r="YE2" s="106"/>
      <c r="YF2" s="106"/>
      <c r="YG2" s="106"/>
      <c r="YH2" s="106"/>
      <c r="YI2" s="106"/>
      <c r="YJ2" s="106"/>
      <c r="YK2" s="106"/>
      <c r="YL2" s="106"/>
      <c r="YM2" s="106"/>
      <c r="YN2" s="106"/>
      <c r="YO2" s="106"/>
      <c r="YP2" s="106"/>
      <c r="YQ2" s="106"/>
      <c r="YR2" s="106"/>
      <c r="YS2" s="106"/>
      <c r="YT2" s="106"/>
      <c r="YU2" s="106"/>
      <c r="YV2" s="106"/>
      <c r="YW2" s="106"/>
      <c r="YX2" s="106"/>
      <c r="YY2" s="106"/>
      <c r="YZ2" s="106"/>
      <c r="ZA2" s="106"/>
      <c r="ZB2" s="106"/>
      <c r="ZC2" s="106"/>
      <c r="ZD2" s="106"/>
      <c r="ZE2" s="106"/>
      <c r="ZF2" s="106"/>
      <c r="ZG2" s="106"/>
      <c r="ZH2" s="106"/>
      <c r="ZI2" s="106"/>
      <c r="ZJ2" s="106"/>
      <c r="ZK2" s="106"/>
      <c r="ZL2" s="106"/>
      <c r="ZM2" s="106"/>
      <c r="ZN2" s="106"/>
      <c r="ZO2" s="106"/>
      <c r="ZP2" s="106"/>
      <c r="ZQ2" s="106"/>
      <c r="ZR2" s="106"/>
      <c r="ZS2" s="106"/>
      <c r="ZT2" s="106"/>
      <c r="ZU2" s="106"/>
      <c r="ZV2" s="106"/>
      <c r="ZW2" s="106"/>
      <c r="ZX2" s="106"/>
      <c r="ZY2" s="106"/>
      <c r="ZZ2" s="106"/>
      <c r="AAA2" s="106"/>
      <c r="AAB2" s="106"/>
      <c r="AAC2" s="106"/>
      <c r="AAD2" s="106"/>
      <c r="AAE2" s="106"/>
      <c r="AAF2" s="106"/>
      <c r="AAG2" s="106"/>
      <c r="AAH2" s="106"/>
      <c r="AAI2" s="106"/>
      <c r="AAJ2" s="106"/>
      <c r="AAK2" s="106"/>
      <c r="AAL2" s="106"/>
      <c r="AAM2" s="106"/>
      <c r="AAN2" s="106"/>
      <c r="AAO2" s="106"/>
      <c r="AAP2" s="106"/>
      <c r="AAQ2" s="106"/>
      <c r="AAR2" s="106"/>
      <c r="AAS2" s="106"/>
      <c r="AAT2" s="106"/>
      <c r="AAU2" s="106"/>
      <c r="AAV2" s="106"/>
      <c r="AAW2" s="106"/>
      <c r="AAX2" s="106"/>
      <c r="AAY2" s="106"/>
      <c r="AAZ2" s="106"/>
      <c r="ABA2" s="106"/>
      <c r="ABB2" s="106"/>
      <c r="ABC2" s="106"/>
      <c r="ABD2" s="106"/>
      <c r="ABE2" s="106"/>
      <c r="ABF2" s="106"/>
      <c r="ABG2" s="106"/>
      <c r="ABH2" s="106"/>
      <c r="ABI2" s="106"/>
      <c r="ABJ2" s="106"/>
      <c r="ABK2" s="106"/>
      <c r="ABL2" s="106"/>
      <c r="ABM2" s="106"/>
      <c r="ABN2" s="106"/>
      <c r="ABO2" s="106"/>
      <c r="ABP2" s="106"/>
      <c r="ABQ2" s="106"/>
      <c r="ABR2" s="106"/>
      <c r="ABS2" s="106"/>
      <c r="ABT2" s="106"/>
      <c r="ABU2" s="106"/>
      <c r="ABV2" s="106"/>
      <c r="ABW2" s="106"/>
      <c r="ABX2" s="106"/>
      <c r="ABY2" s="106"/>
      <c r="ABZ2" s="106"/>
      <c r="ACA2" s="106"/>
      <c r="ACB2" s="106"/>
      <c r="ACC2" s="106"/>
      <c r="ACD2" s="106"/>
      <c r="ACE2" s="106"/>
      <c r="ACF2" s="106"/>
      <c r="ACG2" s="106"/>
      <c r="ACH2" s="106"/>
      <c r="ACI2" s="106"/>
      <c r="ACJ2" s="106"/>
      <c r="ACK2" s="106"/>
      <c r="ACL2" s="106"/>
      <c r="ACM2" s="106"/>
      <c r="ACN2" s="106"/>
      <c r="ACO2" s="106"/>
      <c r="ACP2" s="106"/>
      <c r="ACQ2" s="106"/>
      <c r="ACR2" s="106"/>
      <c r="ACS2" s="106"/>
      <c r="ACT2" s="106"/>
      <c r="ACU2" s="106"/>
      <c r="ACV2" s="106"/>
      <c r="ACW2" s="106"/>
      <c r="ACX2" s="106"/>
      <c r="ACY2" s="106"/>
      <c r="ACZ2" s="106"/>
      <c r="ADA2" s="106"/>
      <c r="ADB2" s="106"/>
      <c r="ADC2" s="106"/>
      <c r="ADD2" s="106"/>
      <c r="ADE2" s="106"/>
      <c r="ADF2" s="106"/>
      <c r="ADG2" s="106"/>
      <c r="ADH2" s="106"/>
      <c r="ADI2" s="106"/>
      <c r="ADJ2" s="106"/>
      <c r="ADK2" s="106"/>
      <c r="ADL2" s="106"/>
      <c r="ADM2" s="106"/>
      <c r="ADN2" s="106"/>
      <c r="ADO2" s="106"/>
      <c r="ADP2" s="106"/>
      <c r="ADQ2" s="106"/>
      <c r="ADR2" s="106"/>
      <c r="ADS2" s="106"/>
      <c r="ADT2" s="106"/>
      <c r="ADU2" s="106"/>
      <c r="ADV2" s="106"/>
      <c r="ADW2" s="106"/>
      <c r="ADX2" s="106"/>
      <c r="ADY2" s="106"/>
      <c r="ADZ2" s="106"/>
      <c r="AEA2" s="106"/>
      <c r="AEB2" s="106"/>
      <c r="AEC2" s="106"/>
      <c r="AED2" s="106"/>
      <c r="AEE2" s="106"/>
      <c r="AEF2" s="106"/>
      <c r="AEG2" s="106"/>
      <c r="AEH2" s="106"/>
      <c r="AEI2" s="106"/>
      <c r="AEJ2" s="106"/>
      <c r="AEK2" s="106"/>
      <c r="AEL2" s="106"/>
      <c r="AEM2" s="106"/>
      <c r="AEN2" s="106"/>
      <c r="AEO2" s="106"/>
      <c r="AEP2" s="106"/>
      <c r="AEQ2" s="106"/>
      <c r="AER2" s="106"/>
      <c r="AES2" s="106"/>
      <c r="AET2" s="106"/>
      <c r="AEU2" s="106"/>
      <c r="AEV2" s="106"/>
      <c r="AEW2" s="106"/>
      <c r="AEX2" s="106"/>
      <c r="AEY2" s="106"/>
      <c r="AEZ2" s="106"/>
      <c r="AFA2" s="106"/>
      <c r="AFB2" s="106"/>
      <c r="AFC2" s="106"/>
      <c r="AFD2" s="106"/>
      <c r="AFE2" s="106"/>
      <c r="AFF2" s="106"/>
      <c r="AFG2" s="106"/>
      <c r="AFH2" s="106"/>
      <c r="AFI2" s="106"/>
      <c r="AFJ2" s="106"/>
      <c r="AFK2" s="106"/>
      <c r="AFL2" s="106"/>
      <c r="AFM2" s="106"/>
      <c r="AFN2" s="106"/>
      <c r="AFO2" s="106"/>
      <c r="AFP2" s="106"/>
      <c r="AFQ2" s="106"/>
      <c r="AFR2" s="106"/>
      <c r="AFS2" s="106"/>
      <c r="AFT2" s="106"/>
      <c r="AFU2" s="106"/>
      <c r="AFV2" s="106"/>
      <c r="AFW2" s="106"/>
      <c r="AFX2" s="106"/>
      <c r="AFY2" s="106"/>
      <c r="AFZ2" s="106"/>
      <c r="AGA2" s="106"/>
      <c r="AGB2" s="106"/>
      <c r="AGC2" s="106"/>
      <c r="AGD2" s="106"/>
      <c r="AGE2" s="106"/>
      <c r="AGF2" s="106"/>
      <c r="AGG2" s="106"/>
      <c r="AGH2" s="106"/>
      <c r="AGI2" s="106"/>
      <c r="AGJ2" s="106"/>
      <c r="AGK2" s="106"/>
      <c r="AGL2" s="106"/>
      <c r="AGM2" s="106"/>
      <c r="AGN2" s="106"/>
      <c r="AGO2" s="106"/>
      <c r="AGP2" s="106"/>
      <c r="AGQ2" s="106"/>
      <c r="AGR2" s="106"/>
      <c r="AGS2" s="106"/>
      <c r="AGT2" s="106"/>
      <c r="AGU2" s="106"/>
      <c r="AGV2" s="106"/>
      <c r="AGW2" s="106"/>
      <c r="AGX2" s="106"/>
      <c r="AGY2" s="106"/>
      <c r="AGZ2" s="106"/>
      <c r="AHA2" s="106"/>
      <c r="AHB2" s="106"/>
      <c r="AHC2" s="106"/>
      <c r="AHD2" s="106"/>
      <c r="AHE2" s="106"/>
      <c r="AHF2" s="106"/>
      <c r="AHG2" s="106"/>
      <c r="AHH2" s="106"/>
      <c r="AHI2" s="106"/>
      <c r="AHJ2" s="106"/>
      <c r="AHK2" s="106"/>
      <c r="AHL2" s="106"/>
      <c r="AHM2" s="106"/>
      <c r="AHN2" s="106"/>
      <c r="AHO2" s="106"/>
      <c r="AHP2" s="106"/>
      <c r="AHQ2" s="106"/>
      <c r="AHR2" s="106"/>
      <c r="AHS2" s="106"/>
      <c r="AHT2" s="106"/>
      <c r="AHU2" s="106"/>
      <c r="AHV2" s="106"/>
      <c r="AHW2" s="106"/>
      <c r="AHX2" s="106"/>
      <c r="AHY2" s="106"/>
      <c r="AHZ2" s="106"/>
      <c r="AIA2" s="106"/>
      <c r="AIB2" s="106"/>
      <c r="AIC2" s="106"/>
      <c r="AID2" s="106"/>
      <c r="AIE2" s="106"/>
      <c r="AIF2" s="106"/>
      <c r="AIG2" s="106"/>
      <c r="AIH2" s="106"/>
      <c r="AII2" s="106"/>
      <c r="AIJ2" s="106"/>
      <c r="AIK2" s="106"/>
      <c r="AIL2" s="106"/>
      <c r="AIM2" s="106"/>
      <c r="AIN2" s="106"/>
      <c r="AIO2" s="106"/>
      <c r="AIP2" s="106"/>
      <c r="AIQ2" s="106"/>
      <c r="AIR2" s="106"/>
      <c r="AIS2" s="106"/>
      <c r="AIT2" s="106"/>
      <c r="AIU2" s="106"/>
      <c r="AIV2" s="106"/>
      <c r="AIW2" s="106"/>
      <c r="AIX2" s="106"/>
      <c r="AIY2" s="106"/>
      <c r="AIZ2" s="106"/>
      <c r="AJA2" s="106"/>
      <c r="AJB2" s="106"/>
      <c r="AJC2" s="106"/>
      <c r="AJD2" s="106"/>
      <c r="AJE2" s="106"/>
      <c r="AJF2" s="106"/>
      <c r="AJG2" s="106"/>
      <c r="AJH2" s="106"/>
      <c r="AJI2" s="106"/>
      <c r="AJJ2" s="106"/>
      <c r="AJK2" s="106"/>
      <c r="AJL2" s="106"/>
      <c r="AJM2" s="106"/>
      <c r="AJN2" s="106"/>
      <c r="AJO2" s="106"/>
      <c r="AJP2" s="106"/>
      <c r="AJQ2" s="106"/>
      <c r="AJR2" s="106"/>
      <c r="AJS2" s="106"/>
      <c r="AJT2" s="106"/>
      <c r="AJU2" s="106"/>
      <c r="AJV2" s="106"/>
      <c r="AJW2" s="106"/>
      <c r="AJX2" s="106"/>
      <c r="AJY2" s="106"/>
      <c r="AJZ2" s="106"/>
      <c r="AKA2" s="106"/>
      <c r="AKB2" s="106"/>
      <c r="AKC2" s="106"/>
      <c r="AKD2" s="106"/>
      <c r="AKE2" s="106"/>
      <c r="AKF2" s="106"/>
      <c r="AKG2" s="106"/>
      <c r="AKH2" s="106"/>
      <c r="AKI2" s="106"/>
      <c r="AKJ2" s="106"/>
      <c r="AKK2" s="106"/>
      <c r="AKL2" s="106"/>
      <c r="AKM2" s="106"/>
      <c r="AKN2" s="106"/>
      <c r="AKO2" s="106"/>
      <c r="AKP2" s="106"/>
      <c r="AKQ2" s="106"/>
      <c r="AKR2" s="106"/>
      <c r="AKS2" s="106"/>
      <c r="AKT2" s="106"/>
      <c r="AKU2" s="106"/>
      <c r="AKV2" s="106"/>
      <c r="AKW2" s="106"/>
      <c r="AKX2" s="106"/>
      <c r="AKY2" s="106"/>
      <c r="AKZ2" s="106"/>
      <c r="ALA2" s="106"/>
      <c r="ALB2" s="106"/>
      <c r="ALC2" s="106"/>
      <c r="ALD2" s="106"/>
      <c r="ALE2" s="106"/>
      <c r="ALF2" s="106"/>
      <c r="ALG2" s="106"/>
      <c r="ALH2" s="106"/>
      <c r="ALI2" s="106"/>
      <c r="ALJ2" s="106"/>
      <c r="ALK2" s="106"/>
      <c r="ALL2" s="106"/>
      <c r="ALM2" s="106"/>
      <c r="ALN2" s="106"/>
      <c r="ALO2" s="106"/>
      <c r="ALP2" s="106"/>
      <c r="ALQ2" s="106"/>
      <c r="ALR2" s="106"/>
      <c r="ALS2" s="106"/>
      <c r="ALT2" s="106"/>
      <c r="ALU2" s="106"/>
      <c r="ALV2" s="106"/>
      <c r="ALW2" s="106"/>
      <c r="ALX2" s="106"/>
      <c r="ALY2" s="106"/>
      <c r="ALZ2" s="106"/>
      <c r="AMA2" s="106"/>
      <c r="AMB2" s="106"/>
      <c r="AMC2" s="106"/>
      <c r="AMD2" s="106"/>
      <c r="AME2" s="106"/>
      <c r="AMF2" s="106"/>
      <c r="AMG2" s="106"/>
      <c r="AMH2" s="106"/>
      <c r="AMI2" s="106"/>
      <c r="AMJ2" s="106"/>
      <c r="AMK2" s="106"/>
      <c r="AML2" s="106"/>
      <c r="AMM2" s="106"/>
      <c r="AMN2" s="106"/>
      <c r="AMO2" s="106"/>
      <c r="AMP2" s="106"/>
      <c r="AMQ2" s="106"/>
      <c r="AMR2" s="106"/>
      <c r="AMS2" s="106"/>
      <c r="AMT2" s="106"/>
      <c r="AMU2" s="106"/>
      <c r="AMV2" s="106"/>
      <c r="AMW2" s="106"/>
      <c r="AMX2" s="106"/>
      <c r="AMY2" s="106"/>
      <c r="AMZ2" s="106"/>
      <c r="ANA2" s="106"/>
      <c r="ANB2" s="106"/>
      <c r="ANC2" s="106"/>
      <c r="AND2" s="106"/>
      <c r="ANE2" s="106"/>
      <c r="ANF2" s="106"/>
      <c r="ANG2" s="106"/>
      <c r="ANH2" s="106"/>
      <c r="ANI2" s="106"/>
      <c r="ANJ2" s="106"/>
      <c r="ANK2" s="106"/>
      <c r="ANL2" s="106"/>
      <c r="ANM2" s="106"/>
      <c r="ANN2" s="106"/>
      <c r="ANO2" s="106"/>
      <c r="ANP2" s="106"/>
      <c r="ANQ2" s="106"/>
      <c r="ANR2" s="106"/>
      <c r="ANS2" s="106"/>
      <c r="ANT2" s="106"/>
      <c r="ANU2" s="106"/>
      <c r="ANV2" s="106"/>
      <c r="ANW2" s="106"/>
      <c r="ANX2" s="106"/>
      <c r="ANY2" s="106"/>
      <c r="ANZ2" s="106"/>
      <c r="AOA2" s="106"/>
      <c r="AOB2" s="106"/>
      <c r="AOC2" s="106"/>
      <c r="AOD2" s="106"/>
      <c r="AOE2" s="106"/>
      <c r="AOF2" s="106"/>
      <c r="AOG2" s="106"/>
      <c r="AOH2" s="106"/>
      <c r="AOI2" s="106"/>
      <c r="AOJ2" s="106"/>
      <c r="AOK2" s="106"/>
      <c r="AOL2" s="106"/>
      <c r="AOM2" s="106"/>
      <c r="AON2" s="106"/>
      <c r="AOO2" s="106"/>
      <c r="AOP2" s="106"/>
      <c r="AOQ2" s="106"/>
      <c r="AOR2" s="106"/>
      <c r="AOS2" s="106"/>
      <c r="AOT2" s="106"/>
      <c r="AOU2" s="106"/>
      <c r="AOV2" s="106"/>
      <c r="AOW2" s="106"/>
      <c r="AOX2" s="106"/>
      <c r="AOY2" s="106"/>
      <c r="AOZ2" s="106"/>
      <c r="APA2" s="106"/>
      <c r="APB2" s="106"/>
      <c r="APC2" s="106"/>
      <c r="APD2" s="106"/>
      <c r="APE2" s="106"/>
      <c r="APF2" s="106"/>
      <c r="APG2" s="106"/>
      <c r="APH2" s="106"/>
      <c r="API2" s="106"/>
      <c r="APJ2" s="106"/>
      <c r="APK2" s="106"/>
      <c r="APL2" s="106"/>
      <c r="APM2" s="106"/>
      <c r="APN2" s="106"/>
      <c r="APO2" s="106"/>
      <c r="APP2" s="106"/>
      <c r="APQ2" s="106"/>
      <c r="APR2" s="106"/>
      <c r="APS2" s="106"/>
      <c r="APT2" s="106"/>
      <c r="APU2" s="106"/>
      <c r="APV2" s="106"/>
      <c r="APW2" s="106"/>
      <c r="APX2" s="106"/>
      <c r="APY2" s="106"/>
      <c r="APZ2" s="106"/>
      <c r="AQA2" s="106"/>
      <c r="AQB2" s="106"/>
      <c r="AQC2" s="106"/>
      <c r="AQD2" s="106"/>
      <c r="AQE2" s="106"/>
      <c r="AQF2" s="106"/>
      <c r="AQG2" s="106"/>
      <c r="AQH2" s="106"/>
      <c r="AQI2" s="106"/>
      <c r="AQJ2" s="106"/>
      <c r="AQK2" s="106"/>
      <c r="AQL2" s="106"/>
      <c r="AQM2" s="106"/>
      <c r="AQN2" s="106"/>
      <c r="AQO2" s="106"/>
      <c r="AQP2" s="106"/>
      <c r="AQQ2" s="106"/>
      <c r="AQR2" s="106"/>
      <c r="AQS2" s="106"/>
      <c r="AQT2" s="106"/>
      <c r="AQU2" s="106"/>
      <c r="AQV2" s="106"/>
      <c r="AQW2" s="106"/>
      <c r="AQX2" s="106"/>
      <c r="AQY2" s="106"/>
      <c r="AQZ2" s="106"/>
      <c r="ARA2" s="106"/>
      <c r="ARB2" s="106"/>
      <c r="ARC2" s="106"/>
      <c r="ARD2" s="106"/>
      <c r="ARE2" s="106"/>
      <c r="ARF2" s="106"/>
      <c r="ARG2" s="106"/>
      <c r="ARH2" s="106"/>
      <c r="ARI2" s="106"/>
      <c r="ARJ2" s="106"/>
      <c r="ARK2" s="106"/>
      <c r="ARL2" s="106"/>
      <c r="ARM2" s="106"/>
      <c r="ARN2" s="106"/>
      <c r="ARO2" s="106"/>
      <c r="ARP2" s="106"/>
      <c r="ARQ2" s="106"/>
      <c r="ARR2" s="106"/>
      <c r="ARS2" s="106"/>
      <c r="ART2" s="106"/>
      <c r="ARU2" s="106"/>
      <c r="ARV2" s="106"/>
      <c r="ARW2" s="106"/>
      <c r="ARX2" s="106"/>
      <c r="ARY2" s="106"/>
      <c r="ARZ2" s="106"/>
      <c r="ASA2" s="106"/>
      <c r="ASB2" s="106"/>
      <c r="ASC2" s="106"/>
      <c r="ASD2" s="106"/>
      <c r="ASE2" s="106"/>
      <c r="ASF2" s="106"/>
      <c r="ASG2" s="106"/>
      <c r="ASH2" s="106"/>
      <c r="ASI2" s="106"/>
      <c r="ASJ2" s="106"/>
      <c r="ASK2" s="106"/>
      <c r="ASL2" s="106"/>
      <c r="ASM2" s="106"/>
      <c r="ASN2" s="106"/>
      <c r="ASO2" s="106"/>
      <c r="ASP2" s="106"/>
      <c r="ASQ2" s="106"/>
      <c r="ASR2" s="106"/>
      <c r="ASS2" s="106"/>
      <c r="AST2" s="106"/>
      <c r="ASU2" s="106"/>
      <c r="ASV2" s="106"/>
      <c r="ASW2" s="106"/>
      <c r="ASX2" s="106"/>
      <c r="ASY2" s="106"/>
      <c r="ASZ2" s="106"/>
      <c r="ATA2" s="106"/>
      <c r="ATB2" s="106"/>
      <c r="ATC2" s="106"/>
      <c r="ATD2" s="106"/>
      <c r="ATE2" s="106"/>
      <c r="ATF2" s="106"/>
      <c r="ATG2" s="106"/>
      <c r="ATH2" s="106"/>
      <c r="ATI2" s="106"/>
      <c r="ATJ2" s="106"/>
      <c r="ATK2" s="106"/>
      <c r="ATL2" s="106"/>
      <c r="ATM2" s="106"/>
      <c r="ATN2" s="106"/>
      <c r="ATO2" s="106"/>
      <c r="ATP2" s="106"/>
      <c r="ATQ2" s="106"/>
      <c r="ATR2" s="106"/>
      <c r="ATS2" s="106"/>
      <c r="ATT2" s="106"/>
      <c r="ATU2" s="106"/>
      <c r="ATV2" s="106"/>
      <c r="ATW2" s="106"/>
      <c r="ATX2" s="106"/>
      <c r="ATY2" s="106"/>
      <c r="ATZ2" s="106"/>
      <c r="AUA2" s="106"/>
      <c r="AUB2" s="106"/>
      <c r="AUC2" s="106"/>
      <c r="AUD2" s="106"/>
      <c r="AUE2" s="106"/>
      <c r="AUF2" s="106"/>
      <c r="AUG2" s="106"/>
      <c r="AUH2" s="106"/>
      <c r="AUI2" s="106"/>
      <c r="AUJ2" s="106"/>
      <c r="AUK2" s="106"/>
      <c r="AUL2" s="106"/>
      <c r="AUM2" s="106"/>
      <c r="AUN2" s="106"/>
      <c r="AUO2" s="106"/>
      <c r="AUP2" s="106"/>
      <c r="AUQ2" s="106"/>
      <c r="AUR2" s="106"/>
      <c r="AUS2" s="106"/>
      <c r="AUT2" s="106"/>
      <c r="AUU2" s="106"/>
      <c r="AUV2" s="106"/>
      <c r="AUW2" s="106"/>
      <c r="AUX2" s="106"/>
      <c r="AUY2" s="106"/>
      <c r="AUZ2" s="106"/>
      <c r="AVA2" s="106"/>
      <c r="AVB2" s="106"/>
      <c r="AVC2" s="106"/>
      <c r="AVD2" s="106"/>
      <c r="AVE2" s="106"/>
      <c r="AVF2" s="106"/>
      <c r="AVG2" s="106"/>
      <c r="AVH2" s="106"/>
      <c r="AVI2" s="106"/>
      <c r="AVJ2" s="106"/>
      <c r="AVK2" s="106"/>
      <c r="AVL2" s="106"/>
      <c r="AVM2" s="106"/>
      <c r="AVN2" s="106"/>
      <c r="AVO2" s="106"/>
      <c r="AVP2" s="106"/>
      <c r="AVQ2" s="106"/>
      <c r="AVR2" s="106"/>
      <c r="AVS2" s="106"/>
      <c r="AVT2" s="106"/>
      <c r="AVU2" s="106"/>
      <c r="AVV2" s="106"/>
      <c r="AVW2" s="106"/>
      <c r="AVX2" s="106"/>
      <c r="AVY2" s="106"/>
      <c r="AVZ2" s="106"/>
      <c r="AWA2" s="106"/>
      <c r="AWB2" s="106"/>
      <c r="AWC2" s="106"/>
      <c r="AWD2" s="106"/>
      <c r="AWE2" s="106"/>
      <c r="AWF2" s="106"/>
      <c r="AWG2" s="106"/>
      <c r="AWH2" s="106"/>
      <c r="AWI2" s="106"/>
      <c r="AWJ2" s="106"/>
      <c r="AWK2" s="106"/>
      <c r="AWL2" s="106"/>
      <c r="AWM2" s="106"/>
      <c r="AWN2" s="106"/>
      <c r="AWO2" s="106"/>
      <c r="AWP2" s="106"/>
      <c r="AWQ2" s="106"/>
      <c r="AWR2" s="106"/>
      <c r="AWS2" s="106"/>
      <c r="AWT2" s="106"/>
      <c r="AWU2" s="106"/>
      <c r="AWV2" s="106"/>
      <c r="AWW2" s="106"/>
      <c r="AWX2" s="106"/>
      <c r="AWY2" s="106"/>
      <c r="AWZ2" s="106"/>
      <c r="AXA2" s="106"/>
      <c r="AXB2" s="106"/>
      <c r="AXC2" s="106"/>
      <c r="AXD2" s="106"/>
      <c r="AXE2" s="106"/>
      <c r="AXF2" s="106"/>
      <c r="AXG2" s="106"/>
      <c r="AXH2" s="106"/>
      <c r="AXI2" s="106"/>
      <c r="AXJ2" s="106"/>
      <c r="AXK2" s="106"/>
      <c r="AXL2" s="106"/>
      <c r="AXM2" s="106"/>
      <c r="AXN2" s="106"/>
      <c r="AXO2" s="106"/>
      <c r="AXP2" s="106"/>
      <c r="AXQ2" s="106"/>
      <c r="AXR2" s="106"/>
      <c r="AXS2" s="106"/>
      <c r="AXT2" s="106"/>
      <c r="AXU2" s="106"/>
      <c r="AXV2" s="106"/>
      <c r="AXW2" s="106"/>
      <c r="AXX2" s="106"/>
      <c r="AXY2" s="106"/>
      <c r="AXZ2" s="106"/>
      <c r="AYA2" s="106"/>
      <c r="AYB2" s="106"/>
      <c r="AYC2" s="106"/>
      <c r="AYD2" s="106"/>
      <c r="AYE2" s="106"/>
      <c r="AYF2" s="106"/>
      <c r="AYG2" s="106"/>
      <c r="AYH2" s="106"/>
      <c r="AYI2" s="106"/>
      <c r="AYJ2" s="106"/>
      <c r="AYK2" s="106"/>
      <c r="AYL2" s="106"/>
      <c r="AYM2" s="106"/>
      <c r="AYN2" s="106"/>
      <c r="AYO2" s="106"/>
      <c r="AYP2" s="106"/>
      <c r="AYQ2" s="106"/>
      <c r="AYR2" s="106"/>
      <c r="AYS2" s="106"/>
      <c r="AYT2" s="106"/>
      <c r="AYU2" s="106"/>
      <c r="AYV2" s="106"/>
      <c r="AYW2" s="106"/>
      <c r="AYX2" s="106"/>
      <c r="AYY2" s="106"/>
      <c r="AYZ2" s="106"/>
      <c r="AZA2" s="106"/>
      <c r="AZB2" s="106"/>
      <c r="AZC2" s="106"/>
      <c r="AZD2" s="106"/>
      <c r="AZE2" s="106"/>
      <c r="AZF2" s="106"/>
      <c r="AZG2" s="106"/>
      <c r="AZH2" s="106"/>
      <c r="AZI2" s="106"/>
      <c r="AZJ2" s="106"/>
      <c r="AZK2" s="106"/>
      <c r="AZL2" s="106"/>
      <c r="AZM2" s="106"/>
      <c r="AZN2" s="106"/>
      <c r="AZO2" s="106"/>
      <c r="AZP2" s="106"/>
      <c r="AZQ2" s="106"/>
      <c r="AZR2" s="106"/>
      <c r="AZS2" s="106"/>
      <c r="AZT2" s="106"/>
      <c r="AZU2" s="106"/>
      <c r="AZV2" s="106"/>
      <c r="AZW2" s="106"/>
      <c r="AZX2" s="106"/>
      <c r="AZY2" s="106"/>
      <c r="AZZ2" s="106"/>
      <c r="BAA2" s="106"/>
      <c r="BAB2" s="106"/>
      <c r="BAC2" s="106"/>
      <c r="BAD2" s="106"/>
      <c r="BAE2" s="106"/>
      <c r="BAF2" s="106"/>
      <c r="BAG2" s="106"/>
      <c r="BAH2" s="106"/>
      <c r="BAI2" s="106"/>
      <c r="BAJ2" s="106"/>
      <c r="BAK2" s="106"/>
      <c r="BAL2" s="106"/>
      <c r="BAM2" s="106"/>
      <c r="BAN2" s="106"/>
      <c r="BAO2" s="106"/>
      <c r="BAP2" s="106"/>
      <c r="BAQ2" s="106"/>
      <c r="BAR2" s="106"/>
      <c r="BAS2" s="106"/>
      <c r="BAT2" s="106"/>
      <c r="BAU2" s="106"/>
      <c r="BAV2" s="106"/>
      <c r="BAW2" s="106"/>
      <c r="BAX2" s="106"/>
      <c r="BAY2" s="106"/>
      <c r="BAZ2" s="106"/>
      <c r="BBA2" s="106"/>
      <c r="BBB2" s="106"/>
      <c r="BBC2" s="106"/>
      <c r="BBD2" s="106"/>
      <c r="BBE2" s="106"/>
      <c r="BBF2" s="106"/>
      <c r="BBG2" s="106"/>
      <c r="BBH2" s="106"/>
      <c r="BBI2" s="106"/>
      <c r="BBJ2" s="106"/>
      <c r="BBK2" s="106"/>
      <c r="BBL2" s="106"/>
      <c r="BBM2" s="106"/>
      <c r="BBN2" s="106"/>
      <c r="BBO2" s="106"/>
      <c r="BBP2" s="106"/>
      <c r="BBQ2" s="106"/>
      <c r="BBR2" s="106"/>
      <c r="BBS2" s="106"/>
      <c r="BBT2" s="106"/>
      <c r="BBU2" s="106"/>
      <c r="BBV2" s="106"/>
      <c r="BBW2" s="106"/>
      <c r="BBX2" s="106"/>
      <c r="BBY2" s="106"/>
      <c r="BBZ2" s="106"/>
      <c r="BCA2" s="106"/>
      <c r="BCB2" s="106"/>
      <c r="BCC2" s="106"/>
      <c r="BCD2" s="106"/>
      <c r="BCE2" s="106"/>
      <c r="BCF2" s="106"/>
      <c r="BCG2" s="106"/>
      <c r="BCH2" s="106"/>
      <c r="BCI2" s="106"/>
      <c r="BCJ2" s="106"/>
      <c r="BCK2" s="106"/>
      <c r="BCL2" s="106"/>
      <c r="BCM2" s="106"/>
      <c r="BCN2" s="106"/>
      <c r="BCO2" s="106"/>
      <c r="BCP2" s="106"/>
      <c r="BCQ2" s="106"/>
      <c r="BCR2" s="106"/>
      <c r="BCS2" s="106"/>
      <c r="BCT2" s="106"/>
      <c r="BCU2" s="106"/>
      <c r="BCV2" s="106"/>
      <c r="BCW2" s="106"/>
      <c r="BCX2" s="106"/>
      <c r="BCY2" s="106"/>
      <c r="BCZ2" s="106"/>
      <c r="BDA2" s="106"/>
      <c r="BDB2" s="106"/>
      <c r="BDC2" s="106"/>
      <c r="BDD2" s="106"/>
      <c r="BDE2" s="106"/>
      <c r="BDF2" s="106"/>
      <c r="BDG2" s="106"/>
      <c r="BDH2" s="106"/>
      <c r="BDI2" s="106"/>
      <c r="BDJ2" s="106"/>
      <c r="BDK2" s="106"/>
      <c r="BDL2" s="106"/>
      <c r="BDM2" s="106"/>
      <c r="BDN2" s="106"/>
      <c r="BDO2" s="106"/>
      <c r="BDP2" s="106"/>
      <c r="BDQ2" s="106"/>
      <c r="BDR2" s="106"/>
      <c r="BDS2" s="106"/>
      <c r="BDT2" s="106"/>
      <c r="BDU2" s="106"/>
      <c r="BDV2" s="106"/>
      <c r="BDW2" s="106"/>
      <c r="BDX2" s="106"/>
      <c r="BDY2" s="106"/>
      <c r="BDZ2" s="106"/>
      <c r="BEA2" s="106"/>
      <c r="BEB2" s="106"/>
      <c r="BEC2" s="106"/>
      <c r="BED2" s="106"/>
      <c r="BEE2" s="106"/>
      <c r="BEF2" s="106"/>
      <c r="BEG2" s="106"/>
      <c r="BEH2" s="106"/>
      <c r="BEI2" s="106"/>
      <c r="BEJ2" s="106"/>
      <c r="BEK2" s="106"/>
      <c r="BEL2" s="106"/>
      <c r="BEM2" s="106"/>
      <c r="BEN2" s="106"/>
      <c r="BEO2" s="106"/>
      <c r="BEP2" s="106"/>
      <c r="BEQ2" s="106"/>
      <c r="BER2" s="106"/>
      <c r="BES2" s="106"/>
      <c r="BET2" s="106"/>
      <c r="BEU2" s="106"/>
      <c r="BEV2" s="106"/>
      <c r="BEW2" s="106"/>
      <c r="BEX2" s="106"/>
      <c r="BEY2" s="106"/>
      <c r="BEZ2" s="106"/>
      <c r="BFA2" s="106"/>
      <c r="BFB2" s="106"/>
      <c r="BFC2" s="106"/>
      <c r="BFD2" s="106"/>
      <c r="BFE2" s="106"/>
      <c r="BFF2" s="106"/>
      <c r="BFG2" s="106"/>
      <c r="BFH2" s="106"/>
      <c r="BFI2" s="106"/>
      <c r="BFJ2" s="106"/>
      <c r="BFK2" s="106"/>
      <c r="BFL2" s="106"/>
      <c r="BFM2" s="106"/>
      <c r="BFN2" s="106"/>
      <c r="BFO2" s="106"/>
      <c r="BFP2" s="106"/>
      <c r="BFQ2" s="106"/>
      <c r="BFR2" s="106"/>
      <c r="BFS2" s="106"/>
      <c r="BFT2" s="106"/>
      <c r="BFU2" s="106"/>
      <c r="BFV2" s="106"/>
      <c r="BFW2" s="106"/>
      <c r="BFX2" s="106"/>
      <c r="BFY2" s="106"/>
      <c r="BFZ2" s="106"/>
      <c r="BGA2" s="106"/>
      <c r="BGB2" s="106"/>
      <c r="BGC2" s="106"/>
      <c r="BGD2" s="106"/>
      <c r="BGE2" s="106"/>
      <c r="BGF2" s="106"/>
      <c r="BGG2" s="106"/>
      <c r="BGH2" s="106"/>
      <c r="BGI2" s="106"/>
      <c r="BGJ2" s="106"/>
      <c r="BGK2" s="106"/>
      <c r="BGL2" s="106"/>
      <c r="BGM2" s="106"/>
      <c r="BGN2" s="106"/>
      <c r="BGO2" s="106"/>
      <c r="BGP2" s="106"/>
      <c r="BGQ2" s="106"/>
      <c r="BGR2" s="106"/>
      <c r="BGS2" s="106"/>
      <c r="BGT2" s="106"/>
      <c r="BGU2" s="106"/>
      <c r="BGV2" s="106"/>
      <c r="BGW2" s="106"/>
      <c r="BGX2" s="106"/>
      <c r="BGY2" s="106"/>
      <c r="BGZ2" s="106"/>
      <c r="BHA2" s="106"/>
      <c r="BHB2" s="106"/>
      <c r="BHC2" s="106"/>
      <c r="BHD2" s="106"/>
      <c r="BHE2" s="106"/>
      <c r="BHF2" s="106"/>
      <c r="BHG2" s="106"/>
      <c r="BHH2" s="106"/>
      <c r="BHI2" s="106"/>
      <c r="BHJ2" s="106"/>
      <c r="BHK2" s="106"/>
      <c r="BHL2" s="106"/>
      <c r="BHM2" s="106"/>
      <c r="BHN2" s="106"/>
      <c r="BHO2" s="106"/>
      <c r="BHP2" s="106"/>
      <c r="BHQ2" s="106"/>
      <c r="BHR2" s="106"/>
      <c r="BHS2" s="106"/>
      <c r="BHT2" s="106"/>
      <c r="BHU2" s="106"/>
      <c r="BHV2" s="106"/>
      <c r="BHW2" s="106"/>
      <c r="BHX2" s="106"/>
      <c r="BHY2" s="106"/>
      <c r="BHZ2" s="106"/>
      <c r="BIA2" s="106"/>
      <c r="BIB2" s="106"/>
      <c r="BIC2" s="106"/>
      <c r="BID2" s="106"/>
      <c r="BIE2" s="106"/>
      <c r="BIF2" s="106"/>
      <c r="BIG2" s="106"/>
      <c r="BIH2" s="106"/>
      <c r="BII2" s="106"/>
      <c r="BIJ2" s="106"/>
      <c r="BIK2" s="106"/>
      <c r="BIL2" s="106"/>
      <c r="BIM2" s="106"/>
      <c r="BIN2" s="106"/>
      <c r="BIO2" s="106"/>
      <c r="BIP2" s="106"/>
      <c r="BIQ2" s="106"/>
      <c r="BIR2" s="106"/>
      <c r="BIS2" s="106"/>
      <c r="BIT2" s="106"/>
      <c r="BIU2" s="106"/>
      <c r="BIV2" s="106"/>
      <c r="BIW2" s="106"/>
      <c r="BIX2" s="106"/>
      <c r="BIY2" s="106"/>
      <c r="BIZ2" s="106"/>
      <c r="BJA2" s="106"/>
      <c r="BJB2" s="106"/>
      <c r="BJC2" s="106"/>
      <c r="BJD2" s="106"/>
      <c r="BJE2" s="106"/>
      <c r="BJF2" s="106"/>
      <c r="BJG2" s="106"/>
      <c r="BJH2" s="106"/>
      <c r="BJI2" s="106"/>
      <c r="BJJ2" s="106"/>
      <c r="BJK2" s="106"/>
      <c r="BJL2" s="106"/>
      <c r="BJM2" s="106"/>
      <c r="BJN2" s="106"/>
      <c r="BJO2" s="106"/>
      <c r="BJP2" s="106"/>
      <c r="BJQ2" s="106"/>
      <c r="BJR2" s="106"/>
      <c r="BJS2" s="106"/>
      <c r="BJT2" s="106"/>
      <c r="BJU2" s="106"/>
      <c r="BJV2" s="106"/>
      <c r="BJW2" s="106"/>
      <c r="BJX2" s="106"/>
      <c r="BJY2" s="106"/>
      <c r="BJZ2" s="106"/>
      <c r="BKA2" s="106"/>
      <c r="BKB2" s="106"/>
      <c r="BKC2" s="106"/>
      <c r="BKD2" s="106"/>
      <c r="BKE2" s="106"/>
      <c r="BKF2" s="106"/>
      <c r="BKG2" s="106"/>
      <c r="BKH2" s="106"/>
      <c r="BKI2" s="106"/>
      <c r="BKJ2" s="106"/>
      <c r="BKK2" s="106"/>
      <c r="BKL2" s="106"/>
      <c r="BKM2" s="106"/>
      <c r="BKN2" s="106"/>
      <c r="BKO2" s="106"/>
      <c r="BKP2" s="106"/>
      <c r="BKQ2" s="106"/>
      <c r="BKR2" s="106"/>
      <c r="BKS2" s="106"/>
      <c r="BKT2" s="106"/>
      <c r="BKU2" s="106"/>
      <c r="BKV2" s="106"/>
      <c r="BKW2" s="106"/>
      <c r="BKX2" s="106"/>
      <c r="BKY2" s="106"/>
      <c r="BKZ2" s="106"/>
      <c r="BLA2" s="106"/>
      <c r="BLB2" s="106"/>
      <c r="BLC2" s="106"/>
      <c r="BLD2" s="106"/>
      <c r="BLE2" s="106"/>
      <c r="BLF2" s="106"/>
      <c r="BLG2" s="106"/>
      <c r="BLH2" s="106"/>
      <c r="BLI2" s="106"/>
      <c r="BLJ2" s="106"/>
      <c r="BLK2" s="106"/>
      <c r="BLL2" s="106"/>
      <c r="BLM2" s="106"/>
      <c r="BLN2" s="106"/>
      <c r="BLO2" s="106"/>
      <c r="BLP2" s="106"/>
      <c r="BLQ2" s="106"/>
      <c r="BLR2" s="106"/>
      <c r="BLS2" s="106"/>
      <c r="BLT2" s="106"/>
      <c r="BLU2" s="106"/>
      <c r="BLV2" s="106"/>
      <c r="BLW2" s="106"/>
      <c r="BLX2" s="106"/>
      <c r="BLY2" s="106"/>
      <c r="BLZ2" s="106"/>
      <c r="BMA2" s="106"/>
      <c r="BMB2" s="106"/>
      <c r="BMC2" s="106"/>
      <c r="BMD2" s="106"/>
      <c r="BME2" s="106"/>
      <c r="BMF2" s="106"/>
      <c r="BMG2" s="106"/>
      <c r="BMH2" s="106"/>
      <c r="BMI2" s="106"/>
      <c r="BMJ2" s="106"/>
      <c r="BMK2" s="106"/>
      <c r="BML2" s="106"/>
      <c r="BMM2" s="106"/>
      <c r="BMN2" s="106"/>
      <c r="BMO2" s="106"/>
      <c r="BMP2" s="106"/>
      <c r="BMQ2" s="106"/>
      <c r="BMR2" s="106"/>
      <c r="BMS2" s="106"/>
      <c r="BMT2" s="106"/>
      <c r="BMU2" s="106"/>
      <c r="BMV2" s="106"/>
      <c r="BMW2" s="106"/>
      <c r="BMX2" s="106"/>
      <c r="BMY2" s="106"/>
      <c r="BMZ2" s="106"/>
      <c r="BNA2" s="106"/>
      <c r="BNB2" s="106"/>
      <c r="BNC2" s="106"/>
      <c r="BND2" s="106"/>
      <c r="BNE2" s="106"/>
      <c r="BNF2" s="106"/>
      <c r="BNG2" s="106"/>
      <c r="BNH2" s="106"/>
      <c r="BNI2" s="106"/>
      <c r="BNJ2" s="106"/>
      <c r="BNK2" s="106"/>
      <c r="BNL2" s="106"/>
      <c r="BNM2" s="106"/>
      <c r="BNN2" s="106"/>
      <c r="BNO2" s="106"/>
      <c r="BNP2" s="106"/>
      <c r="BNQ2" s="106"/>
      <c r="BNR2" s="106"/>
      <c r="BNS2" s="106"/>
      <c r="BNT2" s="106"/>
      <c r="BNU2" s="106"/>
      <c r="BNV2" s="106"/>
      <c r="BNW2" s="106"/>
      <c r="BNX2" s="106"/>
      <c r="BNY2" s="106"/>
      <c r="BNZ2" s="106"/>
      <c r="BOA2" s="106"/>
      <c r="BOB2" s="106"/>
      <c r="BOC2" s="106"/>
      <c r="BOD2" s="106"/>
      <c r="BOE2" s="106"/>
      <c r="BOF2" s="106"/>
      <c r="BOG2" s="106"/>
      <c r="BOH2" s="106"/>
      <c r="BOI2" s="106"/>
      <c r="BOJ2" s="106"/>
      <c r="BOK2" s="106"/>
      <c r="BOL2" s="106"/>
      <c r="BOM2" s="106"/>
      <c r="BON2" s="106"/>
      <c r="BOO2" s="106"/>
      <c r="BOP2" s="106"/>
      <c r="BOQ2" s="106"/>
      <c r="BOR2" s="106"/>
      <c r="BOS2" s="106"/>
      <c r="BOT2" s="106"/>
      <c r="BOU2" s="106"/>
      <c r="BOV2" s="106"/>
      <c r="BOW2" s="106"/>
      <c r="BOX2" s="106"/>
      <c r="BOY2" s="106"/>
      <c r="BOZ2" s="106"/>
      <c r="BPA2" s="106"/>
      <c r="BPB2" s="106"/>
      <c r="BPC2" s="106"/>
      <c r="BPD2" s="106"/>
      <c r="BPE2" s="106"/>
      <c r="BPF2" s="106"/>
      <c r="BPG2" s="106"/>
      <c r="BPH2" s="106"/>
      <c r="BPI2" s="106"/>
      <c r="BPJ2" s="106"/>
      <c r="BPK2" s="106"/>
      <c r="BPL2" s="106"/>
      <c r="BPM2" s="106"/>
      <c r="BPN2" s="106"/>
      <c r="BPO2" s="106"/>
      <c r="BPP2" s="106"/>
      <c r="BPQ2" s="106"/>
      <c r="BPR2" s="106"/>
      <c r="BPS2" s="106"/>
      <c r="BPT2" s="106"/>
      <c r="BPU2" s="106"/>
      <c r="BPV2" s="106"/>
      <c r="BPW2" s="106"/>
      <c r="BPX2" s="106"/>
      <c r="BPY2" s="106"/>
      <c r="BPZ2" s="106"/>
      <c r="BQA2" s="106"/>
      <c r="BQB2" s="106"/>
      <c r="BQC2" s="106"/>
      <c r="BQD2" s="106"/>
      <c r="BQE2" s="106"/>
      <c r="BQF2" s="106"/>
      <c r="BQG2" s="106"/>
      <c r="BQH2" s="106"/>
      <c r="BQI2" s="106"/>
      <c r="BQJ2" s="106"/>
      <c r="BQK2" s="106"/>
      <c r="BQL2" s="106"/>
      <c r="BQM2" s="106"/>
      <c r="BQN2" s="106"/>
      <c r="BQO2" s="106"/>
      <c r="BQP2" s="106"/>
      <c r="BQQ2" s="106"/>
      <c r="BQR2" s="106"/>
      <c r="BQS2" s="106"/>
      <c r="BQT2" s="106"/>
      <c r="BQU2" s="106"/>
      <c r="BQV2" s="106"/>
      <c r="BQW2" s="106"/>
      <c r="BQX2" s="106"/>
      <c r="BQY2" s="106"/>
      <c r="BQZ2" s="106"/>
      <c r="BRA2" s="106"/>
      <c r="BRB2" s="106"/>
      <c r="BRC2" s="106"/>
      <c r="BRD2" s="106"/>
      <c r="BRE2" s="106"/>
      <c r="BRF2" s="106"/>
      <c r="BRG2" s="106"/>
      <c r="BRH2" s="106"/>
      <c r="BRI2" s="106"/>
      <c r="BRJ2" s="106"/>
      <c r="BRK2" s="106"/>
      <c r="BRL2" s="106"/>
      <c r="BRM2" s="106"/>
      <c r="BRN2" s="106"/>
      <c r="BRO2" s="106"/>
      <c r="BRP2" s="106"/>
      <c r="BRQ2" s="106"/>
      <c r="BRR2" s="106"/>
      <c r="BRS2" s="106"/>
      <c r="BRT2" s="106"/>
      <c r="BRU2" s="106"/>
      <c r="BRV2" s="106"/>
      <c r="BRW2" s="106"/>
      <c r="BRX2" s="106"/>
      <c r="BRY2" s="106"/>
      <c r="BRZ2" s="106"/>
      <c r="BSA2" s="106"/>
      <c r="BSB2" s="106"/>
      <c r="BSC2" s="106"/>
      <c r="BSD2" s="106"/>
      <c r="BSE2" s="106"/>
      <c r="BSF2" s="106"/>
      <c r="BSG2" s="106"/>
      <c r="BSH2" s="106"/>
      <c r="BSI2" s="106"/>
      <c r="BSJ2" s="106"/>
      <c r="BSK2" s="106"/>
      <c r="BSL2" s="106"/>
      <c r="BSM2" s="106"/>
      <c r="BSN2" s="106"/>
      <c r="BSO2" s="106"/>
      <c r="BSP2" s="106"/>
      <c r="BSQ2" s="106"/>
      <c r="BSR2" s="106"/>
      <c r="BSS2" s="106"/>
      <c r="BST2" s="106"/>
      <c r="BSU2" s="106"/>
      <c r="BSV2" s="106"/>
      <c r="BSW2" s="106"/>
      <c r="BSX2" s="106"/>
      <c r="BSY2" s="106"/>
      <c r="BSZ2" s="106"/>
      <c r="BTA2" s="106"/>
      <c r="BTB2" s="106"/>
      <c r="BTC2" s="106"/>
      <c r="BTD2" s="106"/>
      <c r="BTE2" s="106"/>
      <c r="BTF2" s="106"/>
      <c r="BTG2" s="106"/>
      <c r="BTH2" s="106"/>
      <c r="BTI2" s="106"/>
      <c r="BTJ2" s="106"/>
      <c r="BTK2" s="106"/>
      <c r="BTL2" s="106"/>
      <c r="BTM2" s="106"/>
      <c r="BTN2" s="106"/>
      <c r="BTO2" s="106"/>
      <c r="BTP2" s="106"/>
      <c r="BTQ2" s="106"/>
      <c r="BTR2" s="106"/>
      <c r="BTS2" s="106"/>
      <c r="BTT2" s="106"/>
      <c r="BTU2" s="106"/>
      <c r="BTV2" s="106"/>
      <c r="BTW2" s="106"/>
      <c r="BTX2" s="106"/>
      <c r="BTY2" s="106"/>
      <c r="BTZ2" s="106"/>
      <c r="BUA2" s="106"/>
      <c r="BUB2" s="106"/>
      <c r="BUC2" s="106"/>
      <c r="BUD2" s="106"/>
      <c r="BUE2" s="106"/>
      <c r="BUF2" s="106"/>
      <c r="BUG2" s="106"/>
      <c r="BUH2" s="106"/>
      <c r="BUI2" s="106"/>
      <c r="BUJ2" s="106"/>
      <c r="BUK2" s="106"/>
      <c r="BUL2" s="106"/>
      <c r="BUM2" s="106"/>
      <c r="BUN2" s="106"/>
      <c r="BUO2" s="106"/>
      <c r="BUP2" s="106"/>
      <c r="BUQ2" s="106"/>
      <c r="BUR2" s="106"/>
      <c r="BUS2" s="106"/>
      <c r="BUT2" s="106"/>
      <c r="BUU2" s="106"/>
      <c r="BUV2" s="106"/>
      <c r="BUW2" s="106"/>
      <c r="BUX2" s="106"/>
      <c r="BUY2" s="106"/>
      <c r="BUZ2" s="106"/>
      <c r="BVA2" s="106"/>
      <c r="BVB2" s="106"/>
      <c r="BVC2" s="106"/>
      <c r="BVD2" s="106"/>
      <c r="BVE2" s="106"/>
      <c r="BVF2" s="106"/>
      <c r="BVG2" s="106"/>
      <c r="BVH2" s="106"/>
      <c r="BVI2" s="106"/>
      <c r="BVJ2" s="106"/>
      <c r="BVK2" s="106"/>
      <c r="BVL2" s="106"/>
      <c r="BVM2" s="106"/>
      <c r="BVN2" s="106"/>
      <c r="BVO2" s="106"/>
      <c r="BVP2" s="106"/>
      <c r="BVQ2" s="106"/>
      <c r="BVR2" s="106"/>
      <c r="BVS2" s="106"/>
      <c r="BVT2" s="106"/>
      <c r="BVU2" s="106"/>
      <c r="BVV2" s="106"/>
      <c r="BVW2" s="106"/>
      <c r="BVX2" s="106"/>
      <c r="BVY2" s="106"/>
      <c r="BVZ2" s="106"/>
      <c r="BWA2" s="106"/>
      <c r="BWB2" s="106"/>
      <c r="BWC2" s="106"/>
      <c r="BWD2" s="106"/>
      <c r="BWE2" s="106"/>
      <c r="BWF2" s="106"/>
      <c r="BWG2" s="106"/>
      <c r="BWH2" s="106"/>
      <c r="BWI2" s="106"/>
      <c r="BWJ2" s="106"/>
      <c r="BWK2" s="106"/>
      <c r="BWL2" s="106"/>
      <c r="BWM2" s="106"/>
      <c r="BWN2" s="106"/>
      <c r="BWO2" s="106"/>
      <c r="BWP2" s="106"/>
      <c r="BWQ2" s="106"/>
      <c r="BWR2" s="106"/>
      <c r="BWS2" s="106"/>
      <c r="BWT2" s="106"/>
      <c r="BWU2" s="106"/>
      <c r="BWV2" s="106"/>
      <c r="BWW2" s="106"/>
      <c r="BWX2" s="106"/>
      <c r="BWY2" s="106"/>
      <c r="BWZ2" s="106"/>
      <c r="BXA2" s="106"/>
      <c r="BXB2" s="106"/>
      <c r="BXC2" s="106"/>
      <c r="BXD2" s="106"/>
      <c r="BXE2" s="106"/>
      <c r="BXF2" s="106"/>
      <c r="BXG2" s="106"/>
      <c r="BXH2" s="106"/>
      <c r="BXI2" s="106"/>
      <c r="BXJ2" s="106"/>
      <c r="BXK2" s="106"/>
      <c r="BXL2" s="106"/>
      <c r="BXM2" s="106"/>
      <c r="BXN2" s="106"/>
      <c r="BXO2" s="106"/>
      <c r="BXP2" s="106"/>
      <c r="BXQ2" s="106"/>
      <c r="BXR2" s="106"/>
      <c r="BXS2" s="106"/>
      <c r="BXT2" s="106"/>
      <c r="BXU2" s="106"/>
      <c r="BXV2" s="106"/>
      <c r="BXW2" s="106"/>
      <c r="BXX2" s="106"/>
      <c r="BXY2" s="106"/>
      <c r="BXZ2" s="106"/>
      <c r="BYA2" s="106"/>
      <c r="BYB2" s="106"/>
      <c r="BYC2" s="106"/>
      <c r="BYD2" s="106"/>
      <c r="BYE2" s="106"/>
      <c r="BYF2" s="106"/>
      <c r="BYG2" s="106"/>
      <c r="BYH2" s="106"/>
      <c r="BYI2" s="106"/>
      <c r="BYJ2" s="106"/>
      <c r="BYK2" s="106"/>
      <c r="BYL2" s="106"/>
      <c r="BYM2" s="106"/>
      <c r="BYN2" s="106"/>
      <c r="BYO2" s="106"/>
      <c r="BYP2" s="106"/>
      <c r="BYQ2" s="106"/>
      <c r="BYR2" s="106"/>
      <c r="BYS2" s="106"/>
      <c r="BYT2" s="106"/>
      <c r="BYU2" s="106"/>
      <c r="BYV2" s="106"/>
      <c r="BYW2" s="106"/>
      <c r="BYX2" s="106"/>
      <c r="BYY2" s="106"/>
      <c r="BYZ2" s="106"/>
      <c r="BZA2" s="106"/>
      <c r="BZB2" s="106"/>
      <c r="BZC2" s="106"/>
      <c r="BZD2" s="106"/>
      <c r="BZE2" s="106"/>
      <c r="BZF2" s="106"/>
      <c r="BZG2" s="106"/>
      <c r="BZH2" s="106"/>
      <c r="BZI2" s="106"/>
      <c r="BZJ2" s="106"/>
      <c r="BZK2" s="106"/>
      <c r="BZL2" s="106"/>
      <c r="BZM2" s="106"/>
      <c r="BZN2" s="106"/>
      <c r="BZO2" s="106"/>
      <c r="BZP2" s="106"/>
      <c r="BZQ2" s="106"/>
      <c r="BZR2" s="106"/>
      <c r="BZS2" s="106"/>
      <c r="BZT2" s="106"/>
      <c r="BZU2" s="106"/>
      <c r="BZV2" s="106"/>
      <c r="BZW2" s="106"/>
      <c r="BZX2" s="106"/>
      <c r="BZY2" s="106"/>
      <c r="BZZ2" s="106"/>
      <c r="CAA2" s="106"/>
      <c r="CAB2" s="106"/>
      <c r="CAC2" s="106"/>
      <c r="CAD2" s="106"/>
      <c r="CAE2" s="106"/>
      <c r="CAF2" s="106"/>
      <c r="CAG2" s="106"/>
      <c r="CAH2" s="106"/>
      <c r="CAI2" s="106"/>
      <c r="CAJ2" s="106"/>
      <c r="CAK2" s="106"/>
      <c r="CAL2" s="106"/>
      <c r="CAM2" s="106"/>
      <c r="CAN2" s="106"/>
      <c r="CAO2" s="106"/>
      <c r="CAP2" s="106"/>
      <c r="CAQ2" s="106"/>
      <c r="CAR2" s="106"/>
      <c r="CAS2" s="106"/>
      <c r="CAT2" s="106"/>
      <c r="CAU2" s="106"/>
      <c r="CAV2" s="106"/>
      <c r="CAW2" s="106"/>
      <c r="CAX2" s="106"/>
      <c r="CAY2" s="106"/>
      <c r="CAZ2" s="106"/>
      <c r="CBA2" s="106"/>
      <c r="CBB2" s="106"/>
      <c r="CBC2" s="106"/>
      <c r="CBD2" s="106"/>
      <c r="CBE2" s="106"/>
      <c r="CBF2" s="106"/>
      <c r="CBG2" s="106"/>
      <c r="CBH2" s="106"/>
      <c r="CBI2" s="106"/>
      <c r="CBJ2" s="106"/>
      <c r="CBK2" s="106"/>
      <c r="CBL2" s="106"/>
      <c r="CBM2" s="106"/>
      <c r="CBN2" s="106"/>
      <c r="CBO2" s="106"/>
      <c r="CBP2" s="106"/>
      <c r="CBQ2" s="106"/>
      <c r="CBR2" s="106"/>
      <c r="CBS2" s="106"/>
      <c r="CBT2" s="106"/>
      <c r="CBU2" s="106"/>
      <c r="CBV2" s="106"/>
      <c r="CBW2" s="106"/>
      <c r="CBX2" s="106"/>
      <c r="CBY2" s="106"/>
      <c r="CBZ2" s="106"/>
      <c r="CCA2" s="106"/>
      <c r="CCB2" s="106"/>
      <c r="CCC2" s="106"/>
      <c r="CCD2" s="106"/>
      <c r="CCE2" s="106"/>
      <c r="CCF2" s="106"/>
      <c r="CCG2" s="106"/>
      <c r="CCH2" s="106"/>
      <c r="CCI2" s="106"/>
      <c r="CCJ2" s="106"/>
      <c r="CCK2" s="106"/>
      <c r="CCL2" s="106"/>
      <c r="CCM2" s="106"/>
      <c r="CCN2" s="106"/>
      <c r="CCO2" s="106"/>
      <c r="CCP2" s="106"/>
      <c r="CCQ2" s="106"/>
      <c r="CCR2" s="106"/>
      <c r="CCS2" s="106"/>
      <c r="CCT2" s="106"/>
      <c r="CCU2" s="106"/>
      <c r="CCV2" s="106"/>
      <c r="CCW2" s="106"/>
      <c r="CCX2" s="106"/>
      <c r="CCY2" s="106"/>
      <c r="CCZ2" s="106"/>
      <c r="CDA2" s="106"/>
      <c r="CDB2" s="106"/>
      <c r="CDC2" s="106"/>
      <c r="CDD2" s="106"/>
      <c r="CDE2" s="106"/>
      <c r="CDF2" s="106"/>
      <c r="CDG2" s="106"/>
      <c r="CDH2" s="106"/>
      <c r="CDI2" s="106"/>
      <c r="CDJ2" s="106"/>
      <c r="CDK2" s="106"/>
      <c r="CDL2" s="106"/>
      <c r="CDM2" s="106"/>
      <c r="CDN2" s="106"/>
      <c r="CDO2" s="106"/>
      <c r="CDP2" s="106"/>
      <c r="CDQ2" s="106"/>
      <c r="CDR2" s="106"/>
      <c r="CDS2" s="106"/>
      <c r="CDT2" s="106"/>
      <c r="CDU2" s="106"/>
      <c r="CDV2" s="106"/>
      <c r="CDW2" s="106"/>
      <c r="CDX2" s="106"/>
      <c r="CDY2" s="106"/>
      <c r="CDZ2" s="106"/>
      <c r="CEA2" s="106"/>
      <c r="CEB2" s="106"/>
      <c r="CEC2" s="106"/>
      <c r="CED2" s="106"/>
      <c r="CEE2" s="106"/>
      <c r="CEF2" s="106"/>
      <c r="CEG2" s="106"/>
      <c r="CEH2" s="106"/>
      <c r="CEI2" s="106"/>
      <c r="CEJ2" s="106"/>
      <c r="CEK2" s="106"/>
      <c r="CEL2" s="106"/>
      <c r="CEM2" s="106"/>
      <c r="CEN2" s="106"/>
      <c r="CEO2" s="106"/>
      <c r="CEP2" s="106"/>
      <c r="CEQ2" s="106"/>
      <c r="CER2" s="106"/>
      <c r="CES2" s="106"/>
      <c r="CET2" s="106"/>
      <c r="CEU2" s="106"/>
      <c r="CEV2" s="106"/>
      <c r="CEW2" s="106"/>
      <c r="CEX2" s="106"/>
      <c r="CEY2" s="106"/>
      <c r="CEZ2" s="106"/>
      <c r="CFA2" s="106"/>
      <c r="CFB2" s="106"/>
      <c r="CFC2" s="106"/>
      <c r="CFD2" s="106"/>
      <c r="CFE2" s="106"/>
      <c r="CFF2" s="106"/>
      <c r="CFG2" s="106"/>
      <c r="CFH2" s="106"/>
      <c r="CFI2" s="106"/>
      <c r="CFJ2" s="106"/>
      <c r="CFK2" s="106"/>
      <c r="CFL2" s="106"/>
      <c r="CFM2" s="106"/>
      <c r="CFN2" s="106"/>
      <c r="CFO2" s="106"/>
      <c r="CFP2" s="106"/>
      <c r="CFQ2" s="106"/>
      <c r="CFR2" s="106"/>
      <c r="CFS2" s="106"/>
      <c r="CFT2" s="106"/>
      <c r="CFU2" s="106"/>
      <c r="CFV2" s="106"/>
      <c r="CFW2" s="106"/>
      <c r="CFX2" s="106"/>
      <c r="CFY2" s="106"/>
      <c r="CFZ2" s="106"/>
      <c r="CGA2" s="106"/>
      <c r="CGB2" s="106"/>
      <c r="CGC2" s="106"/>
      <c r="CGD2" s="106"/>
      <c r="CGE2" s="106"/>
      <c r="CGF2" s="106"/>
      <c r="CGG2" s="106"/>
      <c r="CGH2" s="106"/>
      <c r="CGI2" s="106"/>
      <c r="CGJ2" s="106"/>
      <c r="CGK2" s="106"/>
      <c r="CGL2" s="106"/>
      <c r="CGM2" s="106"/>
      <c r="CGN2" s="106"/>
      <c r="CGO2" s="106"/>
      <c r="CGP2" s="106"/>
      <c r="CGQ2" s="106"/>
      <c r="CGR2" s="106"/>
      <c r="CGS2" s="106"/>
      <c r="CGT2" s="106"/>
      <c r="CGU2" s="106"/>
      <c r="CGV2" s="106"/>
      <c r="CGW2" s="106"/>
      <c r="CGX2" s="106"/>
      <c r="CGY2" s="106"/>
      <c r="CGZ2" s="106"/>
      <c r="CHA2" s="106"/>
      <c r="CHB2" s="106"/>
      <c r="CHC2" s="106"/>
      <c r="CHD2" s="106"/>
      <c r="CHE2" s="106"/>
      <c r="CHF2" s="106"/>
      <c r="CHG2" s="106"/>
      <c r="CHH2" s="106"/>
      <c r="CHI2" s="106"/>
      <c r="CHJ2" s="106"/>
      <c r="CHK2" s="106"/>
      <c r="CHL2" s="106"/>
      <c r="CHM2" s="106"/>
      <c r="CHN2" s="106"/>
      <c r="CHO2" s="106"/>
      <c r="CHP2" s="106"/>
      <c r="CHQ2" s="106"/>
      <c r="CHR2" s="106"/>
      <c r="CHS2" s="106"/>
      <c r="CHT2" s="106"/>
      <c r="CHU2" s="106"/>
      <c r="CHV2" s="106"/>
      <c r="CHW2" s="106"/>
      <c r="CHX2" s="106"/>
      <c r="CHY2" s="106"/>
      <c r="CHZ2" s="106"/>
      <c r="CIA2" s="106"/>
      <c r="CIB2" s="106"/>
      <c r="CIC2" s="106"/>
      <c r="CID2" s="106"/>
      <c r="CIE2" s="106"/>
      <c r="CIF2" s="106"/>
      <c r="CIG2" s="106"/>
      <c r="CIH2" s="106"/>
      <c r="CII2" s="106"/>
      <c r="CIJ2" s="106"/>
      <c r="CIK2" s="106"/>
      <c r="CIL2" s="106"/>
      <c r="CIM2" s="106"/>
      <c r="CIN2" s="106"/>
      <c r="CIO2" s="106"/>
      <c r="CIP2" s="106"/>
      <c r="CIQ2" s="106"/>
      <c r="CIR2" s="106"/>
      <c r="CIS2" s="106"/>
      <c r="CIT2" s="106"/>
      <c r="CIU2" s="106"/>
      <c r="CIV2" s="106"/>
      <c r="CIW2" s="106"/>
      <c r="CIX2" s="106"/>
      <c r="CIY2" s="106"/>
      <c r="CIZ2" s="106"/>
      <c r="CJA2" s="106"/>
      <c r="CJB2" s="106"/>
      <c r="CJC2" s="106"/>
      <c r="CJD2" s="106"/>
      <c r="CJE2" s="106"/>
      <c r="CJF2" s="106"/>
      <c r="CJG2" s="106"/>
      <c r="CJH2" s="106"/>
      <c r="CJI2" s="106"/>
      <c r="CJJ2" s="106"/>
      <c r="CJK2" s="106"/>
      <c r="CJL2" s="106"/>
      <c r="CJM2" s="106"/>
      <c r="CJN2" s="106"/>
      <c r="CJO2" s="106"/>
      <c r="CJP2" s="106"/>
      <c r="CJQ2" s="106"/>
      <c r="CJR2" s="106"/>
      <c r="CJS2" s="106"/>
      <c r="CJT2" s="106"/>
      <c r="CJU2" s="106"/>
      <c r="CJV2" s="106"/>
      <c r="CJW2" s="106"/>
      <c r="CJX2" s="106"/>
      <c r="CJY2" s="106"/>
      <c r="CJZ2" s="106"/>
      <c r="CKA2" s="106"/>
      <c r="CKB2" s="106"/>
      <c r="CKC2" s="106"/>
      <c r="CKD2" s="106"/>
      <c r="CKE2" s="106"/>
      <c r="CKF2" s="106"/>
      <c r="CKG2" s="106"/>
      <c r="CKH2" s="106"/>
      <c r="CKI2" s="106"/>
      <c r="CKJ2" s="106"/>
      <c r="CKK2" s="106"/>
      <c r="CKL2" s="106"/>
      <c r="CKM2" s="106"/>
      <c r="CKN2" s="106"/>
      <c r="CKO2" s="106"/>
      <c r="CKP2" s="106"/>
      <c r="CKQ2" s="106"/>
      <c r="CKR2" s="106"/>
      <c r="CKS2" s="106"/>
      <c r="CKT2" s="106"/>
      <c r="CKU2" s="106"/>
      <c r="CKV2" s="106"/>
      <c r="CKW2" s="106"/>
      <c r="CKX2" s="106"/>
      <c r="CKY2" s="106"/>
      <c r="CKZ2" s="106"/>
      <c r="CLA2" s="106"/>
      <c r="CLB2" s="106"/>
      <c r="CLC2" s="106"/>
      <c r="CLD2" s="106"/>
      <c r="CLE2" s="106"/>
      <c r="CLF2" s="106"/>
      <c r="CLG2" s="106"/>
      <c r="CLH2" s="106"/>
      <c r="CLI2" s="106"/>
      <c r="CLJ2" s="106"/>
      <c r="CLK2" s="106"/>
      <c r="CLL2" s="106"/>
      <c r="CLM2" s="106"/>
      <c r="CLN2" s="106"/>
      <c r="CLO2" s="106"/>
      <c r="CLP2" s="106"/>
      <c r="CLQ2" s="106"/>
      <c r="CLR2" s="106"/>
      <c r="CLS2" s="106"/>
      <c r="CLT2" s="106"/>
      <c r="CLU2" s="106"/>
      <c r="CLV2" s="106"/>
      <c r="CLW2" s="106"/>
      <c r="CLX2" s="106"/>
      <c r="CLY2" s="106"/>
      <c r="CLZ2" s="106"/>
      <c r="CMA2" s="106"/>
      <c r="CMB2" s="106"/>
      <c r="CMC2" s="106"/>
      <c r="CMD2" s="106"/>
      <c r="CME2" s="106"/>
      <c r="CMF2" s="106"/>
      <c r="CMG2" s="106"/>
      <c r="CMH2" s="106"/>
      <c r="CMI2" s="106"/>
      <c r="CMJ2" s="106"/>
      <c r="CMK2" s="106"/>
      <c r="CML2" s="106"/>
      <c r="CMM2" s="106"/>
      <c r="CMN2" s="106"/>
      <c r="CMO2" s="106"/>
      <c r="CMP2" s="106"/>
      <c r="CMQ2" s="106"/>
      <c r="CMR2" s="106"/>
      <c r="CMS2" s="106"/>
      <c r="CMT2" s="106"/>
      <c r="CMU2" s="106"/>
      <c r="CMV2" s="106"/>
      <c r="CMW2" s="106"/>
      <c r="CMX2" s="106"/>
      <c r="CMY2" s="106"/>
      <c r="CMZ2" s="106"/>
      <c r="CNA2" s="106"/>
      <c r="CNB2" s="106"/>
      <c r="CNC2" s="106"/>
      <c r="CND2" s="106"/>
      <c r="CNE2" s="106"/>
      <c r="CNF2" s="106"/>
      <c r="CNG2" s="106"/>
      <c r="CNH2" s="106"/>
      <c r="CNI2" s="106"/>
      <c r="CNJ2" s="106"/>
      <c r="CNK2" s="106"/>
      <c r="CNL2" s="106"/>
      <c r="CNM2" s="106"/>
      <c r="CNN2" s="106"/>
      <c r="CNO2" s="106"/>
      <c r="CNP2" s="106"/>
      <c r="CNQ2" s="106"/>
      <c r="CNR2" s="106"/>
      <c r="CNS2" s="106"/>
      <c r="CNT2" s="106"/>
      <c r="CNU2" s="106"/>
      <c r="CNV2" s="106"/>
      <c r="CNW2" s="106"/>
      <c r="CNX2" s="106"/>
      <c r="CNY2" s="106"/>
      <c r="CNZ2" s="106"/>
      <c r="COA2" s="106"/>
      <c r="COB2" s="106"/>
      <c r="COC2" s="106"/>
      <c r="COD2" s="106"/>
      <c r="COE2" s="106"/>
      <c r="COF2" s="106"/>
      <c r="COG2" s="106"/>
      <c r="COH2" s="106"/>
      <c r="COI2" s="106"/>
      <c r="COJ2" s="106"/>
      <c r="COK2" s="106"/>
      <c r="COL2" s="106"/>
      <c r="COM2" s="106"/>
      <c r="CON2" s="106"/>
      <c r="COO2" s="106"/>
      <c r="COP2" s="106"/>
      <c r="COQ2" s="106"/>
      <c r="COR2" s="106"/>
      <c r="COS2" s="106"/>
      <c r="COT2" s="106"/>
      <c r="COU2" s="106"/>
      <c r="COV2" s="106"/>
      <c r="COW2" s="106"/>
      <c r="COX2" s="106"/>
      <c r="COY2" s="106"/>
      <c r="COZ2" s="106"/>
      <c r="CPA2" s="106"/>
      <c r="CPB2" s="106"/>
      <c r="CPC2" s="106"/>
      <c r="CPD2" s="106"/>
      <c r="CPE2" s="106"/>
      <c r="CPF2" s="106"/>
      <c r="CPG2" s="106"/>
      <c r="CPH2" s="106"/>
      <c r="CPI2" s="106"/>
      <c r="CPJ2" s="106"/>
      <c r="CPK2" s="106"/>
      <c r="CPL2" s="106"/>
      <c r="CPM2" s="106"/>
      <c r="CPN2" s="106"/>
      <c r="CPO2" s="106"/>
      <c r="CPP2" s="106"/>
      <c r="CPQ2" s="106"/>
      <c r="CPR2" s="106"/>
      <c r="CPS2" s="106"/>
      <c r="CPT2" s="106"/>
      <c r="CPU2" s="106"/>
      <c r="CPV2" s="106"/>
      <c r="CPW2" s="106"/>
      <c r="CPX2" s="106"/>
      <c r="CPY2" s="106"/>
      <c r="CPZ2" s="106"/>
      <c r="CQA2" s="106"/>
      <c r="CQB2" s="106"/>
      <c r="CQC2" s="106"/>
      <c r="CQD2" s="106"/>
      <c r="CQE2" s="106"/>
      <c r="CQF2" s="106"/>
      <c r="CQG2" s="106"/>
      <c r="CQH2" s="106"/>
      <c r="CQI2" s="106"/>
      <c r="CQJ2" s="106"/>
      <c r="CQK2" s="106"/>
      <c r="CQL2" s="106"/>
      <c r="CQM2" s="106"/>
      <c r="CQN2" s="106"/>
      <c r="CQO2" s="106"/>
      <c r="CQP2" s="106"/>
      <c r="CQQ2" s="106"/>
      <c r="CQR2" s="106"/>
      <c r="CQS2" s="106"/>
      <c r="CQT2" s="106"/>
      <c r="CQU2" s="106"/>
      <c r="CQV2" s="106"/>
      <c r="CQW2" s="106"/>
      <c r="CQX2" s="106"/>
      <c r="CQY2" s="106"/>
      <c r="CQZ2" s="106"/>
      <c r="CRA2" s="106"/>
      <c r="CRB2" s="106"/>
      <c r="CRC2" s="106"/>
      <c r="CRD2" s="106"/>
      <c r="CRE2" s="106"/>
      <c r="CRF2" s="106"/>
      <c r="CRG2" s="106"/>
      <c r="CRH2" s="106"/>
      <c r="CRI2" s="106"/>
      <c r="CRJ2" s="106"/>
      <c r="CRK2" s="106"/>
      <c r="CRL2" s="106"/>
      <c r="CRM2" s="106"/>
      <c r="CRN2" s="106"/>
      <c r="CRO2" s="106"/>
      <c r="CRP2" s="106"/>
      <c r="CRQ2" s="106"/>
      <c r="CRR2" s="106"/>
      <c r="CRS2" s="106"/>
      <c r="CRT2" s="106"/>
      <c r="CRU2" s="106"/>
      <c r="CRV2" s="106"/>
      <c r="CRW2" s="106"/>
      <c r="CRX2" s="106"/>
      <c r="CRY2" s="106"/>
      <c r="CRZ2" s="106"/>
      <c r="CSA2" s="106"/>
      <c r="CSB2" s="106"/>
      <c r="CSC2" s="106"/>
      <c r="CSD2" s="106"/>
      <c r="CSE2" s="106"/>
      <c r="CSF2" s="106"/>
      <c r="CSG2" s="106"/>
      <c r="CSH2" s="106"/>
      <c r="CSI2" s="106"/>
      <c r="CSJ2" s="106"/>
      <c r="CSK2" s="106"/>
      <c r="CSL2" s="106"/>
      <c r="CSM2" s="106"/>
      <c r="CSN2" s="106"/>
      <c r="CSO2" s="106"/>
      <c r="CSP2" s="106"/>
      <c r="CSQ2" s="106"/>
      <c r="CSR2" s="106"/>
      <c r="CSS2" s="106"/>
      <c r="CST2" s="106"/>
      <c r="CSU2" s="106"/>
      <c r="CSV2" s="106"/>
      <c r="CSW2" s="106"/>
      <c r="CSX2" s="106"/>
      <c r="CSY2" s="106"/>
      <c r="CSZ2" s="106"/>
      <c r="CTA2" s="106"/>
      <c r="CTB2" s="106"/>
      <c r="CTC2" s="106"/>
      <c r="CTD2" s="106"/>
      <c r="CTE2" s="106"/>
      <c r="CTF2" s="106"/>
      <c r="CTG2" s="106"/>
      <c r="CTH2" s="106"/>
      <c r="CTI2" s="106"/>
      <c r="CTJ2" s="106"/>
      <c r="CTK2" s="106"/>
      <c r="CTL2" s="106"/>
      <c r="CTM2" s="106"/>
      <c r="CTN2" s="106"/>
      <c r="CTO2" s="106"/>
      <c r="CTP2" s="106"/>
      <c r="CTQ2" s="106"/>
      <c r="CTR2" s="106"/>
      <c r="CTS2" s="106"/>
      <c r="CTT2" s="106"/>
      <c r="CTU2" s="106"/>
      <c r="CTV2" s="106"/>
      <c r="CTW2" s="106"/>
      <c r="CTX2" s="106"/>
      <c r="CTY2" s="106"/>
      <c r="CTZ2" s="106"/>
      <c r="CUA2" s="106"/>
      <c r="CUB2" s="106"/>
      <c r="CUC2" s="106"/>
      <c r="CUD2" s="106"/>
      <c r="CUE2" s="106"/>
      <c r="CUF2" s="106"/>
      <c r="CUG2" s="106"/>
      <c r="CUH2" s="106"/>
      <c r="CUI2" s="106"/>
      <c r="CUJ2" s="106"/>
      <c r="CUK2" s="106"/>
      <c r="CUL2" s="106"/>
      <c r="CUM2" s="106"/>
      <c r="CUN2" s="106"/>
      <c r="CUO2" s="106"/>
      <c r="CUP2" s="106"/>
      <c r="CUQ2" s="106"/>
      <c r="CUR2" s="106"/>
      <c r="CUS2" s="106"/>
      <c r="CUT2" s="106"/>
      <c r="CUU2" s="106"/>
      <c r="CUV2" s="106"/>
      <c r="CUW2" s="106"/>
      <c r="CUX2" s="106"/>
      <c r="CUY2" s="106"/>
      <c r="CUZ2" s="106"/>
      <c r="CVA2" s="106"/>
      <c r="CVB2" s="106"/>
      <c r="CVC2" s="106"/>
      <c r="CVD2" s="106"/>
      <c r="CVE2" s="106"/>
      <c r="CVF2" s="106"/>
      <c r="CVG2" s="106"/>
      <c r="CVH2" s="106"/>
      <c r="CVI2" s="106"/>
      <c r="CVJ2" s="106"/>
      <c r="CVK2" s="106"/>
      <c r="CVL2" s="106"/>
      <c r="CVM2" s="106"/>
      <c r="CVN2" s="106"/>
      <c r="CVO2" s="106"/>
      <c r="CVP2" s="106"/>
      <c r="CVQ2" s="106"/>
      <c r="CVR2" s="106"/>
      <c r="CVS2" s="106"/>
      <c r="CVT2" s="106"/>
      <c r="CVU2" s="106"/>
      <c r="CVV2" s="106"/>
      <c r="CVW2" s="106"/>
      <c r="CVX2" s="106"/>
      <c r="CVY2" s="106"/>
      <c r="CVZ2" s="106"/>
      <c r="CWA2" s="106"/>
      <c r="CWB2" s="106"/>
      <c r="CWC2" s="106"/>
      <c r="CWD2" s="106"/>
      <c r="CWE2" s="106"/>
      <c r="CWF2" s="106"/>
      <c r="CWG2" s="106"/>
      <c r="CWH2" s="106"/>
      <c r="CWI2" s="106"/>
      <c r="CWJ2" s="106"/>
      <c r="CWK2" s="106"/>
      <c r="CWL2" s="106"/>
      <c r="CWM2" s="106"/>
      <c r="CWN2" s="106"/>
      <c r="CWO2" s="106"/>
      <c r="CWP2" s="106"/>
      <c r="CWQ2" s="106"/>
      <c r="CWR2" s="106"/>
      <c r="CWS2" s="106"/>
      <c r="CWT2" s="106"/>
      <c r="CWU2" s="106"/>
      <c r="CWV2" s="106"/>
      <c r="CWW2" s="106"/>
      <c r="CWX2" s="106"/>
      <c r="CWY2" s="106"/>
      <c r="CWZ2" s="106"/>
      <c r="CXA2" s="106"/>
      <c r="CXB2" s="106"/>
      <c r="CXC2" s="106"/>
      <c r="CXD2" s="106"/>
      <c r="CXE2" s="106"/>
      <c r="CXF2" s="106"/>
      <c r="CXG2" s="106"/>
      <c r="CXH2" s="106"/>
      <c r="CXI2" s="106"/>
      <c r="CXJ2" s="106"/>
      <c r="CXK2" s="106"/>
      <c r="CXL2" s="106"/>
      <c r="CXM2" s="106"/>
      <c r="CXN2" s="106"/>
      <c r="CXO2" s="106"/>
      <c r="CXP2" s="106"/>
      <c r="CXQ2" s="106"/>
      <c r="CXR2" s="106"/>
      <c r="CXS2" s="106"/>
      <c r="CXT2" s="106"/>
      <c r="CXU2" s="106"/>
      <c r="CXV2" s="106"/>
      <c r="CXW2" s="106"/>
      <c r="CXX2" s="106"/>
      <c r="CXY2" s="106"/>
      <c r="CXZ2" s="106"/>
      <c r="CYA2" s="106"/>
      <c r="CYB2" s="106"/>
      <c r="CYC2" s="106"/>
      <c r="CYD2" s="106"/>
      <c r="CYE2" s="106"/>
      <c r="CYF2" s="106"/>
      <c r="CYG2" s="106"/>
      <c r="CYH2" s="106"/>
      <c r="CYI2" s="106"/>
      <c r="CYJ2" s="106"/>
      <c r="CYK2" s="106"/>
      <c r="CYL2" s="106"/>
      <c r="CYM2" s="106"/>
      <c r="CYN2" s="106"/>
      <c r="CYO2" s="106"/>
      <c r="CYP2" s="106"/>
      <c r="CYQ2" s="106"/>
      <c r="CYR2" s="106"/>
      <c r="CYS2" s="106"/>
      <c r="CYT2" s="106"/>
      <c r="CYU2" s="106"/>
      <c r="CYV2" s="106"/>
      <c r="CYW2" s="106"/>
      <c r="CYX2" s="106"/>
      <c r="CYY2" s="106"/>
      <c r="CYZ2" s="106"/>
      <c r="CZA2" s="106"/>
      <c r="CZB2" s="106"/>
      <c r="CZC2" s="106"/>
      <c r="CZD2" s="106"/>
      <c r="CZE2" s="106"/>
      <c r="CZF2" s="106"/>
      <c r="CZG2" s="106"/>
      <c r="CZH2" s="106"/>
      <c r="CZI2" s="106"/>
      <c r="CZJ2" s="106"/>
      <c r="CZK2" s="106"/>
      <c r="CZL2" s="106"/>
      <c r="CZM2" s="106"/>
      <c r="CZN2" s="106"/>
      <c r="CZO2" s="106"/>
      <c r="CZP2" s="106"/>
      <c r="CZQ2" s="106"/>
      <c r="CZR2" s="106"/>
      <c r="CZS2" s="106"/>
      <c r="CZT2" s="106"/>
      <c r="CZU2" s="106"/>
      <c r="CZV2" s="106"/>
      <c r="CZW2" s="106"/>
      <c r="CZX2" s="106"/>
      <c r="CZY2" s="106"/>
      <c r="CZZ2" s="106"/>
      <c r="DAA2" s="106"/>
      <c r="DAB2" s="106"/>
      <c r="DAC2" s="106"/>
      <c r="DAD2" s="106"/>
      <c r="DAE2" s="106"/>
      <c r="DAF2" s="106"/>
      <c r="DAG2" s="106"/>
      <c r="DAH2" s="106"/>
      <c r="DAI2" s="106"/>
      <c r="DAJ2" s="106"/>
      <c r="DAK2" s="106"/>
      <c r="DAL2" s="106"/>
      <c r="DAM2" s="106"/>
      <c r="DAN2" s="106"/>
      <c r="DAO2" s="106"/>
      <c r="DAP2" s="106"/>
      <c r="DAQ2" s="106"/>
      <c r="DAR2" s="106"/>
      <c r="DAS2" s="106"/>
      <c r="DAT2" s="106"/>
      <c r="DAU2" s="106"/>
      <c r="DAV2" s="106"/>
      <c r="DAW2" s="106"/>
      <c r="DAX2" s="106"/>
      <c r="DAY2" s="106"/>
      <c r="DAZ2" s="106"/>
      <c r="DBA2" s="106"/>
      <c r="DBB2" s="106"/>
      <c r="DBC2" s="106"/>
      <c r="DBD2" s="106"/>
      <c r="DBE2" s="106"/>
      <c r="DBF2" s="106"/>
      <c r="DBG2" s="106"/>
      <c r="DBH2" s="106"/>
      <c r="DBI2" s="106"/>
      <c r="DBJ2" s="106"/>
      <c r="DBK2" s="106"/>
      <c r="DBL2" s="106"/>
      <c r="DBM2" s="106"/>
      <c r="DBN2" s="106"/>
      <c r="DBO2" s="106"/>
      <c r="DBP2" s="106"/>
      <c r="DBQ2" s="106"/>
      <c r="DBR2" s="106"/>
      <c r="DBS2" s="106"/>
      <c r="DBT2" s="106"/>
      <c r="DBU2" s="106"/>
      <c r="DBV2" s="106"/>
      <c r="DBW2" s="106"/>
      <c r="DBX2" s="106"/>
      <c r="DBY2" s="106"/>
      <c r="DBZ2" s="106"/>
      <c r="DCA2" s="106"/>
      <c r="DCB2" s="106"/>
      <c r="DCC2" s="106"/>
      <c r="DCD2" s="106"/>
      <c r="DCE2" s="106"/>
      <c r="DCF2" s="106"/>
      <c r="DCG2" s="106"/>
      <c r="DCH2" s="106"/>
      <c r="DCI2" s="106"/>
      <c r="DCJ2" s="106"/>
      <c r="DCK2" s="106"/>
      <c r="DCL2" s="106"/>
      <c r="DCM2" s="106"/>
      <c r="DCN2" s="106"/>
      <c r="DCO2" s="106"/>
      <c r="DCP2" s="106"/>
      <c r="DCQ2" s="106"/>
      <c r="DCR2" s="106"/>
      <c r="DCS2" s="106"/>
      <c r="DCT2" s="106"/>
      <c r="DCU2" s="106"/>
      <c r="DCV2" s="106"/>
      <c r="DCW2" s="106"/>
      <c r="DCX2" s="106"/>
      <c r="DCY2" s="106"/>
      <c r="DCZ2" s="106"/>
      <c r="DDA2" s="106"/>
      <c r="DDB2" s="106"/>
      <c r="DDC2" s="106"/>
      <c r="DDD2" s="106"/>
      <c r="DDE2" s="106"/>
      <c r="DDF2" s="106"/>
      <c r="DDG2" s="106"/>
      <c r="DDH2" s="106"/>
      <c r="DDI2" s="106"/>
      <c r="DDJ2" s="106"/>
      <c r="DDK2" s="106"/>
      <c r="DDL2" s="106"/>
      <c r="DDM2" s="106"/>
      <c r="DDN2" s="106"/>
      <c r="DDO2" s="106"/>
      <c r="DDP2" s="106"/>
      <c r="DDQ2" s="106"/>
      <c r="DDR2" s="106"/>
      <c r="DDS2" s="106"/>
      <c r="DDT2" s="106"/>
      <c r="DDU2" s="106"/>
      <c r="DDV2" s="106"/>
      <c r="DDW2" s="106"/>
      <c r="DDX2" s="106"/>
      <c r="DDY2" s="106"/>
      <c r="DDZ2" s="106"/>
      <c r="DEA2" s="106"/>
      <c r="DEB2" s="106"/>
      <c r="DEC2" s="106"/>
      <c r="DED2" s="106"/>
      <c r="DEE2" s="106"/>
      <c r="DEF2" s="106"/>
      <c r="DEG2" s="106"/>
      <c r="DEH2" s="106"/>
      <c r="DEI2" s="106"/>
      <c r="DEJ2" s="106"/>
      <c r="DEK2" s="106"/>
      <c r="DEL2" s="106"/>
      <c r="DEM2" s="106"/>
      <c r="DEN2" s="106"/>
      <c r="DEO2" s="106"/>
      <c r="DEP2" s="106"/>
      <c r="DEQ2" s="106"/>
      <c r="DER2" s="106"/>
      <c r="DES2" s="106"/>
      <c r="DET2" s="106"/>
      <c r="DEU2" s="106"/>
      <c r="DEV2" s="106"/>
      <c r="DEW2" s="106"/>
      <c r="DEX2" s="106"/>
      <c r="DEY2" s="106"/>
      <c r="DEZ2" s="106"/>
      <c r="DFA2" s="106"/>
      <c r="DFB2" s="106"/>
      <c r="DFC2" s="106"/>
      <c r="DFD2" s="106"/>
      <c r="DFE2" s="106"/>
      <c r="DFF2" s="106"/>
      <c r="DFG2" s="106"/>
      <c r="DFH2" s="106"/>
      <c r="DFI2" s="106"/>
      <c r="DFJ2" s="106"/>
      <c r="DFK2" s="106"/>
      <c r="DFL2" s="106"/>
      <c r="DFM2" s="106"/>
      <c r="DFN2" s="106"/>
      <c r="DFO2" s="106"/>
      <c r="DFP2" s="106"/>
      <c r="DFQ2" s="106"/>
      <c r="DFR2" s="106"/>
      <c r="DFS2" s="106"/>
      <c r="DFT2" s="106"/>
      <c r="DFU2" s="106"/>
      <c r="DFV2" s="106"/>
      <c r="DFW2" s="106"/>
      <c r="DFX2" s="106"/>
      <c r="DFY2" s="106"/>
      <c r="DFZ2" s="106"/>
      <c r="DGA2" s="106"/>
      <c r="DGB2" s="106"/>
      <c r="DGC2" s="106"/>
      <c r="DGD2" s="106"/>
      <c r="DGE2" s="106"/>
      <c r="DGF2" s="106"/>
      <c r="DGG2" s="106"/>
      <c r="DGH2" s="106"/>
      <c r="DGI2" s="106"/>
      <c r="DGJ2" s="106"/>
      <c r="DGK2" s="106"/>
      <c r="DGL2" s="106"/>
      <c r="DGM2" s="106"/>
      <c r="DGN2" s="106"/>
      <c r="DGO2" s="106"/>
      <c r="DGP2" s="106"/>
      <c r="DGQ2" s="106"/>
      <c r="DGR2" s="106"/>
      <c r="DGS2" s="106"/>
      <c r="DGT2" s="106"/>
      <c r="DGU2" s="106"/>
      <c r="DGV2" s="106"/>
      <c r="DGW2" s="106"/>
      <c r="DGX2" s="106"/>
      <c r="DGY2" s="106"/>
      <c r="DGZ2" s="106"/>
      <c r="DHA2" s="106"/>
      <c r="DHB2" s="106"/>
      <c r="DHC2" s="106"/>
      <c r="DHD2" s="106"/>
      <c r="DHE2" s="106"/>
      <c r="DHF2" s="106"/>
      <c r="DHG2" s="106"/>
      <c r="DHH2" s="106"/>
      <c r="DHI2" s="106"/>
      <c r="DHJ2" s="106"/>
      <c r="DHK2" s="106"/>
      <c r="DHL2" s="106"/>
      <c r="DHM2" s="106"/>
      <c r="DHN2" s="106"/>
      <c r="DHO2" s="106"/>
      <c r="DHP2" s="106"/>
      <c r="DHQ2" s="106"/>
      <c r="DHR2" s="106"/>
      <c r="DHS2" s="106"/>
      <c r="DHT2" s="106"/>
      <c r="DHU2" s="106"/>
      <c r="DHV2" s="106"/>
      <c r="DHW2" s="106"/>
      <c r="DHX2" s="106"/>
      <c r="DHY2" s="106"/>
      <c r="DHZ2" s="106"/>
      <c r="DIA2" s="106"/>
      <c r="DIB2" s="106"/>
      <c r="DIC2" s="106"/>
      <c r="DID2" s="106"/>
      <c r="DIE2" s="106"/>
      <c r="DIF2" s="106"/>
      <c r="DIG2" s="106"/>
      <c r="DIH2" s="106"/>
      <c r="DII2" s="106"/>
      <c r="DIJ2" s="106"/>
      <c r="DIK2" s="106"/>
      <c r="DIL2" s="106"/>
      <c r="DIM2" s="106"/>
      <c r="DIN2" s="106"/>
      <c r="DIO2" s="106"/>
      <c r="DIP2" s="106"/>
      <c r="DIQ2" s="106"/>
      <c r="DIR2" s="106"/>
      <c r="DIS2" s="106"/>
      <c r="DIT2" s="106"/>
      <c r="DIU2" s="106"/>
      <c r="DIV2" s="106"/>
      <c r="DIW2" s="106"/>
      <c r="DIX2" s="106"/>
      <c r="DIY2" s="106"/>
      <c r="DIZ2" s="106"/>
      <c r="DJA2" s="106"/>
      <c r="DJB2" s="106"/>
      <c r="DJC2" s="106"/>
      <c r="DJD2" s="106"/>
      <c r="DJE2" s="106"/>
      <c r="DJF2" s="106"/>
      <c r="DJG2" s="106"/>
      <c r="DJH2" s="106"/>
      <c r="DJI2" s="106"/>
      <c r="DJJ2" s="106"/>
      <c r="DJK2" s="106"/>
      <c r="DJL2" s="106"/>
      <c r="DJM2" s="106"/>
      <c r="DJN2" s="106"/>
      <c r="DJO2" s="106"/>
      <c r="DJP2" s="106"/>
      <c r="DJQ2" s="106"/>
      <c r="DJR2" s="106"/>
      <c r="DJS2" s="106"/>
      <c r="DJT2" s="106"/>
      <c r="DJU2" s="106"/>
      <c r="DJV2" s="106"/>
      <c r="DJW2" s="106"/>
      <c r="DJX2" s="106"/>
      <c r="DJY2" s="106"/>
      <c r="DJZ2" s="106"/>
      <c r="DKA2" s="106"/>
      <c r="DKB2" s="106"/>
      <c r="DKC2" s="106"/>
      <c r="DKD2" s="106"/>
      <c r="DKE2" s="106"/>
      <c r="DKF2" s="106"/>
      <c r="DKG2" s="106"/>
      <c r="DKH2" s="106"/>
      <c r="DKI2" s="106"/>
      <c r="DKJ2" s="106"/>
      <c r="DKK2" s="106"/>
      <c r="DKL2" s="106"/>
      <c r="DKM2" s="106"/>
      <c r="DKN2" s="106"/>
      <c r="DKO2" s="106"/>
      <c r="DKP2" s="106"/>
      <c r="DKQ2" s="106"/>
      <c r="DKR2" s="106"/>
      <c r="DKS2" s="106"/>
      <c r="DKT2" s="106"/>
      <c r="DKU2" s="106"/>
      <c r="DKV2" s="106"/>
      <c r="DKW2" s="106"/>
      <c r="DKX2" s="106"/>
      <c r="DKY2" s="106"/>
      <c r="DKZ2" s="106"/>
      <c r="DLA2" s="106"/>
      <c r="DLB2" s="106"/>
      <c r="DLC2" s="106"/>
      <c r="DLD2" s="106"/>
      <c r="DLE2" s="106"/>
      <c r="DLF2" s="106"/>
      <c r="DLG2" s="106"/>
      <c r="DLH2" s="106"/>
      <c r="DLI2" s="106"/>
      <c r="DLJ2" s="106"/>
      <c r="DLK2" s="106"/>
      <c r="DLL2" s="106"/>
      <c r="DLM2" s="106"/>
      <c r="DLN2" s="106"/>
      <c r="DLO2" s="106"/>
      <c r="DLP2" s="106"/>
      <c r="DLQ2" s="106"/>
      <c r="DLR2" s="106"/>
      <c r="DLS2" s="106"/>
      <c r="DLT2" s="106"/>
      <c r="DLU2" s="106"/>
      <c r="DLV2" s="106"/>
      <c r="DLW2" s="106"/>
      <c r="DLX2" s="106"/>
      <c r="DLY2" s="106"/>
      <c r="DLZ2" s="106"/>
      <c r="DMA2" s="106"/>
      <c r="DMB2" s="106"/>
      <c r="DMC2" s="106"/>
      <c r="DMD2" s="106"/>
      <c r="DME2" s="106"/>
      <c r="DMF2" s="106"/>
      <c r="DMG2" s="106"/>
      <c r="DMH2" s="106"/>
      <c r="DMI2" s="106"/>
      <c r="DMJ2" s="106"/>
      <c r="DMK2" s="106"/>
      <c r="DML2" s="106"/>
      <c r="DMM2" s="106"/>
      <c r="DMN2" s="106"/>
      <c r="DMO2" s="106"/>
      <c r="DMP2" s="106"/>
      <c r="DMQ2" s="106"/>
      <c r="DMR2" s="106"/>
      <c r="DMS2" s="106"/>
      <c r="DMT2" s="106"/>
      <c r="DMU2" s="106"/>
      <c r="DMV2" s="106"/>
      <c r="DMW2" s="106"/>
      <c r="DMX2" s="106"/>
      <c r="DMY2" s="106"/>
      <c r="DMZ2" s="106"/>
      <c r="DNA2" s="106"/>
      <c r="DNB2" s="106"/>
      <c r="DNC2" s="106"/>
      <c r="DND2" s="106"/>
      <c r="DNE2" s="106"/>
      <c r="DNF2" s="106"/>
      <c r="DNG2" s="106"/>
      <c r="DNH2" s="106"/>
      <c r="DNI2" s="106"/>
      <c r="DNJ2" s="106"/>
      <c r="DNK2" s="106"/>
      <c r="DNL2" s="106"/>
      <c r="DNM2" s="106"/>
      <c r="DNN2" s="106"/>
      <c r="DNO2" s="106"/>
      <c r="DNP2" s="106"/>
      <c r="DNQ2" s="106"/>
      <c r="DNR2" s="106"/>
      <c r="DNS2" s="106"/>
      <c r="DNT2" s="106"/>
      <c r="DNU2" s="106"/>
      <c r="DNV2" s="106"/>
      <c r="DNW2" s="106"/>
      <c r="DNX2" s="106"/>
      <c r="DNY2" s="106"/>
      <c r="DNZ2" s="106"/>
      <c r="DOA2" s="106"/>
      <c r="DOB2" s="106"/>
      <c r="DOC2" s="106"/>
      <c r="DOD2" s="106"/>
      <c r="DOE2" s="106"/>
      <c r="DOF2" s="106"/>
      <c r="DOG2" s="106"/>
      <c r="DOH2" s="106"/>
      <c r="DOI2" s="106"/>
      <c r="DOJ2" s="106"/>
      <c r="DOK2" s="106"/>
      <c r="DOL2" s="106"/>
      <c r="DOM2" s="106"/>
      <c r="DON2" s="106"/>
      <c r="DOO2" s="106"/>
      <c r="DOP2" s="106"/>
      <c r="DOQ2" s="106"/>
      <c r="DOR2" s="106"/>
      <c r="DOS2" s="106"/>
      <c r="DOT2" s="106"/>
      <c r="DOU2" s="106"/>
      <c r="DOV2" s="106"/>
      <c r="DOW2" s="106"/>
      <c r="DOX2" s="106"/>
      <c r="DOY2" s="106"/>
      <c r="DOZ2" s="106"/>
      <c r="DPA2" s="106"/>
      <c r="DPB2" s="106"/>
      <c r="DPC2" s="106"/>
      <c r="DPD2" s="106"/>
      <c r="DPE2" s="106"/>
      <c r="DPF2" s="106"/>
      <c r="DPG2" s="106"/>
      <c r="DPH2" s="106"/>
      <c r="DPI2" s="106"/>
      <c r="DPJ2" s="106"/>
      <c r="DPK2" s="106"/>
      <c r="DPL2" s="106"/>
      <c r="DPM2" s="106"/>
      <c r="DPN2" s="106"/>
      <c r="DPO2" s="106"/>
      <c r="DPP2" s="106"/>
      <c r="DPQ2" s="106"/>
      <c r="DPR2" s="106"/>
      <c r="DPS2" s="106"/>
      <c r="DPT2" s="106"/>
      <c r="DPU2" s="106"/>
      <c r="DPV2" s="106"/>
      <c r="DPW2" s="106"/>
      <c r="DPX2" s="106"/>
      <c r="DPY2" s="106"/>
      <c r="DPZ2" s="106"/>
      <c r="DQA2" s="106"/>
      <c r="DQB2" s="106"/>
      <c r="DQC2" s="106"/>
      <c r="DQD2" s="106"/>
      <c r="DQE2" s="106"/>
      <c r="DQF2" s="106"/>
      <c r="DQG2" s="106"/>
      <c r="DQH2" s="106"/>
      <c r="DQI2" s="106"/>
      <c r="DQJ2" s="106"/>
      <c r="DQK2" s="106"/>
      <c r="DQL2" s="106"/>
      <c r="DQM2" s="106"/>
      <c r="DQN2" s="106"/>
      <c r="DQO2" s="106"/>
      <c r="DQP2" s="106"/>
      <c r="DQQ2" s="106"/>
      <c r="DQR2" s="106"/>
      <c r="DQS2" s="106"/>
      <c r="DQT2" s="106"/>
      <c r="DQU2" s="106"/>
      <c r="DQV2" s="106"/>
      <c r="DQW2" s="106"/>
      <c r="DQX2" s="106"/>
      <c r="DQY2" s="106"/>
      <c r="DQZ2" s="106"/>
      <c r="DRA2" s="106"/>
      <c r="DRB2" s="106"/>
      <c r="DRC2" s="106"/>
      <c r="DRD2" s="106"/>
      <c r="DRE2" s="106"/>
      <c r="DRF2" s="106"/>
      <c r="DRG2" s="106"/>
      <c r="DRH2" s="106"/>
      <c r="DRI2" s="106"/>
      <c r="DRJ2" s="106"/>
      <c r="DRK2" s="106"/>
      <c r="DRL2" s="106"/>
      <c r="DRM2" s="106"/>
      <c r="DRN2" s="106"/>
      <c r="DRO2" s="106"/>
      <c r="DRP2" s="106"/>
      <c r="DRQ2" s="106"/>
      <c r="DRR2" s="106"/>
      <c r="DRS2" s="106"/>
      <c r="DRT2" s="106"/>
      <c r="DRU2" s="106"/>
      <c r="DRV2" s="106"/>
      <c r="DRW2" s="106"/>
      <c r="DRX2" s="106"/>
      <c r="DRY2" s="106"/>
      <c r="DRZ2" s="106"/>
      <c r="DSA2" s="106"/>
      <c r="DSB2" s="106"/>
      <c r="DSC2" s="106"/>
      <c r="DSD2" s="106"/>
      <c r="DSE2" s="106"/>
      <c r="DSF2" s="106"/>
      <c r="DSG2" s="106"/>
      <c r="DSH2" s="106"/>
      <c r="DSI2" s="106"/>
      <c r="DSJ2" s="106"/>
      <c r="DSK2" s="106"/>
      <c r="DSL2" s="106"/>
      <c r="DSM2" s="106"/>
      <c r="DSN2" s="106"/>
      <c r="DSO2" s="106"/>
      <c r="DSP2" s="106"/>
      <c r="DSQ2" s="106"/>
      <c r="DSR2" s="106"/>
      <c r="DSS2" s="106"/>
      <c r="DST2" s="106"/>
      <c r="DSU2" s="106"/>
      <c r="DSV2" s="106"/>
      <c r="DSW2" s="106"/>
      <c r="DSX2" s="106"/>
      <c r="DSY2" s="106"/>
      <c r="DSZ2" s="106"/>
      <c r="DTA2" s="106"/>
      <c r="DTB2" s="106"/>
      <c r="DTC2" s="106"/>
      <c r="DTD2" s="106"/>
      <c r="DTE2" s="106"/>
      <c r="DTF2" s="106"/>
      <c r="DTG2" s="106"/>
      <c r="DTH2" s="106"/>
      <c r="DTI2" s="106"/>
      <c r="DTJ2" s="106"/>
      <c r="DTK2" s="106"/>
      <c r="DTL2" s="106"/>
      <c r="DTM2" s="106"/>
      <c r="DTN2" s="106"/>
      <c r="DTO2" s="106"/>
      <c r="DTP2" s="106"/>
      <c r="DTQ2" s="106"/>
      <c r="DTR2" s="106"/>
      <c r="DTS2" s="106"/>
      <c r="DTT2" s="106"/>
      <c r="DTU2" s="106"/>
      <c r="DTV2" s="106"/>
      <c r="DTW2" s="106"/>
      <c r="DTX2" s="106"/>
      <c r="DTY2" s="106"/>
      <c r="DTZ2" s="106"/>
      <c r="DUA2" s="106"/>
      <c r="DUB2" s="106"/>
      <c r="DUC2" s="106"/>
      <c r="DUD2" s="106"/>
      <c r="DUE2" s="106"/>
      <c r="DUF2" s="106"/>
      <c r="DUG2" s="106"/>
      <c r="DUH2" s="106"/>
      <c r="DUI2" s="106"/>
      <c r="DUJ2" s="106"/>
      <c r="DUK2" s="106"/>
      <c r="DUL2" s="106"/>
      <c r="DUM2" s="106"/>
      <c r="DUN2" s="106"/>
      <c r="DUO2" s="106"/>
      <c r="DUP2" s="106"/>
      <c r="DUQ2" s="106"/>
      <c r="DUR2" s="106"/>
      <c r="DUS2" s="106"/>
      <c r="DUT2" s="106"/>
      <c r="DUU2" s="106"/>
      <c r="DUV2" s="106"/>
      <c r="DUW2" s="106"/>
      <c r="DUX2" s="106"/>
      <c r="DUY2" s="106"/>
      <c r="DUZ2" s="106"/>
      <c r="DVA2" s="106"/>
      <c r="DVB2" s="106"/>
      <c r="DVC2" s="106"/>
      <c r="DVD2" s="106"/>
      <c r="DVE2" s="106"/>
      <c r="DVF2" s="106"/>
      <c r="DVG2" s="106"/>
      <c r="DVH2" s="106"/>
      <c r="DVI2" s="106"/>
      <c r="DVJ2" s="106"/>
      <c r="DVK2" s="106"/>
      <c r="DVL2" s="106"/>
      <c r="DVM2" s="106"/>
      <c r="DVN2" s="106"/>
      <c r="DVO2" s="106"/>
      <c r="DVP2" s="106"/>
      <c r="DVQ2" s="106"/>
      <c r="DVR2" s="106"/>
      <c r="DVS2" s="106"/>
      <c r="DVT2" s="106"/>
      <c r="DVU2" s="106"/>
      <c r="DVV2" s="106"/>
      <c r="DVW2" s="106"/>
      <c r="DVX2" s="106"/>
      <c r="DVY2" s="106"/>
      <c r="DVZ2" s="106"/>
      <c r="DWA2" s="106"/>
      <c r="DWB2" s="106"/>
      <c r="DWC2" s="106"/>
      <c r="DWD2" s="106"/>
      <c r="DWE2" s="106"/>
      <c r="DWF2" s="106"/>
      <c r="DWG2" s="106"/>
      <c r="DWH2" s="106"/>
      <c r="DWI2" s="106"/>
      <c r="DWJ2" s="106"/>
      <c r="DWK2" s="106"/>
      <c r="DWL2" s="106"/>
      <c r="DWM2" s="106"/>
      <c r="DWN2" s="106"/>
      <c r="DWO2" s="106"/>
      <c r="DWP2" s="106"/>
      <c r="DWQ2" s="106"/>
      <c r="DWR2" s="106"/>
      <c r="DWS2" s="106"/>
      <c r="DWT2" s="106"/>
      <c r="DWU2" s="106"/>
      <c r="DWV2" s="106"/>
      <c r="DWW2" s="106"/>
      <c r="DWX2" s="106"/>
      <c r="DWY2" s="106"/>
      <c r="DWZ2" s="106"/>
      <c r="DXA2" s="106"/>
      <c r="DXB2" s="106"/>
      <c r="DXC2" s="106"/>
      <c r="DXD2" s="106"/>
      <c r="DXE2" s="106"/>
      <c r="DXF2" s="106"/>
      <c r="DXG2" s="106"/>
      <c r="DXH2" s="106"/>
      <c r="DXI2" s="106"/>
      <c r="DXJ2" s="106"/>
      <c r="DXK2" s="106"/>
      <c r="DXL2" s="106"/>
      <c r="DXM2" s="106"/>
      <c r="DXN2" s="106"/>
      <c r="DXO2" s="106"/>
      <c r="DXP2" s="106"/>
      <c r="DXQ2" s="106"/>
      <c r="DXR2" s="106"/>
      <c r="DXS2" s="106"/>
      <c r="DXT2" s="106"/>
      <c r="DXU2" s="106"/>
      <c r="DXV2" s="106"/>
      <c r="DXW2" s="106"/>
      <c r="DXX2" s="106"/>
      <c r="DXY2" s="106"/>
      <c r="DXZ2" s="106"/>
      <c r="DYA2" s="106"/>
      <c r="DYB2" s="106"/>
      <c r="DYC2" s="106"/>
      <c r="DYD2" s="106"/>
      <c r="DYE2" s="106"/>
      <c r="DYF2" s="106"/>
      <c r="DYG2" s="106"/>
      <c r="DYH2" s="106"/>
      <c r="DYI2" s="106"/>
      <c r="DYJ2" s="106"/>
      <c r="DYK2" s="106"/>
      <c r="DYL2" s="106"/>
      <c r="DYM2" s="106"/>
      <c r="DYN2" s="106"/>
      <c r="DYO2" s="106"/>
      <c r="DYP2" s="106"/>
      <c r="DYQ2" s="106"/>
      <c r="DYR2" s="106"/>
      <c r="DYS2" s="106"/>
      <c r="DYT2" s="106"/>
      <c r="DYU2" s="106"/>
      <c r="DYV2" s="106"/>
      <c r="DYW2" s="106"/>
      <c r="DYX2" s="106"/>
      <c r="DYY2" s="106"/>
      <c r="DYZ2" s="106"/>
      <c r="DZA2" s="106"/>
      <c r="DZB2" s="106"/>
      <c r="DZC2" s="106"/>
      <c r="DZD2" s="106"/>
      <c r="DZE2" s="106"/>
      <c r="DZF2" s="106"/>
      <c r="DZG2" s="106"/>
      <c r="DZH2" s="106"/>
      <c r="DZI2" s="106"/>
      <c r="DZJ2" s="106"/>
      <c r="DZK2" s="106"/>
      <c r="DZL2" s="106"/>
      <c r="DZM2" s="106"/>
      <c r="DZN2" s="106"/>
      <c r="DZO2" s="106"/>
      <c r="DZP2" s="106"/>
      <c r="DZQ2" s="106"/>
      <c r="DZR2" s="106"/>
      <c r="DZS2" s="106"/>
      <c r="DZT2" s="106"/>
      <c r="DZU2" s="106"/>
      <c r="DZV2" s="106"/>
      <c r="DZW2" s="106"/>
      <c r="DZX2" s="106"/>
      <c r="DZY2" s="106"/>
      <c r="DZZ2" s="106"/>
      <c r="EAA2" s="106"/>
      <c r="EAB2" s="106"/>
      <c r="EAC2" s="106"/>
      <c r="EAD2" s="106"/>
      <c r="EAE2" s="106"/>
      <c r="EAF2" s="106"/>
      <c r="EAG2" s="106"/>
      <c r="EAH2" s="106"/>
      <c r="EAI2" s="106"/>
      <c r="EAJ2" s="106"/>
      <c r="EAK2" s="106"/>
      <c r="EAL2" s="106"/>
      <c r="EAM2" s="106"/>
      <c r="EAN2" s="106"/>
      <c r="EAO2" s="106"/>
      <c r="EAP2" s="106"/>
      <c r="EAQ2" s="106"/>
      <c r="EAR2" s="106"/>
      <c r="EAS2" s="106"/>
      <c r="EAT2" s="106"/>
      <c r="EAU2" s="106"/>
      <c r="EAV2" s="106"/>
      <c r="EAW2" s="106"/>
      <c r="EAX2" s="106"/>
      <c r="EAY2" s="106"/>
      <c r="EAZ2" s="106"/>
      <c r="EBA2" s="106"/>
      <c r="EBB2" s="106"/>
      <c r="EBC2" s="106"/>
      <c r="EBD2" s="106"/>
      <c r="EBE2" s="106"/>
      <c r="EBF2" s="106"/>
      <c r="EBG2" s="106"/>
      <c r="EBH2" s="106"/>
      <c r="EBI2" s="106"/>
      <c r="EBJ2" s="106"/>
      <c r="EBK2" s="106"/>
      <c r="EBL2" s="106"/>
      <c r="EBM2" s="106"/>
      <c r="EBN2" s="106"/>
      <c r="EBO2" s="106"/>
      <c r="EBP2" s="106"/>
      <c r="EBQ2" s="106"/>
      <c r="EBR2" s="106"/>
      <c r="EBS2" s="106"/>
      <c r="EBT2" s="106"/>
      <c r="EBU2" s="106"/>
      <c r="EBV2" s="106"/>
      <c r="EBW2" s="106"/>
      <c r="EBX2" s="106"/>
      <c r="EBY2" s="106"/>
      <c r="EBZ2" s="106"/>
      <c r="ECA2" s="106"/>
      <c r="ECB2" s="106"/>
      <c r="ECC2" s="106"/>
      <c r="ECD2" s="106"/>
      <c r="ECE2" s="106"/>
      <c r="ECF2" s="106"/>
      <c r="ECG2" s="106"/>
      <c r="ECH2" s="106"/>
      <c r="ECI2" s="106"/>
      <c r="ECJ2" s="106"/>
      <c r="ECK2" s="106"/>
      <c r="ECL2" s="106"/>
      <c r="ECM2" s="106"/>
      <c r="ECN2" s="106"/>
      <c r="ECO2" s="106"/>
      <c r="ECP2" s="106"/>
      <c r="ECQ2" s="106"/>
      <c r="ECR2" s="106"/>
      <c r="ECS2" s="106"/>
      <c r="ECT2" s="106"/>
      <c r="ECU2" s="106"/>
      <c r="ECV2" s="106"/>
      <c r="ECW2" s="106"/>
      <c r="ECX2" s="106"/>
      <c r="ECY2" s="106"/>
      <c r="ECZ2" s="106"/>
      <c r="EDA2" s="106"/>
      <c r="EDB2" s="106"/>
      <c r="EDC2" s="106"/>
      <c r="EDD2" s="106"/>
      <c r="EDE2" s="106"/>
      <c r="EDF2" s="106"/>
      <c r="EDG2" s="106"/>
      <c r="EDH2" s="106"/>
      <c r="EDI2" s="106"/>
      <c r="EDJ2" s="106"/>
      <c r="EDK2" s="106"/>
      <c r="EDL2" s="106"/>
      <c r="EDM2" s="106"/>
      <c r="EDN2" s="106"/>
      <c r="EDO2" s="106"/>
      <c r="EDP2" s="106"/>
      <c r="EDQ2" s="106"/>
      <c r="EDR2" s="106"/>
      <c r="EDS2" s="106"/>
      <c r="EDT2" s="106"/>
      <c r="EDU2" s="106"/>
      <c r="EDV2" s="106"/>
      <c r="EDW2" s="106"/>
      <c r="EDX2" s="106"/>
      <c r="EDY2" s="106"/>
      <c r="EDZ2" s="106"/>
      <c r="EEA2" s="106"/>
      <c r="EEB2" s="106"/>
      <c r="EEC2" s="106"/>
      <c r="EED2" s="106"/>
      <c r="EEE2" s="106"/>
      <c r="EEF2" s="106"/>
      <c r="EEG2" s="106"/>
      <c r="EEH2" s="106"/>
      <c r="EEI2" s="106"/>
      <c r="EEJ2" s="106"/>
      <c r="EEK2" s="106"/>
      <c r="EEL2" s="106"/>
      <c r="EEM2" s="106"/>
      <c r="EEN2" s="106"/>
      <c r="EEO2" s="106"/>
      <c r="EEP2" s="106"/>
      <c r="EEQ2" s="106"/>
      <c r="EER2" s="106"/>
      <c r="EES2" s="106"/>
      <c r="EET2" s="106"/>
      <c r="EEU2" s="106"/>
      <c r="EEV2" s="106"/>
      <c r="EEW2" s="106"/>
      <c r="EEX2" s="106"/>
      <c r="EEY2" s="106"/>
      <c r="EEZ2" s="106"/>
      <c r="EFA2" s="106"/>
      <c r="EFB2" s="106"/>
      <c r="EFC2" s="106"/>
      <c r="EFD2" s="106"/>
      <c r="EFE2" s="106"/>
      <c r="EFF2" s="106"/>
      <c r="EFG2" s="106"/>
      <c r="EFH2" s="106"/>
      <c r="EFI2" s="106"/>
      <c r="EFJ2" s="106"/>
      <c r="EFK2" s="106"/>
      <c r="EFL2" s="106"/>
      <c r="EFM2" s="106"/>
      <c r="EFN2" s="106"/>
      <c r="EFO2" s="106"/>
      <c r="EFP2" s="106"/>
      <c r="EFQ2" s="106"/>
      <c r="EFR2" s="106"/>
      <c r="EFS2" s="106"/>
      <c r="EFT2" s="106"/>
      <c r="EFU2" s="106"/>
      <c r="EFV2" s="106"/>
      <c r="EFW2" s="106"/>
      <c r="EFX2" s="106"/>
      <c r="EFY2" s="106"/>
      <c r="EFZ2" s="106"/>
      <c r="EGA2" s="106"/>
      <c r="EGB2" s="106"/>
      <c r="EGC2" s="106"/>
      <c r="EGD2" s="106"/>
      <c r="EGE2" s="106"/>
      <c r="EGF2" s="106"/>
      <c r="EGG2" s="106"/>
      <c r="EGH2" s="106"/>
      <c r="EGI2" s="106"/>
      <c r="EGJ2" s="106"/>
      <c r="EGK2" s="106"/>
      <c r="EGL2" s="106"/>
      <c r="EGM2" s="106"/>
      <c r="EGN2" s="106"/>
      <c r="EGO2" s="106"/>
      <c r="EGP2" s="106"/>
      <c r="EGQ2" s="106"/>
      <c r="EGR2" s="106"/>
      <c r="EGS2" s="106"/>
      <c r="EGT2" s="106"/>
      <c r="EGU2" s="106"/>
      <c r="EGV2" s="106"/>
      <c r="EGW2" s="106"/>
      <c r="EGX2" s="106"/>
      <c r="EGY2" s="106"/>
      <c r="EGZ2" s="106"/>
      <c r="EHA2" s="106"/>
      <c r="EHB2" s="106"/>
      <c r="EHC2" s="106"/>
      <c r="EHD2" s="106"/>
      <c r="EHE2" s="106"/>
      <c r="EHF2" s="106"/>
      <c r="EHG2" s="106"/>
      <c r="EHH2" s="106"/>
      <c r="EHI2" s="106"/>
      <c r="EHJ2" s="106"/>
      <c r="EHK2" s="106"/>
      <c r="EHL2" s="106"/>
      <c r="EHM2" s="106"/>
      <c r="EHN2" s="106"/>
      <c r="EHO2" s="106"/>
      <c r="EHP2" s="106"/>
      <c r="EHQ2" s="106"/>
      <c r="EHR2" s="106"/>
      <c r="EHS2" s="106"/>
      <c r="EHT2" s="106"/>
      <c r="EHU2" s="106"/>
      <c r="EHV2" s="106"/>
      <c r="EHW2" s="106"/>
      <c r="EHX2" s="106"/>
      <c r="EHY2" s="106"/>
      <c r="EHZ2" s="106"/>
      <c r="EIA2" s="106"/>
      <c r="EIB2" s="106"/>
      <c r="EIC2" s="106"/>
      <c r="EID2" s="106"/>
      <c r="EIE2" s="106"/>
      <c r="EIF2" s="106"/>
      <c r="EIG2" s="106"/>
      <c r="EIH2" s="106"/>
      <c r="EII2" s="106"/>
      <c r="EIJ2" s="106"/>
      <c r="EIK2" s="106"/>
      <c r="EIL2" s="106"/>
      <c r="EIM2" s="106"/>
      <c r="EIN2" s="106"/>
      <c r="EIO2" s="106"/>
      <c r="EIP2" s="106"/>
      <c r="EIQ2" s="106"/>
      <c r="EIR2" s="106"/>
      <c r="EIS2" s="106"/>
      <c r="EIT2" s="106"/>
      <c r="EIU2" s="106"/>
      <c r="EIV2" s="106"/>
      <c r="EIW2" s="106"/>
      <c r="EIX2" s="106"/>
      <c r="EIY2" s="106"/>
      <c r="EIZ2" s="106"/>
      <c r="EJA2" s="106"/>
      <c r="EJB2" s="106"/>
      <c r="EJC2" s="106"/>
      <c r="EJD2" s="106"/>
      <c r="EJE2" s="106"/>
      <c r="EJF2" s="106"/>
      <c r="EJG2" s="106"/>
      <c r="EJH2" s="106"/>
      <c r="EJI2" s="106"/>
      <c r="EJJ2" s="106"/>
      <c r="EJK2" s="106"/>
      <c r="EJL2" s="106"/>
      <c r="EJM2" s="106"/>
      <c r="EJN2" s="106"/>
      <c r="EJO2" s="106"/>
      <c r="EJP2" s="106"/>
      <c r="EJQ2" s="106"/>
      <c r="EJR2" s="106"/>
      <c r="EJS2" s="106"/>
      <c r="EJT2" s="106"/>
      <c r="EJU2" s="106"/>
      <c r="EJV2" s="106"/>
      <c r="EJW2" s="106"/>
      <c r="EJX2" s="106"/>
      <c r="EJY2" s="106"/>
      <c r="EJZ2" s="106"/>
      <c r="EKA2" s="106"/>
      <c r="EKB2" s="106"/>
      <c r="EKC2" s="106"/>
      <c r="EKD2" s="106"/>
      <c r="EKE2" s="106"/>
      <c r="EKF2" s="106"/>
      <c r="EKG2" s="106"/>
      <c r="EKH2" s="106"/>
      <c r="EKI2" s="106"/>
      <c r="EKJ2" s="106"/>
      <c r="EKK2" s="106"/>
      <c r="EKL2" s="106"/>
      <c r="EKM2" s="106"/>
      <c r="EKN2" s="106"/>
      <c r="EKO2" s="106"/>
      <c r="EKP2" s="106"/>
      <c r="EKQ2" s="106"/>
      <c r="EKR2" s="106"/>
      <c r="EKS2" s="106"/>
      <c r="EKT2" s="106"/>
      <c r="EKU2" s="106"/>
      <c r="EKV2" s="106"/>
      <c r="EKW2" s="106"/>
      <c r="EKX2" s="106"/>
      <c r="EKY2" s="106"/>
      <c r="EKZ2" s="106"/>
      <c r="ELA2" s="106"/>
      <c r="ELB2" s="106"/>
      <c r="ELC2" s="106"/>
      <c r="ELD2" s="106"/>
      <c r="ELE2" s="106"/>
      <c r="ELF2" s="106"/>
      <c r="ELG2" s="106"/>
      <c r="ELH2" s="106"/>
      <c r="ELI2" s="106"/>
      <c r="ELJ2" s="106"/>
      <c r="ELK2" s="106"/>
      <c r="ELL2" s="106"/>
      <c r="ELM2" s="106"/>
      <c r="ELN2" s="106"/>
      <c r="ELO2" s="106"/>
      <c r="ELP2" s="106"/>
      <c r="ELQ2" s="106"/>
      <c r="ELR2" s="106"/>
      <c r="ELS2" s="106"/>
      <c r="ELT2" s="106"/>
      <c r="ELU2" s="106"/>
      <c r="ELV2" s="106"/>
      <c r="ELW2" s="106"/>
      <c r="ELX2" s="106"/>
      <c r="ELY2" s="106"/>
      <c r="ELZ2" s="106"/>
      <c r="EMA2" s="106"/>
      <c r="EMB2" s="106"/>
      <c r="EMC2" s="106"/>
      <c r="EMD2" s="106"/>
      <c r="EME2" s="106"/>
      <c r="EMF2" s="106"/>
      <c r="EMG2" s="106"/>
      <c r="EMH2" s="106"/>
      <c r="EMI2" s="106"/>
      <c r="EMJ2" s="106"/>
      <c r="EMK2" s="106"/>
      <c r="EML2" s="106"/>
      <c r="EMM2" s="106"/>
      <c r="EMN2" s="106"/>
      <c r="EMO2" s="106"/>
      <c r="EMP2" s="106"/>
      <c r="EMQ2" s="106"/>
      <c r="EMR2" s="106"/>
      <c r="EMS2" s="106"/>
      <c r="EMT2" s="106"/>
      <c r="EMU2" s="106"/>
      <c r="EMV2" s="106"/>
      <c r="EMW2" s="106"/>
      <c r="EMX2" s="106"/>
      <c r="EMY2" s="106"/>
      <c r="EMZ2" s="106"/>
      <c r="ENA2" s="106"/>
      <c r="ENB2" s="106"/>
      <c r="ENC2" s="106"/>
      <c r="END2" s="106"/>
      <c r="ENE2" s="106"/>
      <c r="ENF2" s="106"/>
      <c r="ENG2" s="106"/>
      <c r="ENH2" s="106"/>
      <c r="ENI2" s="106"/>
      <c r="ENJ2" s="106"/>
      <c r="ENK2" s="106"/>
      <c r="ENL2" s="106"/>
      <c r="ENM2" s="106"/>
      <c r="ENN2" s="106"/>
      <c r="ENO2" s="106"/>
      <c r="ENP2" s="106"/>
      <c r="ENQ2" s="106"/>
      <c r="ENR2" s="106"/>
      <c r="ENS2" s="106"/>
      <c r="ENT2" s="106"/>
      <c r="ENU2" s="106"/>
      <c r="ENV2" s="106"/>
      <c r="ENW2" s="106"/>
      <c r="ENX2" s="106"/>
      <c r="ENY2" s="106"/>
      <c r="ENZ2" s="106"/>
      <c r="EOA2" s="106"/>
      <c r="EOB2" s="106"/>
      <c r="EOC2" s="106"/>
      <c r="EOD2" s="106"/>
      <c r="EOE2" s="106"/>
      <c r="EOF2" s="106"/>
      <c r="EOG2" s="106"/>
      <c r="EOH2" s="106"/>
      <c r="EOI2" s="106"/>
      <c r="EOJ2" s="106"/>
      <c r="EOK2" s="106"/>
      <c r="EOL2" s="106"/>
      <c r="EOM2" s="106"/>
      <c r="EON2" s="106"/>
      <c r="EOO2" s="106"/>
      <c r="EOP2" s="106"/>
      <c r="EOQ2" s="106"/>
      <c r="EOR2" s="106"/>
      <c r="EOS2" s="106"/>
      <c r="EOT2" s="106"/>
      <c r="EOU2" s="106"/>
      <c r="EOV2" s="106"/>
      <c r="EOW2" s="106"/>
      <c r="EOX2" s="106"/>
      <c r="EOY2" s="106"/>
      <c r="EOZ2" s="106"/>
      <c r="EPA2" s="106"/>
      <c r="EPB2" s="106"/>
      <c r="EPC2" s="106"/>
      <c r="EPD2" s="106"/>
      <c r="EPE2" s="106"/>
      <c r="EPF2" s="106"/>
      <c r="EPG2" s="106"/>
      <c r="EPH2" s="106"/>
      <c r="EPI2" s="106"/>
      <c r="EPJ2" s="106"/>
      <c r="EPK2" s="106"/>
      <c r="EPL2" s="106"/>
      <c r="EPM2" s="106"/>
      <c r="EPN2" s="106"/>
      <c r="EPO2" s="106"/>
      <c r="EPP2" s="106"/>
      <c r="EPQ2" s="106"/>
      <c r="EPR2" s="106"/>
      <c r="EPS2" s="106"/>
      <c r="EPT2" s="106"/>
      <c r="EPU2" s="106"/>
      <c r="EPV2" s="106"/>
      <c r="EPW2" s="106"/>
      <c r="EPX2" s="106"/>
      <c r="EPY2" s="106"/>
      <c r="EPZ2" s="106"/>
      <c r="EQA2" s="106"/>
      <c r="EQB2" s="106"/>
      <c r="EQC2" s="106"/>
      <c r="EQD2" s="106"/>
      <c r="EQE2" s="106"/>
      <c r="EQF2" s="106"/>
      <c r="EQG2" s="106"/>
      <c r="EQH2" s="106"/>
      <c r="EQI2" s="106"/>
      <c r="EQJ2" s="106"/>
      <c r="EQK2" s="106"/>
      <c r="EQL2" s="106"/>
      <c r="EQM2" s="106"/>
      <c r="EQN2" s="106"/>
      <c r="EQO2" s="106"/>
      <c r="EQP2" s="106"/>
      <c r="EQQ2" s="106"/>
      <c r="EQR2" s="106"/>
      <c r="EQS2" s="106"/>
      <c r="EQT2" s="106"/>
      <c r="EQU2" s="106"/>
      <c r="EQV2" s="106"/>
      <c r="EQW2" s="106"/>
      <c r="EQX2" s="106"/>
      <c r="EQY2" s="106"/>
      <c r="EQZ2" s="106"/>
      <c r="ERA2" s="106"/>
      <c r="ERB2" s="106"/>
      <c r="ERC2" s="106"/>
      <c r="ERD2" s="106"/>
      <c r="ERE2" s="106"/>
      <c r="ERF2" s="106"/>
      <c r="ERG2" s="106"/>
      <c r="ERH2" s="106"/>
      <c r="ERI2" s="106"/>
      <c r="ERJ2" s="106"/>
      <c r="ERK2" s="106"/>
      <c r="ERL2" s="106"/>
      <c r="ERM2" s="106"/>
      <c r="ERN2" s="106"/>
      <c r="ERO2" s="106"/>
      <c r="ERP2" s="106"/>
      <c r="ERQ2" s="106"/>
      <c r="ERR2" s="106"/>
      <c r="ERS2" s="106"/>
      <c r="ERT2" s="106"/>
      <c r="ERU2" s="106"/>
      <c r="ERV2" s="106"/>
      <c r="ERW2" s="106"/>
      <c r="ERX2" s="106"/>
      <c r="ERY2" s="106"/>
      <c r="ERZ2" s="106"/>
      <c r="ESA2" s="106"/>
      <c r="ESB2" s="106"/>
      <c r="ESC2" s="106"/>
      <c r="ESD2" s="106"/>
      <c r="ESE2" s="106"/>
      <c r="ESF2" s="106"/>
      <c r="ESG2" s="106"/>
      <c r="ESH2" s="106"/>
      <c r="ESI2" s="106"/>
      <c r="ESJ2" s="106"/>
      <c r="ESK2" s="106"/>
      <c r="ESL2" s="106"/>
      <c r="ESM2" s="106"/>
      <c r="ESN2" s="106"/>
      <c r="ESO2" s="106"/>
      <c r="ESP2" s="106"/>
      <c r="ESQ2" s="106"/>
      <c r="ESR2" s="106"/>
      <c r="ESS2" s="106"/>
      <c r="EST2" s="106"/>
      <c r="ESU2" s="106"/>
      <c r="ESV2" s="106"/>
      <c r="ESW2" s="106"/>
      <c r="ESX2" s="106"/>
      <c r="ESY2" s="106"/>
      <c r="ESZ2" s="106"/>
      <c r="ETA2" s="106"/>
      <c r="ETB2" s="106"/>
      <c r="ETC2" s="106"/>
      <c r="ETD2" s="106"/>
      <c r="ETE2" s="106"/>
      <c r="ETF2" s="106"/>
      <c r="ETG2" s="106"/>
      <c r="ETH2" s="106"/>
      <c r="ETI2" s="106"/>
      <c r="ETJ2" s="106"/>
      <c r="ETK2" s="106"/>
      <c r="ETL2" s="106"/>
      <c r="ETM2" s="106"/>
      <c r="ETN2" s="106"/>
      <c r="ETO2" s="106"/>
      <c r="ETP2" s="106"/>
      <c r="ETQ2" s="106"/>
      <c r="ETR2" s="106"/>
      <c r="ETS2" s="106"/>
      <c r="ETT2" s="106"/>
      <c r="ETU2" s="106"/>
      <c r="ETV2" s="106"/>
      <c r="ETW2" s="106"/>
      <c r="ETX2" s="106"/>
      <c r="ETY2" s="106"/>
      <c r="ETZ2" s="106"/>
      <c r="EUA2" s="106"/>
      <c r="EUB2" s="106"/>
      <c r="EUC2" s="106"/>
      <c r="EUD2" s="106"/>
      <c r="EUE2" s="106"/>
      <c r="EUF2" s="106"/>
      <c r="EUG2" s="106"/>
      <c r="EUH2" s="106"/>
      <c r="EUI2" s="106"/>
      <c r="EUJ2" s="106"/>
      <c r="EUK2" s="106"/>
      <c r="EUL2" s="106"/>
      <c r="EUM2" s="106"/>
      <c r="EUN2" s="106"/>
      <c r="EUO2" s="106"/>
      <c r="EUP2" s="106"/>
      <c r="EUQ2" s="106"/>
      <c r="EUR2" s="106"/>
      <c r="EUS2" s="106"/>
      <c r="EUT2" s="106"/>
      <c r="EUU2" s="106"/>
      <c r="EUV2" s="106"/>
      <c r="EUW2" s="106"/>
      <c r="EUX2" s="106"/>
      <c r="EUY2" s="106"/>
      <c r="EUZ2" s="106"/>
      <c r="EVA2" s="106"/>
      <c r="EVB2" s="106"/>
      <c r="EVC2" s="106"/>
      <c r="EVD2" s="106"/>
      <c r="EVE2" s="106"/>
      <c r="EVF2" s="106"/>
      <c r="EVG2" s="106"/>
      <c r="EVH2" s="106"/>
      <c r="EVI2" s="106"/>
      <c r="EVJ2" s="106"/>
      <c r="EVK2" s="106"/>
      <c r="EVL2" s="106"/>
      <c r="EVM2" s="106"/>
      <c r="EVN2" s="106"/>
      <c r="EVO2" s="106"/>
      <c r="EVP2" s="106"/>
      <c r="EVQ2" s="106"/>
      <c r="EVR2" s="106"/>
      <c r="EVS2" s="106"/>
      <c r="EVT2" s="106"/>
      <c r="EVU2" s="106"/>
      <c r="EVV2" s="106"/>
      <c r="EVW2" s="106"/>
      <c r="EVX2" s="106"/>
      <c r="EVY2" s="106"/>
      <c r="EVZ2" s="106"/>
      <c r="EWA2" s="106"/>
      <c r="EWB2" s="106"/>
      <c r="EWC2" s="106"/>
      <c r="EWD2" s="106"/>
      <c r="EWE2" s="106"/>
      <c r="EWF2" s="106"/>
      <c r="EWG2" s="106"/>
      <c r="EWH2" s="106"/>
      <c r="EWI2" s="106"/>
      <c r="EWJ2" s="106"/>
      <c r="EWK2" s="106"/>
      <c r="EWL2" s="106"/>
      <c r="EWM2" s="106"/>
      <c r="EWN2" s="106"/>
      <c r="EWO2" s="106"/>
      <c r="EWP2" s="106"/>
      <c r="EWQ2" s="106"/>
      <c r="EWR2" s="106"/>
      <c r="EWS2" s="106"/>
      <c r="EWT2" s="106"/>
      <c r="EWU2" s="106"/>
      <c r="EWV2" s="106"/>
      <c r="EWW2" s="106"/>
      <c r="EWX2" s="106"/>
      <c r="EWY2" s="106"/>
      <c r="EWZ2" s="106"/>
      <c r="EXA2" s="106"/>
      <c r="EXB2" s="106"/>
      <c r="EXC2" s="106"/>
      <c r="EXD2" s="106"/>
      <c r="EXE2" s="106"/>
      <c r="EXF2" s="106"/>
      <c r="EXG2" s="106"/>
      <c r="EXH2" s="106"/>
      <c r="EXI2" s="106"/>
      <c r="EXJ2" s="106"/>
      <c r="EXK2" s="106"/>
      <c r="EXL2" s="106"/>
      <c r="EXM2" s="106"/>
      <c r="EXN2" s="106"/>
      <c r="EXO2" s="106"/>
      <c r="EXP2" s="106"/>
      <c r="EXQ2" s="106"/>
      <c r="EXR2" s="106"/>
      <c r="EXS2" s="106"/>
      <c r="EXT2" s="106"/>
      <c r="EXU2" s="106"/>
      <c r="EXV2" s="106"/>
      <c r="EXW2" s="106"/>
      <c r="EXX2" s="106"/>
      <c r="EXY2" s="106"/>
      <c r="EXZ2" s="106"/>
      <c r="EYA2" s="106"/>
      <c r="EYB2" s="106"/>
      <c r="EYC2" s="106"/>
      <c r="EYD2" s="106"/>
      <c r="EYE2" s="106"/>
      <c r="EYF2" s="106"/>
      <c r="EYG2" s="106"/>
      <c r="EYH2" s="106"/>
      <c r="EYI2" s="106"/>
      <c r="EYJ2" s="106"/>
      <c r="EYK2" s="106"/>
      <c r="EYL2" s="106"/>
      <c r="EYM2" s="106"/>
      <c r="EYN2" s="106"/>
      <c r="EYO2" s="106"/>
      <c r="EYP2" s="106"/>
      <c r="EYQ2" s="106"/>
      <c r="EYR2" s="106"/>
      <c r="EYS2" s="106"/>
      <c r="EYT2" s="106"/>
      <c r="EYU2" s="106"/>
      <c r="EYV2" s="106"/>
      <c r="EYW2" s="106"/>
      <c r="EYX2" s="106"/>
      <c r="EYY2" s="106"/>
      <c r="EYZ2" s="106"/>
      <c r="EZA2" s="106"/>
      <c r="EZB2" s="106"/>
      <c r="EZC2" s="106"/>
      <c r="EZD2" s="106"/>
      <c r="EZE2" s="106"/>
      <c r="EZF2" s="106"/>
      <c r="EZG2" s="106"/>
      <c r="EZH2" s="106"/>
      <c r="EZI2" s="106"/>
      <c r="EZJ2" s="106"/>
      <c r="EZK2" s="106"/>
      <c r="EZL2" s="106"/>
      <c r="EZM2" s="106"/>
      <c r="EZN2" s="106"/>
      <c r="EZO2" s="106"/>
      <c r="EZP2" s="106"/>
      <c r="EZQ2" s="106"/>
      <c r="EZR2" s="106"/>
      <c r="EZS2" s="106"/>
      <c r="EZT2" s="106"/>
      <c r="EZU2" s="106"/>
      <c r="EZV2" s="106"/>
      <c r="EZW2" s="106"/>
      <c r="EZX2" s="106"/>
      <c r="EZY2" s="106"/>
      <c r="EZZ2" s="106"/>
      <c r="FAA2" s="106"/>
      <c r="FAB2" s="106"/>
      <c r="FAC2" s="106"/>
      <c r="FAD2" s="106"/>
      <c r="FAE2" s="106"/>
      <c r="FAF2" s="106"/>
      <c r="FAG2" s="106"/>
      <c r="FAH2" s="106"/>
      <c r="FAI2" s="106"/>
      <c r="FAJ2" s="106"/>
      <c r="FAK2" s="106"/>
      <c r="FAL2" s="106"/>
      <c r="FAM2" s="106"/>
      <c r="FAN2" s="106"/>
      <c r="FAO2" s="106"/>
      <c r="FAP2" s="106"/>
      <c r="FAQ2" s="106"/>
      <c r="FAR2" s="106"/>
      <c r="FAS2" s="106"/>
      <c r="FAT2" s="106"/>
      <c r="FAU2" s="106"/>
      <c r="FAV2" s="106"/>
      <c r="FAW2" s="106"/>
      <c r="FAX2" s="106"/>
      <c r="FAY2" s="106"/>
      <c r="FAZ2" s="106"/>
      <c r="FBA2" s="106"/>
      <c r="FBB2" s="106"/>
      <c r="FBC2" s="106"/>
      <c r="FBD2" s="106"/>
      <c r="FBE2" s="106"/>
      <c r="FBF2" s="106"/>
      <c r="FBG2" s="106"/>
      <c r="FBH2" s="106"/>
      <c r="FBI2" s="106"/>
      <c r="FBJ2" s="106"/>
      <c r="FBK2" s="106"/>
      <c r="FBL2" s="106"/>
      <c r="FBM2" s="106"/>
      <c r="FBN2" s="106"/>
      <c r="FBO2" s="106"/>
      <c r="FBP2" s="106"/>
      <c r="FBQ2" s="106"/>
      <c r="FBR2" s="106"/>
      <c r="FBS2" s="106"/>
      <c r="FBT2" s="106"/>
      <c r="FBU2" s="106"/>
      <c r="FBV2" s="106"/>
      <c r="FBW2" s="106"/>
      <c r="FBX2" s="106"/>
      <c r="FBY2" s="106"/>
      <c r="FBZ2" s="106"/>
      <c r="FCA2" s="106"/>
      <c r="FCB2" s="106"/>
      <c r="FCC2" s="106"/>
      <c r="FCD2" s="106"/>
      <c r="FCE2" s="106"/>
      <c r="FCF2" s="106"/>
      <c r="FCG2" s="106"/>
      <c r="FCH2" s="106"/>
      <c r="FCI2" s="106"/>
      <c r="FCJ2" s="106"/>
      <c r="FCK2" s="106"/>
      <c r="FCL2" s="106"/>
      <c r="FCM2" s="106"/>
      <c r="FCN2" s="106"/>
      <c r="FCO2" s="106"/>
      <c r="FCP2" s="106"/>
      <c r="FCQ2" s="106"/>
      <c r="FCR2" s="106"/>
      <c r="FCS2" s="106"/>
      <c r="FCT2" s="106"/>
      <c r="FCU2" s="106"/>
      <c r="FCV2" s="106"/>
      <c r="FCW2" s="106"/>
      <c r="FCX2" s="106"/>
      <c r="FCY2" s="106"/>
      <c r="FCZ2" s="106"/>
      <c r="FDA2" s="106"/>
      <c r="FDB2" s="106"/>
      <c r="FDC2" s="106"/>
      <c r="FDD2" s="106"/>
      <c r="FDE2" s="106"/>
      <c r="FDF2" s="106"/>
      <c r="FDG2" s="106"/>
      <c r="FDH2" s="106"/>
      <c r="FDI2" s="106"/>
      <c r="FDJ2" s="106"/>
      <c r="FDK2" s="106"/>
      <c r="FDL2" s="106"/>
      <c r="FDM2" s="106"/>
      <c r="FDN2" s="106"/>
      <c r="FDO2" s="106"/>
      <c r="FDP2" s="106"/>
      <c r="FDQ2" s="106"/>
      <c r="FDR2" s="106"/>
      <c r="FDS2" s="106"/>
      <c r="FDT2" s="106"/>
      <c r="FDU2" s="106"/>
      <c r="FDV2" s="106"/>
      <c r="FDW2" s="106"/>
      <c r="FDX2" s="106"/>
      <c r="FDY2" s="106"/>
      <c r="FDZ2" s="106"/>
      <c r="FEA2" s="106"/>
      <c r="FEB2" s="106"/>
      <c r="FEC2" s="106"/>
      <c r="FED2" s="106"/>
      <c r="FEE2" s="106"/>
      <c r="FEF2" s="106"/>
      <c r="FEG2" s="106"/>
      <c r="FEH2" s="106"/>
      <c r="FEI2" s="106"/>
      <c r="FEJ2" s="106"/>
      <c r="FEK2" s="106"/>
      <c r="FEL2" s="106"/>
      <c r="FEM2" s="106"/>
      <c r="FEN2" s="106"/>
      <c r="FEO2" s="106"/>
      <c r="FEP2" s="106"/>
      <c r="FEQ2" s="106"/>
      <c r="FER2" s="106"/>
      <c r="FES2" s="106"/>
      <c r="FET2" s="106"/>
      <c r="FEU2" s="106"/>
      <c r="FEV2" s="106"/>
      <c r="FEW2" s="106"/>
      <c r="FEX2" s="106"/>
      <c r="FEY2" s="106"/>
      <c r="FEZ2" s="106"/>
      <c r="FFA2" s="106"/>
      <c r="FFB2" s="106"/>
      <c r="FFC2" s="106"/>
      <c r="FFD2" s="106"/>
      <c r="FFE2" s="106"/>
      <c r="FFF2" s="106"/>
      <c r="FFG2" s="106"/>
      <c r="FFH2" s="106"/>
      <c r="FFI2" s="106"/>
      <c r="FFJ2" s="106"/>
      <c r="FFK2" s="106"/>
      <c r="FFL2" s="106"/>
      <c r="FFM2" s="106"/>
      <c r="FFN2" s="106"/>
      <c r="FFO2" s="106"/>
      <c r="FFP2" s="106"/>
      <c r="FFQ2" s="106"/>
      <c r="FFR2" s="106"/>
      <c r="FFS2" s="106"/>
      <c r="FFT2" s="106"/>
      <c r="FFU2" s="106"/>
      <c r="FFV2" s="106"/>
      <c r="FFW2" s="106"/>
      <c r="FFX2" s="106"/>
      <c r="FFY2" s="106"/>
      <c r="FFZ2" s="106"/>
      <c r="FGA2" s="106"/>
      <c r="FGB2" s="106"/>
      <c r="FGC2" s="106"/>
      <c r="FGD2" s="106"/>
      <c r="FGE2" s="106"/>
      <c r="FGF2" s="106"/>
      <c r="FGG2" s="106"/>
      <c r="FGH2" s="106"/>
      <c r="FGI2" s="106"/>
      <c r="FGJ2" s="106"/>
      <c r="FGK2" s="106"/>
      <c r="FGL2" s="106"/>
      <c r="FGM2" s="106"/>
      <c r="FGN2" s="106"/>
      <c r="FGO2" s="106"/>
      <c r="FGP2" s="106"/>
      <c r="FGQ2" s="106"/>
      <c r="FGR2" s="106"/>
      <c r="FGS2" s="106"/>
      <c r="FGT2" s="106"/>
      <c r="FGU2" s="106"/>
      <c r="FGV2" s="106"/>
      <c r="FGW2" s="106"/>
      <c r="FGX2" s="106"/>
      <c r="FGY2" s="106"/>
      <c r="FGZ2" s="106"/>
      <c r="FHA2" s="106"/>
      <c r="FHB2" s="106"/>
      <c r="FHC2" s="106"/>
      <c r="FHD2" s="106"/>
      <c r="FHE2" s="106"/>
      <c r="FHF2" s="106"/>
      <c r="FHG2" s="106"/>
      <c r="FHH2" s="106"/>
      <c r="FHI2" s="106"/>
      <c r="FHJ2" s="106"/>
      <c r="FHK2" s="106"/>
      <c r="FHL2" s="106"/>
      <c r="FHM2" s="106"/>
      <c r="FHN2" s="106"/>
      <c r="FHO2" s="106"/>
      <c r="FHP2" s="106"/>
      <c r="FHQ2" s="106"/>
      <c r="FHR2" s="106"/>
      <c r="FHS2" s="106"/>
      <c r="FHT2" s="106"/>
      <c r="FHU2" s="106"/>
      <c r="FHV2" s="106"/>
      <c r="FHW2" s="106"/>
      <c r="FHX2" s="106"/>
      <c r="FHY2" s="106"/>
      <c r="FHZ2" s="106"/>
      <c r="FIA2" s="106"/>
      <c r="FIB2" s="106"/>
      <c r="FIC2" s="106"/>
      <c r="FID2" s="106"/>
      <c r="FIE2" s="106"/>
      <c r="FIF2" s="106"/>
      <c r="FIG2" s="106"/>
      <c r="FIH2" s="106"/>
      <c r="FII2" s="106"/>
      <c r="FIJ2" s="106"/>
      <c r="FIK2" s="106"/>
      <c r="FIL2" s="106"/>
      <c r="FIM2" s="106"/>
      <c r="FIN2" s="106"/>
      <c r="FIO2" s="106"/>
      <c r="FIP2" s="106"/>
      <c r="FIQ2" s="106"/>
      <c r="FIR2" s="106"/>
      <c r="FIS2" s="106"/>
      <c r="FIT2" s="106"/>
      <c r="FIU2" s="106"/>
      <c r="FIV2" s="106"/>
      <c r="FIW2" s="106"/>
      <c r="FIX2" s="106"/>
      <c r="FIY2" s="106"/>
      <c r="FIZ2" s="106"/>
      <c r="FJA2" s="106"/>
      <c r="FJB2" s="106"/>
      <c r="FJC2" s="106"/>
      <c r="FJD2" s="106"/>
      <c r="FJE2" s="106"/>
      <c r="FJF2" s="106"/>
      <c r="FJG2" s="106"/>
      <c r="FJH2" s="106"/>
      <c r="FJI2" s="106"/>
      <c r="FJJ2" s="106"/>
      <c r="FJK2" s="106"/>
      <c r="FJL2" s="106"/>
      <c r="FJM2" s="106"/>
      <c r="FJN2" s="106"/>
      <c r="FJO2" s="106"/>
      <c r="FJP2" s="106"/>
      <c r="FJQ2" s="106"/>
      <c r="FJR2" s="106"/>
      <c r="FJS2" s="106"/>
      <c r="FJT2" s="106"/>
      <c r="FJU2" s="106"/>
      <c r="FJV2" s="106"/>
      <c r="FJW2" s="106"/>
      <c r="FJX2" s="106"/>
      <c r="FJY2" s="106"/>
      <c r="FJZ2" s="106"/>
      <c r="FKA2" s="106"/>
      <c r="FKB2" s="106"/>
      <c r="FKC2" s="106"/>
      <c r="FKD2" s="106"/>
      <c r="FKE2" s="106"/>
      <c r="FKF2" s="106"/>
      <c r="FKG2" s="106"/>
      <c r="FKH2" s="106"/>
      <c r="FKI2" s="106"/>
      <c r="FKJ2" s="106"/>
      <c r="FKK2" s="106"/>
      <c r="FKL2" s="106"/>
      <c r="FKM2" s="106"/>
      <c r="FKN2" s="106"/>
      <c r="FKO2" s="106"/>
      <c r="FKP2" s="106"/>
      <c r="FKQ2" s="106"/>
      <c r="FKR2" s="106"/>
      <c r="FKS2" s="106"/>
      <c r="FKT2" s="106"/>
      <c r="FKU2" s="106"/>
      <c r="FKV2" s="106"/>
      <c r="FKW2" s="106"/>
      <c r="FKX2" s="106"/>
      <c r="FKY2" s="106"/>
      <c r="FKZ2" s="106"/>
      <c r="FLA2" s="106"/>
      <c r="FLB2" s="106"/>
      <c r="FLC2" s="106"/>
      <c r="FLD2" s="106"/>
      <c r="FLE2" s="106"/>
      <c r="FLF2" s="106"/>
      <c r="FLG2" s="106"/>
      <c r="FLH2" s="106"/>
      <c r="FLI2" s="106"/>
      <c r="FLJ2" s="106"/>
      <c r="FLK2" s="106"/>
      <c r="FLL2" s="106"/>
      <c r="FLM2" s="106"/>
      <c r="FLN2" s="106"/>
      <c r="FLO2" s="106"/>
      <c r="FLP2" s="106"/>
      <c r="FLQ2" s="106"/>
      <c r="FLR2" s="106"/>
      <c r="FLS2" s="106"/>
      <c r="FLT2" s="106"/>
      <c r="FLU2" s="106"/>
      <c r="FLV2" s="106"/>
      <c r="FLW2" s="106"/>
      <c r="FLX2" s="106"/>
      <c r="FLY2" s="106"/>
      <c r="FLZ2" s="106"/>
      <c r="FMA2" s="106"/>
      <c r="FMB2" s="106"/>
      <c r="FMC2" s="106"/>
      <c r="FMD2" s="106"/>
      <c r="FME2" s="106"/>
      <c r="FMF2" s="106"/>
      <c r="FMG2" s="106"/>
      <c r="FMH2" s="106"/>
      <c r="FMI2" s="106"/>
      <c r="FMJ2" s="106"/>
      <c r="FMK2" s="106"/>
      <c r="FML2" s="106"/>
      <c r="FMM2" s="106"/>
      <c r="FMN2" s="106"/>
      <c r="FMO2" s="106"/>
      <c r="FMP2" s="106"/>
      <c r="FMQ2" s="106"/>
      <c r="FMR2" s="106"/>
      <c r="FMS2" s="106"/>
      <c r="FMT2" s="106"/>
      <c r="FMU2" s="106"/>
      <c r="FMV2" s="106"/>
      <c r="FMW2" s="106"/>
      <c r="FMX2" s="106"/>
      <c r="FMY2" s="106"/>
      <c r="FMZ2" s="106"/>
      <c r="FNA2" s="106"/>
      <c r="FNB2" s="106"/>
      <c r="FNC2" s="106"/>
      <c r="FND2" s="106"/>
      <c r="FNE2" s="106"/>
      <c r="FNF2" s="106"/>
      <c r="FNG2" s="106"/>
      <c r="FNH2" s="106"/>
      <c r="FNI2" s="106"/>
      <c r="FNJ2" s="106"/>
      <c r="FNK2" s="106"/>
      <c r="FNL2" s="106"/>
      <c r="FNM2" s="106"/>
      <c r="FNN2" s="106"/>
      <c r="FNO2" s="106"/>
      <c r="FNP2" s="106"/>
      <c r="FNQ2" s="106"/>
      <c r="FNR2" s="106"/>
      <c r="FNS2" s="106"/>
      <c r="FNT2" s="106"/>
      <c r="FNU2" s="106"/>
      <c r="FNV2" s="106"/>
      <c r="FNW2" s="106"/>
      <c r="FNX2" s="106"/>
      <c r="FNY2" s="106"/>
      <c r="FNZ2" s="106"/>
      <c r="FOA2" s="106"/>
      <c r="FOB2" s="106"/>
      <c r="FOC2" s="106"/>
      <c r="FOD2" s="106"/>
      <c r="FOE2" s="106"/>
      <c r="FOF2" s="106"/>
      <c r="FOG2" s="106"/>
      <c r="FOH2" s="106"/>
      <c r="FOI2" s="106"/>
      <c r="FOJ2" s="106"/>
      <c r="FOK2" s="106"/>
      <c r="FOL2" s="106"/>
      <c r="FOM2" s="106"/>
      <c r="FON2" s="106"/>
      <c r="FOO2" s="106"/>
      <c r="FOP2" s="106"/>
      <c r="FOQ2" s="106"/>
      <c r="FOR2" s="106"/>
      <c r="FOS2" s="106"/>
      <c r="FOT2" s="106"/>
      <c r="FOU2" s="106"/>
      <c r="FOV2" s="106"/>
      <c r="FOW2" s="106"/>
      <c r="FOX2" s="106"/>
      <c r="FOY2" s="106"/>
      <c r="FOZ2" s="106"/>
      <c r="FPA2" s="106"/>
      <c r="FPB2" s="106"/>
      <c r="FPC2" s="106"/>
      <c r="FPD2" s="106"/>
      <c r="FPE2" s="106"/>
      <c r="FPF2" s="106"/>
      <c r="FPG2" s="106"/>
      <c r="FPH2" s="106"/>
      <c r="FPI2" s="106"/>
      <c r="FPJ2" s="106"/>
      <c r="FPK2" s="106"/>
      <c r="FPL2" s="106"/>
      <c r="FPM2" s="106"/>
      <c r="FPN2" s="106"/>
      <c r="FPO2" s="106"/>
      <c r="FPP2" s="106"/>
      <c r="FPQ2" s="106"/>
      <c r="FPR2" s="106"/>
      <c r="FPS2" s="106"/>
      <c r="FPT2" s="106"/>
      <c r="FPU2" s="106"/>
      <c r="FPV2" s="106"/>
      <c r="FPW2" s="106"/>
      <c r="FPX2" s="106"/>
      <c r="FPY2" s="106"/>
      <c r="FPZ2" s="106"/>
      <c r="FQA2" s="106"/>
      <c r="FQB2" s="106"/>
      <c r="FQC2" s="106"/>
      <c r="FQD2" s="106"/>
      <c r="FQE2" s="106"/>
      <c r="FQF2" s="106"/>
      <c r="FQG2" s="106"/>
      <c r="FQH2" s="106"/>
      <c r="FQI2" s="106"/>
      <c r="FQJ2" s="106"/>
      <c r="FQK2" s="106"/>
      <c r="FQL2" s="106"/>
      <c r="FQM2" s="106"/>
      <c r="FQN2" s="106"/>
      <c r="FQO2" s="106"/>
      <c r="FQP2" s="106"/>
      <c r="FQQ2" s="106"/>
      <c r="FQR2" s="106"/>
      <c r="FQS2" s="106"/>
      <c r="FQT2" s="106"/>
      <c r="FQU2" s="106"/>
      <c r="FQV2" s="106"/>
      <c r="FQW2" s="106"/>
      <c r="FQX2" s="106"/>
      <c r="FQY2" s="106"/>
      <c r="FQZ2" s="106"/>
      <c r="FRA2" s="106"/>
      <c r="FRB2" s="106"/>
      <c r="FRC2" s="106"/>
      <c r="FRD2" s="106"/>
      <c r="FRE2" s="106"/>
      <c r="FRF2" s="106"/>
      <c r="FRG2" s="106"/>
      <c r="FRH2" s="106"/>
      <c r="FRI2" s="106"/>
      <c r="FRJ2" s="106"/>
      <c r="FRK2" s="106"/>
      <c r="FRL2" s="106"/>
      <c r="FRM2" s="106"/>
      <c r="FRN2" s="106"/>
      <c r="FRO2" s="106"/>
      <c r="FRP2" s="106"/>
      <c r="FRQ2" s="106"/>
      <c r="FRR2" s="106"/>
      <c r="FRS2" s="106"/>
      <c r="FRT2" s="106"/>
      <c r="FRU2" s="106"/>
      <c r="FRV2" s="106"/>
      <c r="FRW2" s="106"/>
      <c r="FRX2" s="106"/>
      <c r="FRY2" s="106"/>
      <c r="FRZ2" s="106"/>
      <c r="FSA2" s="106"/>
      <c r="FSB2" s="106"/>
      <c r="FSC2" s="106"/>
      <c r="FSD2" s="106"/>
      <c r="FSE2" s="106"/>
      <c r="FSF2" s="106"/>
      <c r="FSG2" s="106"/>
      <c r="FSH2" s="106"/>
      <c r="FSI2" s="106"/>
      <c r="FSJ2" s="106"/>
      <c r="FSK2" s="106"/>
      <c r="FSL2" s="106"/>
      <c r="FSM2" s="106"/>
      <c r="FSN2" s="106"/>
      <c r="FSO2" s="106"/>
      <c r="FSP2" s="106"/>
      <c r="FSQ2" s="106"/>
      <c r="FSR2" s="106"/>
      <c r="FSS2" s="106"/>
      <c r="FST2" s="106"/>
      <c r="FSU2" s="106"/>
      <c r="FSV2" s="106"/>
      <c r="FSW2" s="106"/>
      <c r="FSX2" s="106"/>
      <c r="FSY2" s="106"/>
      <c r="FSZ2" s="106"/>
      <c r="FTA2" s="106"/>
      <c r="FTB2" s="106"/>
      <c r="FTC2" s="106"/>
      <c r="FTD2" s="106"/>
      <c r="FTE2" s="106"/>
      <c r="FTF2" s="106"/>
      <c r="FTG2" s="106"/>
      <c r="FTH2" s="106"/>
      <c r="FTI2" s="106"/>
      <c r="FTJ2" s="106"/>
      <c r="FTK2" s="106"/>
      <c r="FTL2" s="106"/>
      <c r="FTM2" s="106"/>
      <c r="FTN2" s="106"/>
      <c r="FTO2" s="106"/>
      <c r="FTP2" s="106"/>
      <c r="FTQ2" s="106"/>
      <c r="FTR2" s="106"/>
      <c r="FTS2" s="106"/>
      <c r="FTT2" s="106"/>
      <c r="FTU2" s="106"/>
      <c r="FTV2" s="106"/>
      <c r="FTW2" s="106"/>
      <c r="FTX2" s="106"/>
      <c r="FTY2" s="106"/>
      <c r="FTZ2" s="106"/>
      <c r="FUA2" s="106"/>
      <c r="FUB2" s="106"/>
      <c r="FUC2" s="106"/>
      <c r="FUD2" s="106"/>
      <c r="FUE2" s="106"/>
      <c r="FUF2" s="106"/>
      <c r="FUG2" s="106"/>
      <c r="FUH2" s="106"/>
      <c r="FUI2" s="106"/>
      <c r="FUJ2" s="106"/>
      <c r="FUK2" s="106"/>
      <c r="FUL2" s="106"/>
      <c r="FUM2" s="106"/>
      <c r="FUN2" s="106"/>
      <c r="FUO2" s="106"/>
      <c r="FUP2" s="106"/>
      <c r="FUQ2" s="106"/>
      <c r="FUR2" s="106"/>
      <c r="FUS2" s="106"/>
      <c r="FUT2" s="106"/>
      <c r="FUU2" s="106"/>
      <c r="FUV2" s="106"/>
      <c r="FUW2" s="106"/>
      <c r="FUX2" s="106"/>
      <c r="FUY2" s="106"/>
      <c r="FUZ2" s="106"/>
      <c r="FVA2" s="106"/>
      <c r="FVB2" s="106"/>
      <c r="FVC2" s="106"/>
      <c r="FVD2" s="106"/>
      <c r="FVE2" s="106"/>
      <c r="FVF2" s="106"/>
      <c r="FVG2" s="106"/>
      <c r="FVH2" s="106"/>
      <c r="FVI2" s="106"/>
      <c r="FVJ2" s="106"/>
      <c r="FVK2" s="106"/>
      <c r="FVL2" s="106"/>
      <c r="FVM2" s="106"/>
      <c r="FVN2" s="106"/>
      <c r="FVO2" s="106"/>
      <c r="FVP2" s="106"/>
      <c r="FVQ2" s="106"/>
      <c r="FVR2" s="106"/>
      <c r="FVS2" s="106"/>
      <c r="FVT2" s="106"/>
      <c r="FVU2" s="106"/>
      <c r="FVV2" s="106"/>
      <c r="FVW2" s="106"/>
      <c r="FVX2" s="106"/>
      <c r="FVY2" s="106"/>
      <c r="FVZ2" s="106"/>
      <c r="FWA2" s="106"/>
      <c r="FWB2" s="106"/>
      <c r="FWC2" s="106"/>
      <c r="FWD2" s="106"/>
      <c r="FWE2" s="106"/>
      <c r="FWF2" s="106"/>
      <c r="FWG2" s="106"/>
      <c r="FWH2" s="106"/>
      <c r="FWI2" s="106"/>
      <c r="FWJ2" s="106"/>
      <c r="FWK2" s="106"/>
      <c r="FWL2" s="106"/>
      <c r="FWM2" s="106"/>
      <c r="FWN2" s="106"/>
      <c r="FWO2" s="106"/>
      <c r="FWP2" s="106"/>
      <c r="FWQ2" s="106"/>
      <c r="FWR2" s="106"/>
      <c r="FWS2" s="106"/>
      <c r="FWT2" s="106"/>
      <c r="FWU2" s="106"/>
      <c r="FWV2" s="106"/>
      <c r="FWW2" s="106"/>
      <c r="FWX2" s="106"/>
      <c r="FWY2" s="106"/>
      <c r="FWZ2" s="106"/>
      <c r="FXA2" s="106"/>
      <c r="FXB2" s="106"/>
      <c r="FXC2" s="106"/>
      <c r="FXD2" s="106"/>
      <c r="FXE2" s="106"/>
      <c r="FXF2" s="106"/>
      <c r="FXG2" s="106"/>
      <c r="FXH2" s="106"/>
      <c r="FXI2" s="106"/>
      <c r="FXJ2" s="106"/>
      <c r="FXK2" s="106"/>
      <c r="FXL2" s="106"/>
      <c r="FXM2" s="106"/>
      <c r="FXN2" s="106"/>
      <c r="FXO2" s="106"/>
      <c r="FXP2" s="106"/>
      <c r="FXQ2" s="106"/>
      <c r="FXR2" s="106"/>
      <c r="FXS2" s="106"/>
      <c r="FXT2" s="106"/>
      <c r="FXU2" s="106"/>
      <c r="FXV2" s="106"/>
      <c r="FXW2" s="106"/>
      <c r="FXX2" s="106"/>
      <c r="FXY2" s="106"/>
      <c r="FXZ2" s="106"/>
      <c r="FYA2" s="106"/>
      <c r="FYB2" s="106"/>
      <c r="FYC2" s="106"/>
      <c r="FYD2" s="106"/>
      <c r="FYE2" s="106"/>
      <c r="FYF2" s="106"/>
      <c r="FYG2" s="106"/>
      <c r="FYH2" s="106"/>
      <c r="FYI2" s="106"/>
      <c r="FYJ2" s="106"/>
      <c r="FYK2" s="106"/>
      <c r="FYL2" s="106"/>
      <c r="FYM2" s="106"/>
      <c r="FYN2" s="106"/>
      <c r="FYO2" s="106"/>
      <c r="FYP2" s="106"/>
      <c r="FYQ2" s="106"/>
      <c r="FYR2" s="106"/>
      <c r="FYS2" s="106"/>
      <c r="FYT2" s="106"/>
      <c r="FYU2" s="106"/>
      <c r="FYV2" s="106"/>
      <c r="FYW2" s="106"/>
      <c r="FYX2" s="106"/>
      <c r="FYY2" s="106"/>
      <c r="FYZ2" s="106"/>
      <c r="FZA2" s="106"/>
      <c r="FZB2" s="106"/>
      <c r="FZC2" s="106"/>
      <c r="FZD2" s="106"/>
      <c r="FZE2" s="106"/>
      <c r="FZF2" s="106"/>
      <c r="FZG2" s="106"/>
      <c r="FZH2" s="106"/>
      <c r="FZI2" s="106"/>
      <c r="FZJ2" s="106"/>
      <c r="FZK2" s="106"/>
      <c r="FZL2" s="106"/>
      <c r="FZM2" s="106"/>
      <c r="FZN2" s="106"/>
      <c r="FZO2" s="106"/>
      <c r="FZP2" s="106"/>
      <c r="FZQ2" s="106"/>
      <c r="FZR2" s="106"/>
      <c r="FZS2" s="106"/>
      <c r="FZT2" s="106"/>
      <c r="FZU2" s="106"/>
      <c r="FZV2" s="106"/>
      <c r="FZW2" s="106"/>
      <c r="FZX2" s="106"/>
      <c r="FZY2" s="106"/>
      <c r="FZZ2" s="106"/>
      <c r="GAA2" s="106"/>
      <c r="GAB2" s="106"/>
      <c r="GAC2" s="106"/>
      <c r="GAD2" s="106"/>
      <c r="GAE2" s="106"/>
      <c r="GAF2" s="106"/>
      <c r="GAG2" s="106"/>
      <c r="GAH2" s="106"/>
      <c r="GAI2" s="106"/>
      <c r="GAJ2" s="106"/>
      <c r="GAK2" s="106"/>
      <c r="GAL2" s="106"/>
      <c r="GAM2" s="106"/>
      <c r="GAN2" s="106"/>
      <c r="GAO2" s="106"/>
      <c r="GAP2" s="106"/>
      <c r="GAQ2" s="106"/>
      <c r="GAR2" s="106"/>
      <c r="GAS2" s="106"/>
      <c r="GAT2" s="106"/>
      <c r="GAU2" s="106"/>
      <c r="GAV2" s="106"/>
      <c r="GAW2" s="106"/>
      <c r="GAX2" s="106"/>
      <c r="GAY2" s="106"/>
      <c r="GAZ2" s="106"/>
      <c r="GBA2" s="106"/>
      <c r="GBB2" s="106"/>
      <c r="GBC2" s="106"/>
      <c r="GBD2" s="106"/>
      <c r="GBE2" s="106"/>
      <c r="GBF2" s="106"/>
      <c r="GBG2" s="106"/>
      <c r="GBH2" s="106"/>
      <c r="GBI2" s="106"/>
      <c r="GBJ2" s="106"/>
      <c r="GBK2" s="106"/>
      <c r="GBL2" s="106"/>
      <c r="GBM2" s="106"/>
      <c r="GBN2" s="106"/>
      <c r="GBO2" s="106"/>
      <c r="GBP2" s="106"/>
      <c r="GBQ2" s="106"/>
      <c r="GBR2" s="106"/>
      <c r="GBS2" s="106"/>
      <c r="GBT2" s="106"/>
      <c r="GBU2" s="106"/>
      <c r="GBV2" s="106"/>
      <c r="GBW2" s="106"/>
      <c r="GBX2" s="106"/>
      <c r="GBY2" s="106"/>
      <c r="GBZ2" s="106"/>
      <c r="GCA2" s="106"/>
      <c r="GCB2" s="106"/>
      <c r="GCC2" s="106"/>
      <c r="GCD2" s="106"/>
      <c r="GCE2" s="106"/>
      <c r="GCF2" s="106"/>
      <c r="GCG2" s="106"/>
      <c r="GCH2" s="106"/>
      <c r="GCI2" s="106"/>
      <c r="GCJ2" s="106"/>
      <c r="GCK2" s="106"/>
      <c r="GCL2" s="106"/>
      <c r="GCM2" s="106"/>
      <c r="GCN2" s="106"/>
      <c r="GCO2" s="106"/>
      <c r="GCP2" s="106"/>
      <c r="GCQ2" s="106"/>
      <c r="GCR2" s="106"/>
      <c r="GCS2" s="106"/>
      <c r="GCT2" s="106"/>
      <c r="GCU2" s="106"/>
      <c r="GCV2" s="106"/>
      <c r="GCW2" s="106"/>
      <c r="GCX2" s="106"/>
      <c r="GCY2" s="106"/>
      <c r="GCZ2" s="106"/>
      <c r="GDA2" s="106"/>
      <c r="GDB2" s="106"/>
      <c r="GDC2" s="106"/>
      <c r="GDD2" s="106"/>
      <c r="GDE2" s="106"/>
      <c r="GDF2" s="106"/>
      <c r="GDG2" s="106"/>
      <c r="GDH2" s="106"/>
      <c r="GDI2" s="106"/>
      <c r="GDJ2" s="106"/>
      <c r="GDK2" s="106"/>
      <c r="GDL2" s="106"/>
      <c r="GDM2" s="106"/>
      <c r="GDN2" s="106"/>
      <c r="GDO2" s="106"/>
      <c r="GDP2" s="106"/>
      <c r="GDQ2" s="106"/>
      <c r="GDR2" s="106"/>
      <c r="GDS2" s="106"/>
      <c r="GDT2" s="106"/>
      <c r="GDU2" s="106"/>
      <c r="GDV2" s="106"/>
      <c r="GDW2" s="106"/>
      <c r="GDX2" s="106"/>
      <c r="GDY2" s="106"/>
      <c r="GDZ2" s="106"/>
      <c r="GEA2" s="106"/>
      <c r="GEB2" s="106"/>
      <c r="GEC2" s="106"/>
      <c r="GED2" s="106"/>
      <c r="GEE2" s="106"/>
      <c r="GEF2" s="106"/>
      <c r="GEG2" s="106"/>
      <c r="GEH2" s="106"/>
      <c r="GEI2" s="106"/>
      <c r="GEJ2" s="106"/>
      <c r="GEK2" s="106"/>
      <c r="GEL2" s="106"/>
      <c r="GEM2" s="106"/>
      <c r="GEN2" s="106"/>
      <c r="GEO2" s="106"/>
      <c r="GEP2" s="106"/>
      <c r="GEQ2" s="106"/>
      <c r="GER2" s="106"/>
      <c r="GES2" s="106"/>
      <c r="GET2" s="106"/>
      <c r="GEU2" s="106"/>
      <c r="GEV2" s="106"/>
      <c r="GEW2" s="106"/>
      <c r="GEX2" s="106"/>
      <c r="GEY2" s="106"/>
      <c r="GEZ2" s="106"/>
      <c r="GFA2" s="106"/>
      <c r="GFB2" s="106"/>
      <c r="GFC2" s="106"/>
      <c r="GFD2" s="106"/>
      <c r="GFE2" s="106"/>
      <c r="GFF2" s="106"/>
      <c r="GFG2" s="106"/>
      <c r="GFH2" s="106"/>
      <c r="GFI2" s="106"/>
      <c r="GFJ2" s="106"/>
      <c r="GFK2" s="106"/>
      <c r="GFL2" s="106"/>
      <c r="GFM2" s="106"/>
      <c r="GFN2" s="106"/>
      <c r="GFO2" s="106"/>
      <c r="GFP2" s="106"/>
      <c r="GFQ2" s="106"/>
      <c r="GFR2" s="106"/>
      <c r="GFS2" s="106"/>
      <c r="GFT2" s="106"/>
      <c r="GFU2" s="106"/>
      <c r="GFV2" s="106"/>
      <c r="GFW2" s="106"/>
      <c r="GFX2" s="106"/>
      <c r="GFY2" s="106"/>
      <c r="GFZ2" s="106"/>
      <c r="GGA2" s="106"/>
      <c r="GGB2" s="106"/>
      <c r="GGC2" s="106"/>
      <c r="GGD2" s="106"/>
      <c r="GGE2" s="106"/>
      <c r="GGF2" s="106"/>
      <c r="GGG2" s="106"/>
      <c r="GGH2" s="106"/>
      <c r="GGI2" s="106"/>
      <c r="GGJ2" s="106"/>
      <c r="GGK2" s="106"/>
      <c r="GGL2" s="106"/>
      <c r="GGM2" s="106"/>
      <c r="GGN2" s="106"/>
      <c r="GGO2" s="106"/>
      <c r="GGP2" s="106"/>
      <c r="GGQ2" s="106"/>
      <c r="GGR2" s="106"/>
      <c r="GGS2" s="106"/>
      <c r="GGT2" s="106"/>
      <c r="GGU2" s="106"/>
      <c r="GGV2" s="106"/>
      <c r="GGW2" s="106"/>
      <c r="GGX2" s="106"/>
      <c r="GGY2" s="106"/>
      <c r="GGZ2" s="106"/>
      <c r="GHA2" s="106"/>
      <c r="GHB2" s="106"/>
      <c r="GHC2" s="106"/>
      <c r="GHD2" s="106"/>
      <c r="GHE2" s="106"/>
      <c r="GHF2" s="106"/>
      <c r="GHG2" s="106"/>
      <c r="GHH2" s="106"/>
      <c r="GHI2" s="106"/>
      <c r="GHJ2" s="106"/>
      <c r="GHK2" s="106"/>
      <c r="GHL2" s="106"/>
      <c r="GHM2" s="106"/>
      <c r="GHN2" s="106"/>
      <c r="GHO2" s="106"/>
      <c r="GHP2" s="106"/>
      <c r="GHQ2" s="106"/>
      <c r="GHR2" s="106"/>
      <c r="GHS2" s="106"/>
      <c r="GHT2" s="106"/>
      <c r="GHU2" s="106"/>
      <c r="GHV2" s="106"/>
      <c r="GHW2" s="106"/>
      <c r="GHX2" s="106"/>
      <c r="GHY2" s="106"/>
      <c r="GHZ2" s="106"/>
      <c r="GIA2" s="106"/>
      <c r="GIB2" s="106"/>
      <c r="GIC2" s="106"/>
      <c r="GID2" s="106"/>
      <c r="GIE2" s="106"/>
      <c r="GIF2" s="106"/>
      <c r="GIG2" s="106"/>
      <c r="GIH2" s="106"/>
      <c r="GII2" s="106"/>
      <c r="GIJ2" s="106"/>
      <c r="GIK2" s="106"/>
      <c r="GIL2" s="106"/>
      <c r="GIM2" s="106"/>
      <c r="GIN2" s="106"/>
      <c r="GIO2" s="106"/>
      <c r="GIP2" s="106"/>
      <c r="GIQ2" s="106"/>
      <c r="GIR2" s="106"/>
      <c r="GIS2" s="106"/>
      <c r="GIT2" s="106"/>
      <c r="GIU2" s="106"/>
      <c r="GIV2" s="106"/>
      <c r="GIW2" s="106"/>
      <c r="GIX2" s="106"/>
      <c r="GIY2" s="106"/>
      <c r="GIZ2" s="106"/>
      <c r="GJA2" s="106"/>
      <c r="GJB2" s="106"/>
      <c r="GJC2" s="106"/>
      <c r="GJD2" s="106"/>
      <c r="GJE2" s="106"/>
      <c r="GJF2" s="106"/>
      <c r="GJG2" s="106"/>
      <c r="GJH2" s="106"/>
      <c r="GJI2" s="106"/>
      <c r="GJJ2" s="106"/>
      <c r="GJK2" s="106"/>
      <c r="GJL2" s="106"/>
      <c r="GJM2" s="106"/>
      <c r="GJN2" s="106"/>
      <c r="GJO2" s="106"/>
      <c r="GJP2" s="106"/>
      <c r="GJQ2" s="106"/>
      <c r="GJR2" s="106"/>
      <c r="GJS2" s="106"/>
      <c r="GJT2" s="106"/>
      <c r="GJU2" s="106"/>
      <c r="GJV2" s="106"/>
      <c r="GJW2" s="106"/>
      <c r="GJX2" s="106"/>
      <c r="GJY2" s="106"/>
      <c r="GJZ2" s="106"/>
      <c r="GKA2" s="106"/>
      <c r="GKB2" s="106"/>
      <c r="GKC2" s="106"/>
      <c r="GKD2" s="106"/>
      <c r="GKE2" s="106"/>
      <c r="GKF2" s="106"/>
      <c r="GKG2" s="106"/>
      <c r="GKH2" s="106"/>
      <c r="GKI2" s="106"/>
      <c r="GKJ2" s="106"/>
      <c r="GKK2" s="106"/>
      <c r="GKL2" s="106"/>
      <c r="GKM2" s="106"/>
      <c r="GKN2" s="106"/>
      <c r="GKO2" s="106"/>
      <c r="GKP2" s="106"/>
      <c r="GKQ2" s="106"/>
      <c r="GKR2" s="106"/>
      <c r="GKS2" s="106"/>
      <c r="GKT2" s="106"/>
      <c r="GKU2" s="106"/>
      <c r="GKV2" s="106"/>
      <c r="GKW2" s="106"/>
      <c r="GKX2" s="106"/>
      <c r="GKY2" s="106"/>
      <c r="GKZ2" s="106"/>
      <c r="GLA2" s="106"/>
      <c r="GLB2" s="106"/>
      <c r="GLC2" s="106"/>
      <c r="GLD2" s="106"/>
      <c r="GLE2" s="106"/>
      <c r="GLF2" s="106"/>
      <c r="GLG2" s="106"/>
      <c r="GLH2" s="106"/>
      <c r="GLI2" s="106"/>
      <c r="GLJ2" s="106"/>
      <c r="GLK2" s="106"/>
      <c r="GLL2" s="106"/>
      <c r="GLM2" s="106"/>
      <c r="GLN2" s="106"/>
      <c r="GLO2" s="106"/>
      <c r="GLP2" s="106"/>
      <c r="GLQ2" s="106"/>
      <c r="GLR2" s="106"/>
      <c r="GLS2" s="106"/>
      <c r="GLT2" s="106"/>
      <c r="GLU2" s="106"/>
      <c r="GLV2" s="106"/>
      <c r="GLW2" s="106"/>
      <c r="GLX2" s="106"/>
      <c r="GLY2" s="106"/>
      <c r="GLZ2" s="106"/>
      <c r="GMA2" s="106"/>
      <c r="GMB2" s="106"/>
      <c r="GMC2" s="106"/>
      <c r="GMD2" s="106"/>
      <c r="GME2" s="106"/>
      <c r="GMF2" s="106"/>
      <c r="GMG2" s="106"/>
      <c r="GMH2" s="106"/>
      <c r="GMI2" s="106"/>
      <c r="GMJ2" s="106"/>
      <c r="GMK2" s="106"/>
      <c r="GML2" s="106"/>
      <c r="GMM2" s="106"/>
      <c r="GMN2" s="106"/>
      <c r="GMO2" s="106"/>
      <c r="GMP2" s="106"/>
      <c r="GMQ2" s="106"/>
      <c r="GMR2" s="106"/>
      <c r="GMS2" s="106"/>
      <c r="GMT2" s="106"/>
      <c r="GMU2" s="106"/>
      <c r="GMV2" s="106"/>
      <c r="GMW2" s="106"/>
      <c r="GMX2" s="106"/>
      <c r="GMY2" s="106"/>
      <c r="GMZ2" s="106"/>
      <c r="GNA2" s="106"/>
      <c r="GNB2" s="106"/>
      <c r="GNC2" s="106"/>
      <c r="GND2" s="106"/>
      <c r="GNE2" s="106"/>
      <c r="GNF2" s="106"/>
      <c r="GNG2" s="106"/>
      <c r="GNH2" s="106"/>
      <c r="GNI2" s="106"/>
      <c r="GNJ2" s="106"/>
      <c r="GNK2" s="106"/>
      <c r="GNL2" s="106"/>
      <c r="GNM2" s="106"/>
      <c r="GNN2" s="106"/>
      <c r="GNO2" s="106"/>
      <c r="GNP2" s="106"/>
      <c r="GNQ2" s="106"/>
      <c r="GNR2" s="106"/>
      <c r="GNS2" s="106"/>
      <c r="GNT2" s="106"/>
      <c r="GNU2" s="106"/>
      <c r="GNV2" s="106"/>
      <c r="GNW2" s="106"/>
      <c r="GNX2" s="106"/>
      <c r="GNY2" s="106"/>
      <c r="GNZ2" s="106"/>
      <c r="GOA2" s="106"/>
      <c r="GOB2" s="106"/>
      <c r="GOC2" s="106"/>
      <c r="GOD2" s="106"/>
      <c r="GOE2" s="106"/>
      <c r="GOF2" s="106"/>
      <c r="GOG2" s="106"/>
      <c r="GOH2" s="106"/>
      <c r="GOI2" s="106"/>
      <c r="GOJ2" s="106"/>
      <c r="GOK2" s="106"/>
      <c r="GOL2" s="106"/>
      <c r="GOM2" s="106"/>
      <c r="GON2" s="106"/>
      <c r="GOO2" s="106"/>
      <c r="GOP2" s="106"/>
      <c r="GOQ2" s="106"/>
      <c r="GOR2" s="106"/>
      <c r="GOS2" s="106"/>
      <c r="GOT2" s="106"/>
      <c r="GOU2" s="106"/>
      <c r="GOV2" s="106"/>
      <c r="GOW2" s="106"/>
      <c r="GOX2" s="106"/>
      <c r="GOY2" s="106"/>
      <c r="GOZ2" s="106"/>
      <c r="GPA2" s="106"/>
      <c r="GPB2" s="106"/>
      <c r="GPC2" s="106"/>
      <c r="GPD2" s="106"/>
      <c r="GPE2" s="106"/>
      <c r="GPF2" s="106"/>
      <c r="GPG2" s="106"/>
      <c r="GPH2" s="106"/>
      <c r="GPI2" s="106"/>
      <c r="GPJ2" s="106"/>
      <c r="GPK2" s="106"/>
      <c r="GPL2" s="106"/>
      <c r="GPM2" s="106"/>
      <c r="GPN2" s="106"/>
      <c r="GPO2" s="106"/>
      <c r="GPP2" s="106"/>
      <c r="GPQ2" s="106"/>
      <c r="GPR2" s="106"/>
      <c r="GPS2" s="106"/>
      <c r="GPT2" s="106"/>
      <c r="GPU2" s="106"/>
      <c r="GPV2" s="106"/>
      <c r="GPW2" s="106"/>
      <c r="GPX2" s="106"/>
      <c r="GPY2" s="106"/>
      <c r="GPZ2" s="106"/>
      <c r="GQA2" s="106"/>
      <c r="GQB2" s="106"/>
      <c r="GQC2" s="106"/>
      <c r="GQD2" s="106"/>
      <c r="GQE2" s="106"/>
      <c r="GQF2" s="106"/>
      <c r="GQG2" s="106"/>
      <c r="GQH2" s="106"/>
      <c r="GQI2" s="106"/>
      <c r="GQJ2" s="106"/>
      <c r="GQK2" s="106"/>
      <c r="GQL2" s="106"/>
      <c r="GQM2" s="106"/>
      <c r="GQN2" s="106"/>
      <c r="GQO2" s="106"/>
      <c r="GQP2" s="106"/>
      <c r="GQQ2" s="106"/>
      <c r="GQR2" s="106"/>
      <c r="GQS2" s="106"/>
      <c r="GQT2" s="106"/>
      <c r="GQU2" s="106"/>
      <c r="GQV2" s="106"/>
      <c r="GQW2" s="106"/>
      <c r="GQX2" s="106"/>
      <c r="GQY2" s="106"/>
      <c r="GQZ2" s="106"/>
      <c r="GRA2" s="106"/>
      <c r="GRB2" s="106"/>
      <c r="GRC2" s="106"/>
      <c r="GRD2" s="106"/>
      <c r="GRE2" s="106"/>
      <c r="GRF2" s="106"/>
      <c r="GRG2" s="106"/>
      <c r="GRH2" s="106"/>
      <c r="GRI2" s="106"/>
      <c r="GRJ2" s="106"/>
      <c r="GRK2" s="106"/>
      <c r="GRL2" s="106"/>
      <c r="GRM2" s="106"/>
      <c r="GRN2" s="106"/>
      <c r="GRO2" s="106"/>
      <c r="GRP2" s="106"/>
      <c r="GRQ2" s="106"/>
      <c r="GRR2" s="106"/>
      <c r="GRS2" s="106"/>
      <c r="GRT2" s="106"/>
      <c r="GRU2" s="106"/>
      <c r="GRV2" s="106"/>
      <c r="GRW2" s="106"/>
      <c r="GRX2" s="106"/>
      <c r="GRY2" s="106"/>
      <c r="GRZ2" s="106"/>
      <c r="GSA2" s="106"/>
      <c r="GSB2" s="106"/>
      <c r="GSC2" s="106"/>
      <c r="GSD2" s="106"/>
      <c r="GSE2" s="106"/>
      <c r="GSF2" s="106"/>
      <c r="GSG2" s="106"/>
      <c r="GSH2" s="106"/>
      <c r="GSI2" s="106"/>
      <c r="GSJ2" s="106"/>
      <c r="GSK2" s="106"/>
      <c r="GSL2" s="106"/>
      <c r="GSM2" s="106"/>
      <c r="GSN2" s="106"/>
      <c r="GSO2" s="106"/>
      <c r="GSP2" s="106"/>
      <c r="GSQ2" s="106"/>
      <c r="GSR2" s="106"/>
      <c r="GSS2" s="106"/>
      <c r="GST2" s="106"/>
      <c r="GSU2" s="106"/>
      <c r="GSV2" s="106"/>
      <c r="GSW2" s="106"/>
      <c r="GSX2" s="106"/>
      <c r="GSY2" s="106"/>
      <c r="GSZ2" s="106"/>
      <c r="GTA2" s="106"/>
      <c r="GTB2" s="106"/>
      <c r="GTC2" s="106"/>
      <c r="GTD2" s="106"/>
      <c r="GTE2" s="106"/>
      <c r="GTF2" s="106"/>
      <c r="GTG2" s="106"/>
      <c r="GTH2" s="106"/>
      <c r="GTI2" s="106"/>
      <c r="GTJ2" s="106"/>
      <c r="GTK2" s="106"/>
      <c r="GTL2" s="106"/>
      <c r="GTM2" s="106"/>
      <c r="GTN2" s="106"/>
      <c r="GTO2" s="106"/>
      <c r="GTP2" s="106"/>
      <c r="GTQ2" s="106"/>
      <c r="GTR2" s="106"/>
      <c r="GTS2" s="106"/>
      <c r="GTT2" s="106"/>
      <c r="GTU2" s="106"/>
      <c r="GTV2" s="106"/>
      <c r="GTW2" s="106"/>
      <c r="GTX2" s="106"/>
      <c r="GTY2" s="106"/>
      <c r="GTZ2" s="106"/>
      <c r="GUA2" s="106"/>
      <c r="GUB2" s="106"/>
      <c r="GUC2" s="106"/>
      <c r="GUD2" s="106"/>
      <c r="GUE2" s="106"/>
      <c r="GUF2" s="106"/>
      <c r="GUG2" s="106"/>
      <c r="GUH2" s="106"/>
      <c r="GUI2" s="106"/>
      <c r="GUJ2" s="106"/>
      <c r="GUK2" s="106"/>
      <c r="GUL2" s="106"/>
      <c r="GUM2" s="106"/>
      <c r="GUN2" s="106"/>
      <c r="GUO2" s="106"/>
      <c r="GUP2" s="106"/>
      <c r="GUQ2" s="106"/>
      <c r="GUR2" s="106"/>
      <c r="GUS2" s="106"/>
      <c r="GUT2" s="106"/>
      <c r="GUU2" s="106"/>
      <c r="GUV2" s="106"/>
      <c r="GUW2" s="106"/>
      <c r="GUX2" s="106"/>
      <c r="GUY2" s="106"/>
      <c r="GUZ2" s="106"/>
      <c r="GVA2" s="106"/>
      <c r="GVB2" s="106"/>
      <c r="GVC2" s="106"/>
      <c r="GVD2" s="106"/>
      <c r="GVE2" s="106"/>
      <c r="GVF2" s="106"/>
      <c r="GVG2" s="106"/>
      <c r="GVH2" s="106"/>
      <c r="GVI2" s="106"/>
      <c r="GVJ2" s="106"/>
      <c r="GVK2" s="106"/>
      <c r="GVL2" s="106"/>
      <c r="GVM2" s="106"/>
      <c r="GVN2" s="106"/>
      <c r="GVO2" s="106"/>
      <c r="GVP2" s="106"/>
      <c r="GVQ2" s="106"/>
      <c r="GVR2" s="106"/>
      <c r="GVS2" s="106"/>
      <c r="GVT2" s="106"/>
      <c r="GVU2" s="106"/>
      <c r="GVV2" s="106"/>
      <c r="GVW2" s="106"/>
      <c r="GVX2" s="106"/>
      <c r="GVY2" s="106"/>
      <c r="GVZ2" s="106"/>
      <c r="GWA2" s="106"/>
      <c r="GWB2" s="106"/>
      <c r="GWC2" s="106"/>
      <c r="GWD2" s="106"/>
      <c r="GWE2" s="106"/>
      <c r="GWF2" s="106"/>
      <c r="GWG2" s="106"/>
      <c r="GWH2" s="106"/>
      <c r="GWI2" s="106"/>
      <c r="GWJ2" s="106"/>
      <c r="GWK2" s="106"/>
      <c r="GWL2" s="106"/>
      <c r="GWM2" s="106"/>
      <c r="GWN2" s="106"/>
      <c r="GWO2" s="106"/>
      <c r="GWP2" s="106"/>
      <c r="GWQ2" s="106"/>
      <c r="GWR2" s="106"/>
      <c r="GWS2" s="106"/>
      <c r="GWT2" s="106"/>
      <c r="GWU2" s="106"/>
      <c r="GWV2" s="106"/>
      <c r="GWW2" s="106"/>
      <c r="GWX2" s="106"/>
      <c r="GWY2" s="106"/>
      <c r="GWZ2" s="106"/>
      <c r="GXA2" s="106"/>
      <c r="GXB2" s="106"/>
      <c r="GXC2" s="106"/>
      <c r="GXD2" s="106"/>
      <c r="GXE2" s="106"/>
      <c r="GXF2" s="106"/>
      <c r="GXG2" s="106"/>
      <c r="GXH2" s="106"/>
      <c r="GXI2" s="106"/>
      <c r="GXJ2" s="106"/>
      <c r="GXK2" s="106"/>
      <c r="GXL2" s="106"/>
      <c r="GXM2" s="106"/>
      <c r="GXN2" s="106"/>
      <c r="GXO2" s="106"/>
      <c r="GXP2" s="106"/>
      <c r="GXQ2" s="106"/>
      <c r="GXR2" s="106"/>
      <c r="GXS2" s="106"/>
      <c r="GXT2" s="106"/>
      <c r="GXU2" s="106"/>
      <c r="GXV2" s="106"/>
      <c r="GXW2" s="106"/>
      <c r="GXX2" s="106"/>
      <c r="GXY2" s="106"/>
      <c r="GXZ2" s="106"/>
      <c r="GYA2" s="106"/>
      <c r="GYB2" s="106"/>
      <c r="GYC2" s="106"/>
      <c r="GYD2" s="106"/>
      <c r="GYE2" s="106"/>
      <c r="GYF2" s="106"/>
      <c r="GYG2" s="106"/>
      <c r="GYH2" s="106"/>
      <c r="GYI2" s="106"/>
      <c r="GYJ2" s="106"/>
      <c r="GYK2" s="106"/>
      <c r="GYL2" s="106"/>
      <c r="GYM2" s="106"/>
      <c r="GYN2" s="106"/>
      <c r="GYO2" s="106"/>
      <c r="GYP2" s="106"/>
      <c r="GYQ2" s="106"/>
      <c r="GYR2" s="106"/>
      <c r="GYS2" s="106"/>
      <c r="GYT2" s="106"/>
      <c r="GYU2" s="106"/>
      <c r="GYV2" s="106"/>
      <c r="GYW2" s="106"/>
      <c r="GYX2" s="106"/>
      <c r="GYY2" s="106"/>
      <c r="GYZ2" s="106"/>
      <c r="GZA2" s="106"/>
      <c r="GZB2" s="106"/>
      <c r="GZC2" s="106"/>
      <c r="GZD2" s="106"/>
      <c r="GZE2" s="106"/>
      <c r="GZF2" s="106"/>
      <c r="GZG2" s="106"/>
      <c r="GZH2" s="106"/>
      <c r="GZI2" s="106"/>
      <c r="GZJ2" s="106"/>
      <c r="GZK2" s="106"/>
      <c r="GZL2" s="106"/>
      <c r="GZM2" s="106"/>
      <c r="GZN2" s="106"/>
      <c r="GZO2" s="106"/>
      <c r="GZP2" s="106"/>
      <c r="GZQ2" s="106"/>
      <c r="GZR2" s="106"/>
      <c r="GZS2" s="106"/>
      <c r="GZT2" s="106"/>
      <c r="GZU2" s="106"/>
      <c r="GZV2" s="106"/>
      <c r="GZW2" s="106"/>
      <c r="GZX2" s="106"/>
      <c r="GZY2" s="106"/>
      <c r="GZZ2" s="106"/>
      <c r="HAA2" s="106"/>
      <c r="HAB2" s="106"/>
      <c r="HAC2" s="106"/>
      <c r="HAD2" s="106"/>
      <c r="HAE2" s="106"/>
      <c r="HAF2" s="106"/>
      <c r="HAG2" s="106"/>
      <c r="HAH2" s="106"/>
      <c r="HAI2" s="106"/>
      <c r="HAJ2" s="106"/>
      <c r="HAK2" s="106"/>
      <c r="HAL2" s="106"/>
      <c r="HAM2" s="106"/>
      <c r="HAN2" s="106"/>
      <c r="HAO2" s="106"/>
      <c r="HAP2" s="106"/>
      <c r="HAQ2" s="106"/>
      <c r="HAR2" s="106"/>
      <c r="HAS2" s="106"/>
      <c r="HAT2" s="106"/>
      <c r="HAU2" s="106"/>
      <c r="HAV2" s="106"/>
      <c r="HAW2" s="106"/>
      <c r="HAX2" s="106"/>
      <c r="HAY2" s="106"/>
      <c r="HAZ2" s="106"/>
      <c r="HBA2" s="106"/>
      <c r="HBB2" s="106"/>
      <c r="HBC2" s="106"/>
      <c r="HBD2" s="106"/>
      <c r="HBE2" s="106"/>
      <c r="HBF2" s="106"/>
      <c r="HBG2" s="106"/>
      <c r="HBH2" s="106"/>
      <c r="HBI2" s="106"/>
      <c r="HBJ2" s="106"/>
      <c r="HBK2" s="106"/>
      <c r="HBL2" s="106"/>
      <c r="HBM2" s="106"/>
      <c r="HBN2" s="106"/>
      <c r="HBO2" s="106"/>
      <c r="HBP2" s="106"/>
      <c r="HBQ2" s="106"/>
      <c r="HBR2" s="106"/>
      <c r="HBS2" s="106"/>
      <c r="HBT2" s="106"/>
      <c r="HBU2" s="106"/>
      <c r="HBV2" s="106"/>
      <c r="HBW2" s="106"/>
      <c r="HBX2" s="106"/>
      <c r="HBY2" s="106"/>
      <c r="HBZ2" s="106"/>
      <c r="HCA2" s="106"/>
      <c r="HCB2" s="106"/>
      <c r="HCC2" s="106"/>
      <c r="HCD2" s="106"/>
      <c r="HCE2" s="106"/>
      <c r="HCF2" s="106"/>
      <c r="HCG2" s="106"/>
      <c r="HCH2" s="106"/>
      <c r="HCI2" s="106"/>
      <c r="HCJ2" s="106"/>
      <c r="HCK2" s="106"/>
      <c r="HCL2" s="106"/>
      <c r="HCM2" s="106"/>
      <c r="HCN2" s="106"/>
      <c r="HCO2" s="106"/>
      <c r="HCP2" s="106"/>
      <c r="HCQ2" s="106"/>
      <c r="HCR2" s="106"/>
      <c r="HCS2" s="106"/>
      <c r="HCT2" s="106"/>
      <c r="HCU2" s="106"/>
      <c r="HCV2" s="106"/>
      <c r="HCW2" s="106"/>
      <c r="HCX2" s="106"/>
      <c r="HCY2" s="106"/>
      <c r="HCZ2" s="106"/>
      <c r="HDA2" s="106"/>
      <c r="HDB2" s="106"/>
      <c r="HDC2" s="106"/>
      <c r="HDD2" s="106"/>
      <c r="HDE2" s="106"/>
      <c r="HDF2" s="106"/>
      <c r="HDG2" s="106"/>
      <c r="HDH2" s="106"/>
      <c r="HDI2" s="106"/>
      <c r="HDJ2" s="106"/>
      <c r="HDK2" s="106"/>
      <c r="HDL2" s="106"/>
      <c r="HDM2" s="106"/>
      <c r="HDN2" s="106"/>
      <c r="HDO2" s="106"/>
      <c r="HDP2" s="106"/>
      <c r="HDQ2" s="106"/>
      <c r="HDR2" s="106"/>
      <c r="HDS2" s="106"/>
      <c r="HDT2" s="106"/>
      <c r="HDU2" s="106"/>
      <c r="HDV2" s="106"/>
      <c r="HDW2" s="106"/>
      <c r="HDX2" s="106"/>
      <c r="HDY2" s="106"/>
      <c r="HDZ2" s="106"/>
      <c r="HEA2" s="106"/>
      <c r="HEB2" s="106"/>
      <c r="HEC2" s="106"/>
      <c r="HED2" s="106"/>
      <c r="HEE2" s="106"/>
      <c r="HEF2" s="106"/>
      <c r="HEG2" s="106"/>
      <c r="HEH2" s="106"/>
      <c r="HEI2" s="106"/>
      <c r="HEJ2" s="106"/>
      <c r="HEK2" s="106"/>
      <c r="HEL2" s="106"/>
      <c r="HEM2" s="106"/>
      <c r="HEN2" s="106"/>
      <c r="HEO2" s="106"/>
      <c r="HEP2" s="106"/>
      <c r="HEQ2" s="106"/>
      <c r="HER2" s="106"/>
      <c r="HES2" s="106"/>
      <c r="HET2" s="106"/>
      <c r="HEU2" s="106"/>
      <c r="HEV2" s="106"/>
      <c r="HEW2" s="106"/>
      <c r="HEX2" s="106"/>
      <c r="HEY2" s="106"/>
      <c r="HEZ2" s="106"/>
      <c r="HFA2" s="106"/>
      <c r="HFB2" s="106"/>
      <c r="HFC2" s="106"/>
      <c r="HFD2" s="106"/>
      <c r="HFE2" s="106"/>
      <c r="HFF2" s="106"/>
      <c r="HFG2" s="106"/>
      <c r="HFH2" s="106"/>
      <c r="HFI2" s="106"/>
      <c r="HFJ2" s="106"/>
      <c r="HFK2" s="106"/>
      <c r="HFL2" s="106"/>
      <c r="HFM2" s="106"/>
      <c r="HFN2" s="106"/>
      <c r="HFO2" s="106"/>
      <c r="HFP2" s="106"/>
      <c r="HFQ2" s="106"/>
      <c r="HFR2" s="106"/>
      <c r="HFS2" s="106"/>
      <c r="HFT2" s="106"/>
      <c r="HFU2" s="106"/>
      <c r="HFV2" s="106"/>
      <c r="HFW2" s="106"/>
      <c r="HFX2" s="106"/>
      <c r="HFY2" s="106"/>
      <c r="HFZ2" s="106"/>
      <c r="HGA2" s="106"/>
      <c r="HGB2" s="106"/>
      <c r="HGC2" s="106"/>
      <c r="HGD2" s="106"/>
      <c r="HGE2" s="106"/>
      <c r="HGF2" s="106"/>
      <c r="HGG2" s="106"/>
      <c r="HGH2" s="106"/>
      <c r="HGI2" s="106"/>
      <c r="HGJ2" s="106"/>
      <c r="HGK2" s="106"/>
      <c r="HGL2" s="106"/>
      <c r="HGM2" s="106"/>
      <c r="HGN2" s="106"/>
      <c r="HGO2" s="106"/>
      <c r="HGP2" s="106"/>
      <c r="HGQ2" s="106"/>
      <c r="HGR2" s="106"/>
      <c r="HGS2" s="106"/>
      <c r="HGT2" s="106"/>
      <c r="HGU2" s="106"/>
      <c r="HGV2" s="106"/>
      <c r="HGW2" s="106"/>
      <c r="HGX2" s="106"/>
      <c r="HGY2" s="106"/>
      <c r="HGZ2" s="106"/>
      <c r="HHA2" s="106"/>
      <c r="HHB2" s="106"/>
      <c r="HHC2" s="106"/>
      <c r="HHD2" s="106"/>
      <c r="HHE2" s="106"/>
      <c r="HHF2" s="106"/>
      <c r="HHG2" s="106"/>
      <c r="HHH2" s="106"/>
      <c r="HHI2" s="106"/>
      <c r="HHJ2" s="106"/>
      <c r="HHK2" s="106"/>
      <c r="HHL2" s="106"/>
      <c r="HHM2" s="106"/>
      <c r="HHN2" s="106"/>
      <c r="HHO2" s="106"/>
      <c r="HHP2" s="106"/>
      <c r="HHQ2" s="106"/>
      <c r="HHR2" s="106"/>
      <c r="HHS2" s="106"/>
      <c r="HHT2" s="106"/>
      <c r="HHU2" s="106"/>
      <c r="HHV2" s="106"/>
      <c r="HHW2" s="106"/>
      <c r="HHX2" s="106"/>
      <c r="HHY2" s="106"/>
      <c r="HHZ2" s="106"/>
      <c r="HIA2" s="106"/>
      <c r="HIB2" s="106"/>
      <c r="HIC2" s="106"/>
      <c r="HID2" s="106"/>
      <c r="HIE2" s="106"/>
      <c r="HIF2" s="106"/>
      <c r="HIG2" s="106"/>
      <c r="HIH2" s="106"/>
      <c r="HII2" s="106"/>
      <c r="HIJ2" s="106"/>
      <c r="HIK2" s="106"/>
      <c r="HIL2" s="106"/>
      <c r="HIM2" s="106"/>
      <c r="HIN2" s="106"/>
      <c r="HIO2" s="106"/>
      <c r="HIP2" s="106"/>
      <c r="HIQ2" s="106"/>
      <c r="HIR2" s="106"/>
      <c r="HIS2" s="106"/>
      <c r="HIT2" s="106"/>
      <c r="HIU2" s="106"/>
      <c r="HIV2" s="106"/>
      <c r="HIW2" s="106"/>
      <c r="HIX2" s="106"/>
      <c r="HIY2" s="106"/>
      <c r="HIZ2" s="106"/>
      <c r="HJA2" s="106"/>
      <c r="HJB2" s="106"/>
      <c r="HJC2" s="106"/>
      <c r="HJD2" s="106"/>
      <c r="HJE2" s="106"/>
      <c r="HJF2" s="106"/>
      <c r="HJG2" s="106"/>
      <c r="HJH2" s="106"/>
      <c r="HJI2" s="106"/>
      <c r="HJJ2" s="106"/>
      <c r="HJK2" s="106"/>
      <c r="HJL2" s="106"/>
      <c r="HJM2" s="106"/>
      <c r="HJN2" s="106"/>
      <c r="HJO2" s="106"/>
      <c r="HJP2" s="106"/>
      <c r="HJQ2" s="106"/>
      <c r="HJR2" s="106"/>
      <c r="HJS2" s="106"/>
      <c r="HJT2" s="106"/>
      <c r="HJU2" s="106"/>
      <c r="HJV2" s="106"/>
      <c r="HJW2" s="106"/>
      <c r="HJX2" s="106"/>
      <c r="HJY2" s="106"/>
      <c r="HJZ2" s="106"/>
      <c r="HKA2" s="106"/>
      <c r="HKB2" s="106"/>
      <c r="HKC2" s="106"/>
      <c r="HKD2" s="106"/>
      <c r="HKE2" s="106"/>
      <c r="HKF2" s="106"/>
      <c r="HKG2" s="106"/>
      <c r="HKH2" s="106"/>
      <c r="HKI2" s="106"/>
      <c r="HKJ2" s="106"/>
      <c r="HKK2" s="106"/>
      <c r="HKL2" s="106"/>
      <c r="HKM2" s="106"/>
      <c r="HKN2" s="106"/>
      <c r="HKO2" s="106"/>
      <c r="HKP2" s="106"/>
      <c r="HKQ2" s="106"/>
      <c r="HKR2" s="106"/>
      <c r="HKS2" s="106"/>
      <c r="HKT2" s="106"/>
      <c r="HKU2" s="106"/>
      <c r="HKV2" s="106"/>
      <c r="HKW2" s="106"/>
      <c r="HKX2" s="106"/>
      <c r="HKY2" s="106"/>
      <c r="HKZ2" s="106"/>
      <c r="HLA2" s="106"/>
      <c r="HLB2" s="106"/>
      <c r="HLC2" s="106"/>
      <c r="HLD2" s="106"/>
      <c r="HLE2" s="106"/>
      <c r="HLF2" s="106"/>
      <c r="HLG2" s="106"/>
      <c r="HLH2" s="106"/>
      <c r="HLI2" s="106"/>
      <c r="HLJ2" s="106"/>
      <c r="HLK2" s="106"/>
      <c r="HLL2" s="106"/>
      <c r="HLM2" s="106"/>
      <c r="HLN2" s="106"/>
      <c r="HLO2" s="106"/>
      <c r="HLP2" s="106"/>
      <c r="HLQ2" s="106"/>
      <c r="HLR2" s="106"/>
      <c r="HLS2" s="106"/>
      <c r="HLT2" s="106"/>
      <c r="HLU2" s="106"/>
      <c r="HLV2" s="106"/>
      <c r="HLW2" s="106"/>
      <c r="HLX2" s="106"/>
      <c r="HLY2" s="106"/>
      <c r="HLZ2" s="106"/>
      <c r="HMA2" s="106"/>
      <c r="HMB2" s="106"/>
      <c r="HMC2" s="106"/>
      <c r="HMD2" s="106"/>
      <c r="HME2" s="106"/>
      <c r="HMF2" s="106"/>
      <c r="HMG2" s="106"/>
      <c r="HMH2" s="106"/>
      <c r="HMI2" s="106"/>
      <c r="HMJ2" s="106"/>
      <c r="HMK2" s="106"/>
      <c r="HML2" s="106"/>
      <c r="HMM2" s="106"/>
      <c r="HMN2" s="106"/>
      <c r="HMO2" s="106"/>
      <c r="HMP2" s="106"/>
      <c r="HMQ2" s="106"/>
      <c r="HMR2" s="106"/>
      <c r="HMS2" s="106"/>
      <c r="HMT2" s="106"/>
      <c r="HMU2" s="106"/>
      <c r="HMV2" s="106"/>
      <c r="HMW2" s="106"/>
      <c r="HMX2" s="106"/>
      <c r="HMY2" s="106"/>
      <c r="HMZ2" s="106"/>
      <c r="HNA2" s="106"/>
      <c r="HNB2" s="106"/>
      <c r="HNC2" s="106"/>
      <c r="HND2" s="106"/>
      <c r="HNE2" s="106"/>
      <c r="HNF2" s="106"/>
      <c r="HNG2" s="106"/>
      <c r="HNH2" s="106"/>
      <c r="HNI2" s="106"/>
      <c r="HNJ2" s="106"/>
      <c r="HNK2" s="106"/>
      <c r="HNL2" s="106"/>
      <c r="HNM2" s="106"/>
      <c r="HNN2" s="106"/>
      <c r="HNO2" s="106"/>
      <c r="HNP2" s="106"/>
      <c r="HNQ2" s="106"/>
      <c r="HNR2" s="106"/>
      <c r="HNS2" s="106"/>
      <c r="HNT2" s="106"/>
      <c r="HNU2" s="106"/>
      <c r="HNV2" s="106"/>
      <c r="HNW2" s="106"/>
      <c r="HNX2" s="106"/>
      <c r="HNY2" s="106"/>
      <c r="HNZ2" s="106"/>
      <c r="HOA2" s="106"/>
      <c r="HOB2" s="106"/>
      <c r="HOC2" s="106"/>
      <c r="HOD2" s="106"/>
      <c r="HOE2" s="106"/>
      <c r="HOF2" s="106"/>
      <c r="HOG2" s="106"/>
      <c r="HOH2" s="106"/>
      <c r="HOI2" s="106"/>
      <c r="HOJ2" s="106"/>
      <c r="HOK2" s="106"/>
      <c r="HOL2" s="106"/>
      <c r="HOM2" s="106"/>
      <c r="HON2" s="106"/>
      <c r="HOO2" s="106"/>
      <c r="HOP2" s="106"/>
      <c r="HOQ2" s="106"/>
      <c r="HOR2" s="106"/>
      <c r="HOS2" s="106"/>
      <c r="HOT2" s="106"/>
      <c r="HOU2" s="106"/>
      <c r="HOV2" s="106"/>
      <c r="HOW2" s="106"/>
      <c r="HOX2" s="106"/>
      <c r="HOY2" s="106"/>
      <c r="HOZ2" s="106"/>
      <c r="HPA2" s="106"/>
      <c r="HPB2" s="106"/>
      <c r="HPC2" s="106"/>
      <c r="HPD2" s="106"/>
      <c r="HPE2" s="106"/>
      <c r="HPF2" s="106"/>
      <c r="HPG2" s="106"/>
      <c r="HPH2" s="106"/>
      <c r="HPI2" s="106"/>
      <c r="HPJ2" s="106"/>
      <c r="HPK2" s="106"/>
      <c r="HPL2" s="106"/>
      <c r="HPM2" s="106"/>
      <c r="HPN2" s="106"/>
      <c r="HPO2" s="106"/>
      <c r="HPP2" s="106"/>
      <c r="HPQ2" s="106"/>
      <c r="HPR2" s="106"/>
      <c r="HPS2" s="106"/>
      <c r="HPT2" s="106"/>
      <c r="HPU2" s="106"/>
      <c r="HPV2" s="106"/>
      <c r="HPW2" s="106"/>
      <c r="HPX2" s="106"/>
      <c r="HPY2" s="106"/>
      <c r="HPZ2" s="106"/>
      <c r="HQA2" s="106"/>
      <c r="HQB2" s="106"/>
      <c r="HQC2" s="106"/>
      <c r="HQD2" s="106"/>
      <c r="HQE2" s="106"/>
      <c r="HQF2" s="106"/>
      <c r="HQG2" s="106"/>
      <c r="HQH2" s="106"/>
      <c r="HQI2" s="106"/>
      <c r="HQJ2" s="106"/>
      <c r="HQK2" s="106"/>
      <c r="HQL2" s="106"/>
      <c r="HQM2" s="106"/>
      <c r="HQN2" s="106"/>
      <c r="HQO2" s="106"/>
      <c r="HQP2" s="106"/>
      <c r="HQQ2" s="106"/>
      <c r="HQR2" s="106"/>
      <c r="HQS2" s="106"/>
      <c r="HQT2" s="106"/>
      <c r="HQU2" s="106"/>
      <c r="HQV2" s="106"/>
      <c r="HQW2" s="106"/>
      <c r="HQX2" s="106"/>
      <c r="HQY2" s="106"/>
      <c r="HQZ2" s="106"/>
      <c r="HRA2" s="106"/>
      <c r="HRB2" s="106"/>
      <c r="HRC2" s="106"/>
      <c r="HRD2" s="106"/>
      <c r="HRE2" s="106"/>
      <c r="HRF2" s="106"/>
      <c r="HRG2" s="106"/>
      <c r="HRH2" s="106"/>
      <c r="HRI2" s="106"/>
      <c r="HRJ2" s="106"/>
      <c r="HRK2" s="106"/>
      <c r="HRL2" s="106"/>
      <c r="HRM2" s="106"/>
      <c r="HRN2" s="106"/>
      <c r="HRO2" s="106"/>
      <c r="HRP2" s="106"/>
      <c r="HRQ2" s="106"/>
      <c r="HRR2" s="106"/>
      <c r="HRS2" s="106"/>
      <c r="HRT2" s="106"/>
      <c r="HRU2" s="106"/>
      <c r="HRV2" s="106"/>
      <c r="HRW2" s="106"/>
      <c r="HRX2" s="106"/>
      <c r="HRY2" s="106"/>
      <c r="HRZ2" s="106"/>
      <c r="HSA2" s="106"/>
      <c r="HSB2" s="106"/>
      <c r="HSC2" s="106"/>
      <c r="HSD2" s="106"/>
      <c r="HSE2" s="106"/>
      <c r="HSF2" s="106"/>
      <c r="HSG2" s="106"/>
      <c r="HSH2" s="106"/>
      <c r="HSI2" s="106"/>
      <c r="HSJ2" s="106"/>
      <c r="HSK2" s="106"/>
      <c r="HSL2" s="106"/>
      <c r="HSM2" s="106"/>
      <c r="HSN2" s="106"/>
      <c r="HSO2" s="106"/>
      <c r="HSP2" s="106"/>
      <c r="HSQ2" s="106"/>
      <c r="HSR2" s="106"/>
      <c r="HSS2" s="106"/>
      <c r="HST2" s="106"/>
      <c r="HSU2" s="106"/>
      <c r="HSV2" s="106"/>
      <c r="HSW2" s="106"/>
      <c r="HSX2" s="106"/>
      <c r="HSY2" s="106"/>
      <c r="HSZ2" s="106"/>
      <c r="HTA2" s="106"/>
      <c r="HTB2" s="106"/>
      <c r="HTC2" s="106"/>
      <c r="HTD2" s="106"/>
      <c r="HTE2" s="106"/>
      <c r="HTF2" s="106"/>
      <c r="HTG2" s="106"/>
      <c r="HTH2" s="106"/>
      <c r="HTI2" s="106"/>
      <c r="HTJ2" s="106"/>
      <c r="HTK2" s="106"/>
      <c r="HTL2" s="106"/>
      <c r="HTM2" s="106"/>
      <c r="HTN2" s="106"/>
      <c r="HTO2" s="106"/>
      <c r="HTP2" s="106"/>
      <c r="HTQ2" s="106"/>
      <c r="HTR2" s="106"/>
      <c r="HTS2" s="106"/>
      <c r="HTT2" s="106"/>
      <c r="HTU2" s="106"/>
      <c r="HTV2" s="106"/>
      <c r="HTW2" s="106"/>
      <c r="HTX2" s="106"/>
      <c r="HTY2" s="106"/>
      <c r="HTZ2" s="106"/>
      <c r="HUA2" s="106"/>
      <c r="HUB2" s="106"/>
      <c r="HUC2" s="106"/>
      <c r="HUD2" s="106"/>
      <c r="HUE2" s="106"/>
      <c r="HUF2" s="106"/>
      <c r="HUG2" s="106"/>
      <c r="HUH2" s="106"/>
      <c r="HUI2" s="106"/>
      <c r="HUJ2" s="106"/>
      <c r="HUK2" s="106"/>
      <c r="HUL2" s="106"/>
      <c r="HUM2" s="106"/>
      <c r="HUN2" s="106"/>
      <c r="HUO2" s="106"/>
      <c r="HUP2" s="106"/>
      <c r="HUQ2" s="106"/>
      <c r="HUR2" s="106"/>
      <c r="HUS2" s="106"/>
      <c r="HUT2" s="106"/>
      <c r="HUU2" s="106"/>
      <c r="HUV2" s="106"/>
      <c r="HUW2" s="106"/>
      <c r="HUX2" s="106"/>
      <c r="HUY2" s="106"/>
      <c r="HUZ2" s="106"/>
      <c r="HVA2" s="106"/>
      <c r="HVB2" s="106"/>
      <c r="HVC2" s="106"/>
      <c r="HVD2" s="106"/>
      <c r="HVE2" s="106"/>
      <c r="HVF2" s="106"/>
      <c r="HVG2" s="106"/>
      <c r="HVH2" s="106"/>
      <c r="HVI2" s="106"/>
      <c r="HVJ2" s="106"/>
      <c r="HVK2" s="106"/>
      <c r="HVL2" s="106"/>
      <c r="HVM2" s="106"/>
      <c r="HVN2" s="106"/>
      <c r="HVO2" s="106"/>
      <c r="HVP2" s="106"/>
      <c r="HVQ2" s="106"/>
      <c r="HVR2" s="106"/>
      <c r="HVS2" s="106"/>
      <c r="HVT2" s="106"/>
      <c r="HVU2" s="106"/>
      <c r="HVV2" s="106"/>
      <c r="HVW2" s="106"/>
      <c r="HVX2" s="106"/>
      <c r="HVY2" s="106"/>
      <c r="HVZ2" s="106"/>
      <c r="HWA2" s="106"/>
      <c r="HWB2" s="106"/>
      <c r="HWC2" s="106"/>
      <c r="HWD2" s="106"/>
      <c r="HWE2" s="106"/>
      <c r="HWF2" s="106"/>
      <c r="HWG2" s="106"/>
      <c r="HWH2" s="106"/>
      <c r="HWI2" s="106"/>
      <c r="HWJ2" s="106"/>
      <c r="HWK2" s="106"/>
      <c r="HWL2" s="106"/>
      <c r="HWM2" s="106"/>
      <c r="HWN2" s="106"/>
      <c r="HWO2" s="106"/>
      <c r="HWP2" s="106"/>
      <c r="HWQ2" s="106"/>
      <c r="HWR2" s="106"/>
      <c r="HWS2" s="106"/>
      <c r="HWT2" s="106"/>
      <c r="HWU2" s="106"/>
      <c r="HWV2" s="106"/>
      <c r="HWW2" s="106"/>
      <c r="HWX2" s="106"/>
      <c r="HWY2" s="106"/>
      <c r="HWZ2" s="106"/>
      <c r="HXA2" s="106"/>
      <c r="HXB2" s="106"/>
      <c r="HXC2" s="106"/>
      <c r="HXD2" s="106"/>
      <c r="HXE2" s="106"/>
      <c r="HXF2" s="106"/>
      <c r="HXG2" s="106"/>
      <c r="HXH2" s="106"/>
      <c r="HXI2" s="106"/>
      <c r="HXJ2" s="106"/>
      <c r="HXK2" s="106"/>
      <c r="HXL2" s="106"/>
      <c r="HXM2" s="106"/>
      <c r="HXN2" s="106"/>
      <c r="HXO2" s="106"/>
      <c r="HXP2" s="106"/>
      <c r="HXQ2" s="106"/>
      <c r="HXR2" s="106"/>
      <c r="HXS2" s="106"/>
      <c r="HXT2" s="106"/>
      <c r="HXU2" s="106"/>
      <c r="HXV2" s="106"/>
      <c r="HXW2" s="106"/>
      <c r="HXX2" s="106"/>
      <c r="HXY2" s="106"/>
      <c r="HXZ2" s="106"/>
      <c r="HYA2" s="106"/>
      <c r="HYB2" s="106"/>
      <c r="HYC2" s="106"/>
      <c r="HYD2" s="106"/>
      <c r="HYE2" s="106"/>
      <c r="HYF2" s="106"/>
      <c r="HYG2" s="106"/>
      <c r="HYH2" s="106"/>
      <c r="HYI2" s="106"/>
      <c r="HYJ2" s="106"/>
      <c r="HYK2" s="106"/>
      <c r="HYL2" s="106"/>
      <c r="HYM2" s="106"/>
      <c r="HYN2" s="106"/>
      <c r="HYO2" s="106"/>
      <c r="HYP2" s="106"/>
      <c r="HYQ2" s="106"/>
      <c r="HYR2" s="106"/>
      <c r="HYS2" s="106"/>
      <c r="HYT2" s="106"/>
      <c r="HYU2" s="106"/>
      <c r="HYV2" s="106"/>
      <c r="HYW2" s="106"/>
      <c r="HYX2" s="106"/>
      <c r="HYY2" s="106"/>
      <c r="HYZ2" s="106"/>
      <c r="HZA2" s="106"/>
      <c r="HZB2" s="106"/>
      <c r="HZC2" s="106"/>
      <c r="HZD2" s="106"/>
      <c r="HZE2" s="106"/>
      <c r="HZF2" s="106"/>
      <c r="HZG2" s="106"/>
      <c r="HZH2" s="106"/>
      <c r="HZI2" s="106"/>
      <c r="HZJ2" s="106"/>
      <c r="HZK2" s="106"/>
      <c r="HZL2" s="106"/>
      <c r="HZM2" s="106"/>
      <c r="HZN2" s="106"/>
      <c r="HZO2" s="106"/>
      <c r="HZP2" s="106"/>
      <c r="HZQ2" s="106"/>
      <c r="HZR2" s="106"/>
      <c r="HZS2" s="106"/>
      <c r="HZT2" s="106"/>
      <c r="HZU2" s="106"/>
      <c r="HZV2" s="106"/>
      <c r="HZW2" s="106"/>
      <c r="HZX2" s="106"/>
      <c r="HZY2" s="106"/>
      <c r="HZZ2" s="106"/>
      <c r="IAA2" s="106"/>
      <c r="IAB2" s="106"/>
      <c r="IAC2" s="106"/>
      <c r="IAD2" s="106"/>
      <c r="IAE2" s="106"/>
      <c r="IAF2" s="106"/>
      <c r="IAG2" s="106"/>
      <c r="IAH2" s="106"/>
      <c r="IAI2" s="106"/>
      <c r="IAJ2" s="106"/>
      <c r="IAK2" s="106"/>
      <c r="IAL2" s="106"/>
      <c r="IAM2" s="106"/>
      <c r="IAN2" s="106"/>
      <c r="IAO2" s="106"/>
      <c r="IAP2" s="106"/>
      <c r="IAQ2" s="106"/>
      <c r="IAR2" s="106"/>
      <c r="IAS2" s="106"/>
      <c r="IAT2" s="106"/>
      <c r="IAU2" s="106"/>
      <c r="IAV2" s="106"/>
      <c r="IAW2" s="106"/>
      <c r="IAX2" s="106"/>
      <c r="IAY2" s="106"/>
      <c r="IAZ2" s="106"/>
      <c r="IBA2" s="106"/>
      <c r="IBB2" s="106"/>
      <c r="IBC2" s="106"/>
      <c r="IBD2" s="106"/>
      <c r="IBE2" s="106"/>
      <c r="IBF2" s="106"/>
      <c r="IBG2" s="106"/>
      <c r="IBH2" s="106"/>
      <c r="IBI2" s="106"/>
      <c r="IBJ2" s="106"/>
      <c r="IBK2" s="106"/>
      <c r="IBL2" s="106"/>
      <c r="IBM2" s="106"/>
      <c r="IBN2" s="106"/>
      <c r="IBO2" s="106"/>
      <c r="IBP2" s="106"/>
      <c r="IBQ2" s="106"/>
      <c r="IBR2" s="106"/>
      <c r="IBS2" s="106"/>
      <c r="IBT2" s="106"/>
      <c r="IBU2" s="106"/>
      <c r="IBV2" s="106"/>
      <c r="IBW2" s="106"/>
      <c r="IBX2" s="106"/>
      <c r="IBY2" s="106"/>
      <c r="IBZ2" s="106"/>
      <c r="ICA2" s="106"/>
      <c r="ICB2" s="106"/>
      <c r="ICC2" s="106"/>
      <c r="ICD2" s="106"/>
      <c r="ICE2" s="106"/>
      <c r="ICF2" s="106"/>
      <c r="ICG2" s="106"/>
      <c r="ICH2" s="106"/>
      <c r="ICI2" s="106"/>
      <c r="ICJ2" s="106"/>
      <c r="ICK2" s="106"/>
      <c r="ICL2" s="106"/>
      <c r="ICM2" s="106"/>
      <c r="ICN2" s="106"/>
      <c r="ICO2" s="106"/>
      <c r="ICP2" s="106"/>
      <c r="ICQ2" s="106"/>
      <c r="ICR2" s="106"/>
      <c r="ICS2" s="106"/>
      <c r="ICT2" s="106"/>
      <c r="ICU2" s="106"/>
      <c r="ICV2" s="106"/>
      <c r="ICW2" s="106"/>
      <c r="ICX2" s="106"/>
      <c r="ICY2" s="106"/>
      <c r="ICZ2" s="106"/>
      <c r="IDA2" s="106"/>
      <c r="IDB2" s="106"/>
      <c r="IDC2" s="106"/>
      <c r="IDD2" s="106"/>
      <c r="IDE2" s="106"/>
      <c r="IDF2" s="106"/>
      <c r="IDG2" s="106"/>
      <c r="IDH2" s="106"/>
      <c r="IDI2" s="106"/>
      <c r="IDJ2" s="106"/>
      <c r="IDK2" s="106"/>
      <c r="IDL2" s="106"/>
      <c r="IDM2" s="106"/>
      <c r="IDN2" s="106"/>
      <c r="IDO2" s="106"/>
      <c r="IDP2" s="106"/>
      <c r="IDQ2" s="106"/>
      <c r="IDR2" s="106"/>
      <c r="IDS2" s="106"/>
      <c r="IDT2" s="106"/>
      <c r="IDU2" s="106"/>
      <c r="IDV2" s="106"/>
      <c r="IDW2" s="106"/>
      <c r="IDX2" s="106"/>
      <c r="IDY2" s="106"/>
      <c r="IDZ2" s="106"/>
      <c r="IEA2" s="106"/>
      <c r="IEB2" s="106"/>
      <c r="IEC2" s="106"/>
      <c r="IED2" s="106"/>
      <c r="IEE2" s="106"/>
      <c r="IEF2" s="106"/>
      <c r="IEG2" s="106"/>
      <c r="IEH2" s="106"/>
      <c r="IEI2" s="106"/>
      <c r="IEJ2" s="106"/>
      <c r="IEK2" s="106"/>
      <c r="IEL2" s="106"/>
      <c r="IEM2" s="106"/>
      <c r="IEN2" s="106"/>
      <c r="IEO2" s="106"/>
      <c r="IEP2" s="106"/>
      <c r="IEQ2" s="106"/>
      <c r="IER2" s="106"/>
      <c r="IES2" s="106"/>
      <c r="IET2" s="106"/>
      <c r="IEU2" s="106"/>
      <c r="IEV2" s="106"/>
      <c r="IEW2" s="106"/>
      <c r="IEX2" s="106"/>
      <c r="IEY2" s="106"/>
      <c r="IEZ2" s="106"/>
      <c r="IFA2" s="106"/>
      <c r="IFB2" s="106"/>
      <c r="IFC2" s="106"/>
      <c r="IFD2" s="106"/>
      <c r="IFE2" s="106"/>
      <c r="IFF2" s="106"/>
      <c r="IFG2" s="106"/>
      <c r="IFH2" s="106"/>
      <c r="IFI2" s="106"/>
      <c r="IFJ2" s="106"/>
      <c r="IFK2" s="106"/>
      <c r="IFL2" s="106"/>
      <c r="IFM2" s="106"/>
      <c r="IFN2" s="106"/>
      <c r="IFO2" s="106"/>
      <c r="IFP2" s="106"/>
      <c r="IFQ2" s="106"/>
      <c r="IFR2" s="106"/>
      <c r="IFS2" s="106"/>
      <c r="IFT2" s="106"/>
      <c r="IFU2" s="106"/>
      <c r="IFV2" s="106"/>
      <c r="IFW2" s="106"/>
      <c r="IFX2" s="106"/>
      <c r="IFY2" s="106"/>
      <c r="IFZ2" s="106"/>
      <c r="IGA2" s="106"/>
      <c r="IGB2" s="106"/>
      <c r="IGC2" s="106"/>
      <c r="IGD2" s="106"/>
      <c r="IGE2" s="106"/>
      <c r="IGF2" s="106"/>
      <c r="IGG2" s="106"/>
      <c r="IGH2" s="106"/>
      <c r="IGI2" s="106"/>
      <c r="IGJ2" s="106"/>
      <c r="IGK2" s="106"/>
      <c r="IGL2" s="106"/>
      <c r="IGM2" s="106"/>
      <c r="IGN2" s="106"/>
      <c r="IGO2" s="106"/>
      <c r="IGP2" s="106"/>
      <c r="IGQ2" s="106"/>
      <c r="IGR2" s="106"/>
      <c r="IGS2" s="106"/>
      <c r="IGT2" s="106"/>
      <c r="IGU2" s="106"/>
      <c r="IGV2" s="106"/>
      <c r="IGW2" s="106"/>
      <c r="IGX2" s="106"/>
      <c r="IGY2" s="106"/>
      <c r="IGZ2" s="106"/>
      <c r="IHA2" s="106"/>
      <c r="IHB2" s="106"/>
      <c r="IHC2" s="106"/>
      <c r="IHD2" s="106"/>
      <c r="IHE2" s="106"/>
      <c r="IHF2" s="106"/>
      <c r="IHG2" s="106"/>
      <c r="IHH2" s="106"/>
      <c r="IHI2" s="106"/>
      <c r="IHJ2" s="106"/>
      <c r="IHK2" s="106"/>
      <c r="IHL2" s="106"/>
      <c r="IHM2" s="106"/>
      <c r="IHN2" s="106"/>
      <c r="IHO2" s="106"/>
      <c r="IHP2" s="106"/>
      <c r="IHQ2" s="106"/>
      <c r="IHR2" s="106"/>
      <c r="IHS2" s="106"/>
      <c r="IHT2" s="106"/>
      <c r="IHU2" s="106"/>
      <c r="IHV2" s="106"/>
      <c r="IHW2" s="106"/>
      <c r="IHX2" s="106"/>
      <c r="IHY2" s="106"/>
      <c r="IHZ2" s="106"/>
      <c r="IIA2" s="106"/>
      <c r="IIB2" s="106"/>
      <c r="IIC2" s="106"/>
      <c r="IID2" s="106"/>
      <c r="IIE2" s="106"/>
      <c r="IIF2" s="106"/>
      <c r="IIG2" s="106"/>
      <c r="IIH2" s="106"/>
      <c r="III2" s="106"/>
      <c r="IIJ2" s="106"/>
      <c r="IIK2" s="106"/>
      <c r="IIL2" s="106"/>
      <c r="IIM2" s="106"/>
      <c r="IIN2" s="106"/>
      <c r="IIO2" s="106"/>
      <c r="IIP2" s="106"/>
      <c r="IIQ2" s="106"/>
      <c r="IIR2" s="106"/>
      <c r="IIS2" s="106"/>
      <c r="IIT2" s="106"/>
      <c r="IIU2" s="106"/>
      <c r="IIV2" s="106"/>
      <c r="IIW2" s="106"/>
      <c r="IIX2" s="106"/>
      <c r="IIY2" s="106"/>
      <c r="IIZ2" s="106"/>
      <c r="IJA2" s="106"/>
      <c r="IJB2" s="106"/>
      <c r="IJC2" s="106"/>
      <c r="IJD2" s="106"/>
      <c r="IJE2" s="106"/>
      <c r="IJF2" s="106"/>
      <c r="IJG2" s="106"/>
      <c r="IJH2" s="106"/>
      <c r="IJI2" s="106"/>
      <c r="IJJ2" s="106"/>
      <c r="IJK2" s="106"/>
      <c r="IJL2" s="106"/>
      <c r="IJM2" s="106"/>
      <c r="IJN2" s="106"/>
      <c r="IJO2" s="106"/>
      <c r="IJP2" s="106"/>
      <c r="IJQ2" s="106"/>
      <c r="IJR2" s="106"/>
      <c r="IJS2" s="106"/>
      <c r="IJT2" s="106"/>
      <c r="IJU2" s="106"/>
      <c r="IJV2" s="106"/>
      <c r="IJW2" s="106"/>
      <c r="IJX2" s="106"/>
      <c r="IJY2" s="106"/>
      <c r="IJZ2" s="106"/>
      <c r="IKA2" s="106"/>
      <c r="IKB2" s="106"/>
      <c r="IKC2" s="106"/>
      <c r="IKD2" s="106"/>
      <c r="IKE2" s="106"/>
      <c r="IKF2" s="106"/>
      <c r="IKG2" s="106"/>
      <c r="IKH2" s="106"/>
      <c r="IKI2" s="106"/>
      <c r="IKJ2" s="106"/>
      <c r="IKK2" s="106"/>
      <c r="IKL2" s="106"/>
      <c r="IKM2" s="106"/>
      <c r="IKN2" s="106"/>
      <c r="IKO2" s="106"/>
      <c r="IKP2" s="106"/>
      <c r="IKQ2" s="106"/>
      <c r="IKR2" s="106"/>
      <c r="IKS2" s="106"/>
      <c r="IKT2" s="106"/>
      <c r="IKU2" s="106"/>
      <c r="IKV2" s="106"/>
      <c r="IKW2" s="106"/>
      <c r="IKX2" s="106"/>
      <c r="IKY2" s="106"/>
      <c r="IKZ2" s="106"/>
      <c r="ILA2" s="106"/>
      <c r="ILB2" s="106"/>
      <c r="ILC2" s="106"/>
      <c r="ILD2" s="106"/>
      <c r="ILE2" s="106"/>
      <c r="ILF2" s="106"/>
      <c r="ILG2" s="106"/>
      <c r="ILH2" s="106"/>
      <c r="ILI2" s="106"/>
      <c r="ILJ2" s="106"/>
      <c r="ILK2" s="106"/>
      <c r="ILL2" s="106"/>
      <c r="ILM2" s="106"/>
      <c r="ILN2" s="106"/>
      <c r="ILO2" s="106"/>
      <c r="ILP2" s="106"/>
      <c r="ILQ2" s="106"/>
      <c r="ILR2" s="106"/>
      <c r="ILS2" s="106"/>
      <c r="ILT2" s="106"/>
      <c r="ILU2" s="106"/>
      <c r="ILV2" s="106"/>
      <c r="ILW2" s="106"/>
      <c r="ILX2" s="106"/>
      <c r="ILY2" s="106"/>
      <c r="ILZ2" s="106"/>
      <c r="IMA2" s="106"/>
      <c r="IMB2" s="106"/>
      <c r="IMC2" s="106"/>
      <c r="IMD2" s="106"/>
      <c r="IME2" s="106"/>
      <c r="IMF2" s="106"/>
      <c r="IMG2" s="106"/>
      <c r="IMH2" s="106"/>
      <c r="IMI2" s="106"/>
      <c r="IMJ2" s="106"/>
      <c r="IMK2" s="106"/>
      <c r="IML2" s="106"/>
      <c r="IMM2" s="106"/>
      <c r="IMN2" s="106"/>
      <c r="IMO2" s="106"/>
      <c r="IMP2" s="106"/>
      <c r="IMQ2" s="106"/>
      <c r="IMR2" s="106"/>
      <c r="IMS2" s="106"/>
      <c r="IMT2" s="106"/>
      <c r="IMU2" s="106"/>
      <c r="IMV2" s="106"/>
      <c r="IMW2" s="106"/>
      <c r="IMX2" s="106"/>
      <c r="IMY2" s="106"/>
      <c r="IMZ2" s="106"/>
      <c r="INA2" s="106"/>
      <c r="INB2" s="106"/>
      <c r="INC2" s="106"/>
      <c r="IND2" s="106"/>
      <c r="INE2" s="106"/>
      <c r="INF2" s="106"/>
      <c r="ING2" s="106"/>
      <c r="INH2" s="106"/>
      <c r="INI2" s="106"/>
      <c r="INJ2" s="106"/>
      <c r="INK2" s="106"/>
      <c r="INL2" s="106"/>
      <c r="INM2" s="106"/>
      <c r="INN2" s="106"/>
      <c r="INO2" s="106"/>
      <c r="INP2" s="106"/>
      <c r="INQ2" s="106"/>
      <c r="INR2" s="106"/>
      <c r="INS2" s="106"/>
      <c r="INT2" s="106"/>
      <c r="INU2" s="106"/>
      <c r="INV2" s="106"/>
      <c r="INW2" s="106"/>
      <c r="INX2" s="106"/>
      <c r="INY2" s="106"/>
      <c r="INZ2" s="106"/>
      <c r="IOA2" s="106"/>
      <c r="IOB2" s="106"/>
      <c r="IOC2" s="106"/>
      <c r="IOD2" s="106"/>
      <c r="IOE2" s="106"/>
      <c r="IOF2" s="106"/>
      <c r="IOG2" s="106"/>
      <c r="IOH2" s="106"/>
      <c r="IOI2" s="106"/>
      <c r="IOJ2" s="106"/>
      <c r="IOK2" s="106"/>
      <c r="IOL2" s="106"/>
      <c r="IOM2" s="106"/>
      <c r="ION2" s="106"/>
      <c r="IOO2" s="106"/>
      <c r="IOP2" s="106"/>
      <c r="IOQ2" s="106"/>
      <c r="IOR2" s="106"/>
      <c r="IOS2" s="106"/>
      <c r="IOT2" s="106"/>
      <c r="IOU2" s="106"/>
      <c r="IOV2" s="106"/>
      <c r="IOW2" s="106"/>
      <c r="IOX2" s="106"/>
      <c r="IOY2" s="106"/>
      <c r="IOZ2" s="106"/>
      <c r="IPA2" s="106"/>
      <c r="IPB2" s="106"/>
      <c r="IPC2" s="106"/>
      <c r="IPD2" s="106"/>
      <c r="IPE2" s="106"/>
      <c r="IPF2" s="106"/>
      <c r="IPG2" s="106"/>
      <c r="IPH2" s="106"/>
      <c r="IPI2" s="106"/>
      <c r="IPJ2" s="106"/>
      <c r="IPK2" s="106"/>
      <c r="IPL2" s="106"/>
      <c r="IPM2" s="106"/>
      <c r="IPN2" s="106"/>
      <c r="IPO2" s="106"/>
      <c r="IPP2" s="106"/>
      <c r="IPQ2" s="106"/>
      <c r="IPR2" s="106"/>
      <c r="IPS2" s="106"/>
      <c r="IPT2" s="106"/>
      <c r="IPU2" s="106"/>
      <c r="IPV2" s="106"/>
      <c r="IPW2" s="106"/>
      <c r="IPX2" s="106"/>
      <c r="IPY2" s="106"/>
      <c r="IPZ2" s="106"/>
      <c r="IQA2" s="106"/>
      <c r="IQB2" s="106"/>
      <c r="IQC2" s="106"/>
      <c r="IQD2" s="106"/>
      <c r="IQE2" s="106"/>
      <c r="IQF2" s="106"/>
      <c r="IQG2" s="106"/>
      <c r="IQH2" s="106"/>
      <c r="IQI2" s="106"/>
      <c r="IQJ2" s="106"/>
      <c r="IQK2" s="106"/>
      <c r="IQL2" s="106"/>
      <c r="IQM2" s="106"/>
      <c r="IQN2" s="106"/>
      <c r="IQO2" s="106"/>
      <c r="IQP2" s="106"/>
      <c r="IQQ2" s="106"/>
      <c r="IQR2" s="106"/>
      <c r="IQS2" s="106"/>
      <c r="IQT2" s="106"/>
      <c r="IQU2" s="106"/>
      <c r="IQV2" s="106"/>
      <c r="IQW2" s="106"/>
      <c r="IQX2" s="106"/>
      <c r="IQY2" s="106"/>
      <c r="IQZ2" s="106"/>
      <c r="IRA2" s="106"/>
      <c r="IRB2" s="106"/>
      <c r="IRC2" s="106"/>
      <c r="IRD2" s="106"/>
      <c r="IRE2" s="106"/>
      <c r="IRF2" s="106"/>
      <c r="IRG2" s="106"/>
      <c r="IRH2" s="106"/>
      <c r="IRI2" s="106"/>
      <c r="IRJ2" s="106"/>
      <c r="IRK2" s="106"/>
      <c r="IRL2" s="106"/>
      <c r="IRM2" s="106"/>
      <c r="IRN2" s="106"/>
      <c r="IRO2" s="106"/>
      <c r="IRP2" s="106"/>
      <c r="IRQ2" s="106"/>
      <c r="IRR2" s="106"/>
      <c r="IRS2" s="106"/>
      <c r="IRT2" s="106"/>
      <c r="IRU2" s="106"/>
      <c r="IRV2" s="106"/>
      <c r="IRW2" s="106"/>
      <c r="IRX2" s="106"/>
      <c r="IRY2" s="106"/>
      <c r="IRZ2" s="106"/>
      <c r="ISA2" s="106"/>
      <c r="ISB2" s="106"/>
      <c r="ISC2" s="106"/>
      <c r="ISD2" s="106"/>
      <c r="ISE2" s="106"/>
      <c r="ISF2" s="106"/>
      <c r="ISG2" s="106"/>
      <c r="ISH2" s="106"/>
      <c r="ISI2" s="106"/>
      <c r="ISJ2" s="106"/>
      <c r="ISK2" s="106"/>
      <c r="ISL2" s="106"/>
      <c r="ISM2" s="106"/>
      <c r="ISN2" s="106"/>
      <c r="ISO2" s="106"/>
      <c r="ISP2" s="106"/>
      <c r="ISQ2" s="106"/>
      <c r="ISR2" s="106"/>
      <c r="ISS2" s="106"/>
      <c r="IST2" s="106"/>
      <c r="ISU2" s="106"/>
      <c r="ISV2" s="106"/>
      <c r="ISW2" s="106"/>
      <c r="ISX2" s="106"/>
      <c r="ISY2" s="106"/>
      <c r="ISZ2" s="106"/>
      <c r="ITA2" s="106"/>
      <c r="ITB2" s="106"/>
      <c r="ITC2" s="106"/>
      <c r="ITD2" s="106"/>
      <c r="ITE2" s="106"/>
      <c r="ITF2" s="106"/>
      <c r="ITG2" s="106"/>
      <c r="ITH2" s="106"/>
      <c r="ITI2" s="106"/>
      <c r="ITJ2" s="106"/>
      <c r="ITK2" s="106"/>
      <c r="ITL2" s="106"/>
      <c r="ITM2" s="106"/>
      <c r="ITN2" s="106"/>
      <c r="ITO2" s="106"/>
      <c r="ITP2" s="106"/>
      <c r="ITQ2" s="106"/>
      <c r="ITR2" s="106"/>
      <c r="ITS2" s="106"/>
      <c r="ITT2" s="106"/>
      <c r="ITU2" s="106"/>
      <c r="ITV2" s="106"/>
      <c r="ITW2" s="106"/>
      <c r="ITX2" s="106"/>
      <c r="ITY2" s="106"/>
      <c r="ITZ2" s="106"/>
      <c r="IUA2" s="106"/>
      <c r="IUB2" s="106"/>
      <c r="IUC2" s="106"/>
      <c r="IUD2" s="106"/>
      <c r="IUE2" s="106"/>
      <c r="IUF2" s="106"/>
      <c r="IUG2" s="106"/>
      <c r="IUH2" s="106"/>
      <c r="IUI2" s="106"/>
      <c r="IUJ2" s="106"/>
      <c r="IUK2" s="106"/>
      <c r="IUL2" s="106"/>
      <c r="IUM2" s="106"/>
      <c r="IUN2" s="106"/>
      <c r="IUO2" s="106"/>
      <c r="IUP2" s="106"/>
      <c r="IUQ2" s="106"/>
      <c r="IUR2" s="106"/>
      <c r="IUS2" s="106"/>
      <c r="IUT2" s="106"/>
      <c r="IUU2" s="106"/>
      <c r="IUV2" s="106"/>
      <c r="IUW2" s="106"/>
      <c r="IUX2" s="106"/>
      <c r="IUY2" s="106"/>
      <c r="IUZ2" s="106"/>
      <c r="IVA2" s="106"/>
      <c r="IVB2" s="106"/>
      <c r="IVC2" s="106"/>
      <c r="IVD2" s="106"/>
      <c r="IVE2" s="106"/>
      <c r="IVF2" s="106"/>
      <c r="IVG2" s="106"/>
      <c r="IVH2" s="106"/>
      <c r="IVI2" s="106"/>
      <c r="IVJ2" s="106"/>
      <c r="IVK2" s="106"/>
      <c r="IVL2" s="106"/>
      <c r="IVM2" s="106"/>
      <c r="IVN2" s="106"/>
      <c r="IVO2" s="106"/>
      <c r="IVP2" s="106"/>
      <c r="IVQ2" s="106"/>
      <c r="IVR2" s="106"/>
      <c r="IVS2" s="106"/>
      <c r="IVT2" s="106"/>
      <c r="IVU2" s="106"/>
      <c r="IVV2" s="106"/>
      <c r="IVW2" s="106"/>
      <c r="IVX2" s="106"/>
      <c r="IVY2" s="106"/>
      <c r="IVZ2" s="106"/>
      <c r="IWA2" s="106"/>
      <c r="IWB2" s="106"/>
      <c r="IWC2" s="106"/>
      <c r="IWD2" s="106"/>
      <c r="IWE2" s="106"/>
      <c r="IWF2" s="106"/>
      <c r="IWG2" s="106"/>
      <c r="IWH2" s="106"/>
      <c r="IWI2" s="106"/>
      <c r="IWJ2" s="106"/>
      <c r="IWK2" s="106"/>
      <c r="IWL2" s="106"/>
      <c r="IWM2" s="106"/>
      <c r="IWN2" s="106"/>
      <c r="IWO2" s="106"/>
      <c r="IWP2" s="106"/>
      <c r="IWQ2" s="106"/>
      <c r="IWR2" s="106"/>
      <c r="IWS2" s="106"/>
      <c r="IWT2" s="106"/>
      <c r="IWU2" s="106"/>
      <c r="IWV2" s="106"/>
      <c r="IWW2" s="106"/>
      <c r="IWX2" s="106"/>
      <c r="IWY2" s="106"/>
      <c r="IWZ2" s="106"/>
      <c r="IXA2" s="106"/>
      <c r="IXB2" s="106"/>
      <c r="IXC2" s="106"/>
      <c r="IXD2" s="106"/>
      <c r="IXE2" s="106"/>
      <c r="IXF2" s="106"/>
      <c r="IXG2" s="106"/>
      <c r="IXH2" s="106"/>
      <c r="IXI2" s="106"/>
      <c r="IXJ2" s="106"/>
      <c r="IXK2" s="106"/>
      <c r="IXL2" s="106"/>
      <c r="IXM2" s="106"/>
      <c r="IXN2" s="106"/>
      <c r="IXO2" s="106"/>
      <c r="IXP2" s="106"/>
      <c r="IXQ2" s="106"/>
      <c r="IXR2" s="106"/>
      <c r="IXS2" s="106"/>
      <c r="IXT2" s="106"/>
      <c r="IXU2" s="106"/>
      <c r="IXV2" s="106"/>
      <c r="IXW2" s="106"/>
      <c r="IXX2" s="106"/>
      <c r="IXY2" s="106"/>
      <c r="IXZ2" s="106"/>
      <c r="IYA2" s="106"/>
      <c r="IYB2" s="106"/>
      <c r="IYC2" s="106"/>
      <c r="IYD2" s="106"/>
      <c r="IYE2" s="106"/>
      <c r="IYF2" s="106"/>
      <c r="IYG2" s="106"/>
      <c r="IYH2" s="106"/>
      <c r="IYI2" s="106"/>
      <c r="IYJ2" s="106"/>
      <c r="IYK2" s="106"/>
      <c r="IYL2" s="106"/>
      <c r="IYM2" s="106"/>
      <c r="IYN2" s="106"/>
      <c r="IYO2" s="106"/>
      <c r="IYP2" s="106"/>
      <c r="IYQ2" s="106"/>
      <c r="IYR2" s="106"/>
      <c r="IYS2" s="106"/>
      <c r="IYT2" s="106"/>
      <c r="IYU2" s="106"/>
      <c r="IYV2" s="106"/>
      <c r="IYW2" s="106"/>
      <c r="IYX2" s="106"/>
      <c r="IYY2" s="106"/>
      <c r="IYZ2" s="106"/>
      <c r="IZA2" s="106"/>
      <c r="IZB2" s="106"/>
      <c r="IZC2" s="106"/>
      <c r="IZD2" s="106"/>
      <c r="IZE2" s="106"/>
      <c r="IZF2" s="106"/>
      <c r="IZG2" s="106"/>
      <c r="IZH2" s="106"/>
      <c r="IZI2" s="106"/>
      <c r="IZJ2" s="106"/>
      <c r="IZK2" s="106"/>
      <c r="IZL2" s="106"/>
      <c r="IZM2" s="106"/>
      <c r="IZN2" s="106"/>
      <c r="IZO2" s="106"/>
      <c r="IZP2" s="106"/>
      <c r="IZQ2" s="106"/>
      <c r="IZR2" s="106"/>
      <c r="IZS2" s="106"/>
      <c r="IZT2" s="106"/>
      <c r="IZU2" s="106"/>
      <c r="IZV2" s="106"/>
      <c r="IZW2" s="106"/>
      <c r="IZX2" s="106"/>
      <c r="IZY2" s="106"/>
      <c r="IZZ2" s="106"/>
      <c r="JAA2" s="106"/>
      <c r="JAB2" s="106"/>
      <c r="JAC2" s="106"/>
      <c r="JAD2" s="106"/>
      <c r="JAE2" s="106"/>
      <c r="JAF2" s="106"/>
      <c r="JAG2" s="106"/>
      <c r="JAH2" s="106"/>
      <c r="JAI2" s="106"/>
      <c r="JAJ2" s="106"/>
      <c r="JAK2" s="106"/>
      <c r="JAL2" s="106"/>
      <c r="JAM2" s="106"/>
      <c r="JAN2" s="106"/>
      <c r="JAO2" s="106"/>
      <c r="JAP2" s="106"/>
      <c r="JAQ2" s="106"/>
      <c r="JAR2" s="106"/>
      <c r="JAS2" s="106"/>
      <c r="JAT2" s="106"/>
      <c r="JAU2" s="106"/>
      <c r="JAV2" s="106"/>
      <c r="JAW2" s="106"/>
      <c r="JAX2" s="106"/>
      <c r="JAY2" s="106"/>
      <c r="JAZ2" s="106"/>
      <c r="JBA2" s="106"/>
      <c r="JBB2" s="106"/>
      <c r="JBC2" s="106"/>
      <c r="JBD2" s="106"/>
      <c r="JBE2" s="106"/>
      <c r="JBF2" s="106"/>
      <c r="JBG2" s="106"/>
      <c r="JBH2" s="106"/>
      <c r="JBI2" s="106"/>
      <c r="JBJ2" s="106"/>
      <c r="JBK2" s="106"/>
      <c r="JBL2" s="106"/>
      <c r="JBM2" s="106"/>
      <c r="JBN2" s="106"/>
      <c r="JBO2" s="106"/>
      <c r="JBP2" s="106"/>
      <c r="JBQ2" s="106"/>
      <c r="JBR2" s="106"/>
      <c r="JBS2" s="106"/>
      <c r="JBT2" s="106"/>
      <c r="JBU2" s="106"/>
      <c r="JBV2" s="106"/>
      <c r="JBW2" s="106"/>
      <c r="JBX2" s="106"/>
      <c r="JBY2" s="106"/>
      <c r="JBZ2" s="106"/>
      <c r="JCA2" s="106"/>
      <c r="JCB2" s="106"/>
      <c r="JCC2" s="106"/>
      <c r="JCD2" s="106"/>
      <c r="JCE2" s="106"/>
      <c r="JCF2" s="106"/>
      <c r="JCG2" s="106"/>
      <c r="JCH2" s="106"/>
      <c r="JCI2" s="106"/>
      <c r="JCJ2" s="106"/>
      <c r="JCK2" s="106"/>
      <c r="JCL2" s="106"/>
      <c r="JCM2" s="106"/>
      <c r="JCN2" s="106"/>
      <c r="JCO2" s="106"/>
      <c r="JCP2" s="106"/>
      <c r="JCQ2" s="106"/>
      <c r="JCR2" s="106"/>
      <c r="JCS2" s="106"/>
      <c r="JCT2" s="106"/>
      <c r="JCU2" s="106"/>
      <c r="JCV2" s="106"/>
      <c r="JCW2" s="106"/>
      <c r="JCX2" s="106"/>
      <c r="JCY2" s="106"/>
      <c r="JCZ2" s="106"/>
      <c r="JDA2" s="106"/>
      <c r="JDB2" s="106"/>
      <c r="JDC2" s="106"/>
      <c r="JDD2" s="106"/>
      <c r="JDE2" s="106"/>
      <c r="JDF2" s="106"/>
      <c r="JDG2" s="106"/>
      <c r="JDH2" s="106"/>
      <c r="JDI2" s="106"/>
      <c r="JDJ2" s="106"/>
      <c r="JDK2" s="106"/>
      <c r="JDL2" s="106"/>
      <c r="JDM2" s="106"/>
      <c r="JDN2" s="106"/>
      <c r="JDO2" s="106"/>
      <c r="JDP2" s="106"/>
      <c r="JDQ2" s="106"/>
      <c r="JDR2" s="106"/>
      <c r="JDS2" s="106"/>
      <c r="JDT2" s="106"/>
      <c r="JDU2" s="106"/>
      <c r="JDV2" s="106"/>
      <c r="JDW2" s="106"/>
      <c r="JDX2" s="106"/>
      <c r="JDY2" s="106"/>
      <c r="JDZ2" s="106"/>
      <c r="JEA2" s="106"/>
      <c r="JEB2" s="106"/>
      <c r="JEC2" s="106"/>
      <c r="JED2" s="106"/>
      <c r="JEE2" s="106"/>
      <c r="JEF2" s="106"/>
      <c r="JEG2" s="106"/>
      <c r="JEH2" s="106"/>
      <c r="JEI2" s="106"/>
      <c r="JEJ2" s="106"/>
      <c r="JEK2" s="106"/>
      <c r="JEL2" s="106"/>
      <c r="JEM2" s="106"/>
      <c r="JEN2" s="106"/>
      <c r="JEO2" s="106"/>
      <c r="JEP2" s="106"/>
      <c r="JEQ2" s="106"/>
      <c r="JER2" s="106"/>
      <c r="JES2" s="106"/>
      <c r="JET2" s="106"/>
      <c r="JEU2" s="106"/>
      <c r="JEV2" s="106"/>
      <c r="JEW2" s="106"/>
      <c r="JEX2" s="106"/>
      <c r="JEY2" s="106"/>
      <c r="JEZ2" s="106"/>
      <c r="JFA2" s="106"/>
      <c r="JFB2" s="106"/>
      <c r="JFC2" s="106"/>
      <c r="JFD2" s="106"/>
      <c r="JFE2" s="106"/>
      <c r="JFF2" s="106"/>
      <c r="JFG2" s="106"/>
      <c r="JFH2" s="106"/>
      <c r="JFI2" s="106"/>
      <c r="JFJ2" s="106"/>
      <c r="JFK2" s="106"/>
      <c r="JFL2" s="106"/>
      <c r="JFM2" s="106"/>
      <c r="JFN2" s="106"/>
      <c r="JFO2" s="106"/>
      <c r="JFP2" s="106"/>
      <c r="JFQ2" s="106"/>
      <c r="JFR2" s="106"/>
      <c r="JFS2" s="106"/>
      <c r="JFT2" s="106"/>
      <c r="JFU2" s="106"/>
      <c r="JFV2" s="106"/>
      <c r="JFW2" s="106"/>
      <c r="JFX2" s="106"/>
      <c r="JFY2" s="106"/>
      <c r="JFZ2" s="106"/>
      <c r="JGA2" s="106"/>
      <c r="JGB2" s="106"/>
      <c r="JGC2" s="106"/>
      <c r="JGD2" s="106"/>
      <c r="JGE2" s="106"/>
      <c r="JGF2" s="106"/>
      <c r="JGG2" s="106"/>
      <c r="JGH2" s="106"/>
      <c r="JGI2" s="106"/>
      <c r="JGJ2" s="106"/>
      <c r="JGK2" s="106"/>
      <c r="JGL2" s="106"/>
      <c r="JGM2" s="106"/>
      <c r="JGN2" s="106"/>
      <c r="JGO2" s="106"/>
      <c r="JGP2" s="106"/>
      <c r="JGQ2" s="106"/>
      <c r="JGR2" s="106"/>
      <c r="JGS2" s="106"/>
      <c r="JGT2" s="106"/>
      <c r="JGU2" s="106"/>
      <c r="JGV2" s="106"/>
      <c r="JGW2" s="106"/>
      <c r="JGX2" s="106"/>
      <c r="JGY2" s="106"/>
      <c r="JGZ2" s="106"/>
      <c r="JHA2" s="106"/>
      <c r="JHB2" s="106"/>
      <c r="JHC2" s="106"/>
      <c r="JHD2" s="106"/>
      <c r="JHE2" s="106"/>
      <c r="JHF2" s="106"/>
      <c r="JHG2" s="106"/>
      <c r="JHH2" s="106"/>
      <c r="JHI2" s="106"/>
      <c r="JHJ2" s="106"/>
      <c r="JHK2" s="106"/>
      <c r="JHL2" s="106"/>
      <c r="JHM2" s="106"/>
      <c r="JHN2" s="106"/>
      <c r="JHO2" s="106"/>
      <c r="JHP2" s="106"/>
      <c r="JHQ2" s="106"/>
      <c r="JHR2" s="106"/>
      <c r="JHS2" s="106"/>
      <c r="JHT2" s="106"/>
      <c r="JHU2" s="106"/>
      <c r="JHV2" s="106"/>
      <c r="JHW2" s="106"/>
      <c r="JHX2" s="106"/>
      <c r="JHY2" s="106"/>
      <c r="JHZ2" s="106"/>
      <c r="JIA2" s="106"/>
      <c r="JIB2" s="106"/>
      <c r="JIC2" s="106"/>
      <c r="JID2" s="106"/>
      <c r="JIE2" s="106"/>
      <c r="JIF2" s="106"/>
      <c r="JIG2" s="106"/>
      <c r="JIH2" s="106"/>
      <c r="JII2" s="106"/>
      <c r="JIJ2" s="106"/>
      <c r="JIK2" s="106"/>
      <c r="JIL2" s="106"/>
      <c r="JIM2" s="106"/>
      <c r="JIN2" s="106"/>
      <c r="JIO2" s="106"/>
      <c r="JIP2" s="106"/>
      <c r="JIQ2" s="106"/>
      <c r="JIR2" s="106"/>
      <c r="JIS2" s="106"/>
      <c r="JIT2" s="106"/>
      <c r="JIU2" s="106"/>
      <c r="JIV2" s="106"/>
      <c r="JIW2" s="106"/>
      <c r="JIX2" s="106"/>
      <c r="JIY2" s="106"/>
      <c r="JIZ2" s="106"/>
      <c r="JJA2" s="106"/>
      <c r="JJB2" s="106"/>
      <c r="JJC2" s="106"/>
      <c r="JJD2" s="106"/>
      <c r="JJE2" s="106"/>
      <c r="JJF2" s="106"/>
      <c r="JJG2" s="106"/>
      <c r="JJH2" s="106"/>
      <c r="JJI2" s="106"/>
      <c r="JJJ2" s="106"/>
      <c r="JJK2" s="106"/>
      <c r="JJL2" s="106"/>
      <c r="JJM2" s="106"/>
      <c r="JJN2" s="106"/>
      <c r="JJO2" s="106"/>
      <c r="JJP2" s="106"/>
      <c r="JJQ2" s="106"/>
      <c r="JJR2" s="106"/>
      <c r="JJS2" s="106"/>
      <c r="JJT2" s="106"/>
      <c r="JJU2" s="106"/>
      <c r="JJV2" s="106"/>
      <c r="JJW2" s="106"/>
      <c r="JJX2" s="106"/>
      <c r="JJY2" s="106"/>
      <c r="JJZ2" s="106"/>
      <c r="JKA2" s="106"/>
      <c r="JKB2" s="106"/>
      <c r="JKC2" s="106"/>
      <c r="JKD2" s="106"/>
      <c r="JKE2" s="106"/>
      <c r="JKF2" s="106"/>
      <c r="JKG2" s="106"/>
      <c r="JKH2" s="106"/>
      <c r="JKI2" s="106"/>
      <c r="JKJ2" s="106"/>
      <c r="JKK2" s="106"/>
      <c r="JKL2" s="106"/>
      <c r="JKM2" s="106"/>
      <c r="JKN2" s="106"/>
      <c r="JKO2" s="106"/>
      <c r="JKP2" s="106"/>
      <c r="JKQ2" s="106"/>
      <c r="JKR2" s="106"/>
      <c r="JKS2" s="106"/>
      <c r="JKT2" s="106"/>
      <c r="JKU2" s="106"/>
      <c r="JKV2" s="106"/>
      <c r="JKW2" s="106"/>
      <c r="JKX2" s="106"/>
      <c r="JKY2" s="106"/>
      <c r="JKZ2" s="106"/>
      <c r="JLA2" s="106"/>
      <c r="JLB2" s="106"/>
      <c r="JLC2" s="106"/>
      <c r="JLD2" s="106"/>
      <c r="JLE2" s="106"/>
      <c r="JLF2" s="106"/>
      <c r="JLG2" s="106"/>
      <c r="JLH2" s="106"/>
      <c r="JLI2" s="106"/>
      <c r="JLJ2" s="106"/>
      <c r="JLK2" s="106"/>
      <c r="JLL2" s="106"/>
      <c r="JLM2" s="106"/>
      <c r="JLN2" s="106"/>
      <c r="JLO2" s="106"/>
      <c r="JLP2" s="106"/>
      <c r="JLQ2" s="106"/>
      <c r="JLR2" s="106"/>
      <c r="JLS2" s="106"/>
      <c r="JLT2" s="106"/>
      <c r="JLU2" s="106"/>
      <c r="JLV2" s="106"/>
      <c r="JLW2" s="106"/>
      <c r="JLX2" s="106"/>
      <c r="JLY2" s="106"/>
      <c r="JLZ2" s="106"/>
      <c r="JMA2" s="106"/>
      <c r="JMB2" s="106"/>
      <c r="JMC2" s="106"/>
      <c r="JMD2" s="106"/>
      <c r="JME2" s="106"/>
      <c r="JMF2" s="106"/>
      <c r="JMG2" s="106"/>
      <c r="JMH2" s="106"/>
      <c r="JMI2" s="106"/>
      <c r="JMJ2" s="106"/>
      <c r="JMK2" s="106"/>
      <c r="JML2" s="106"/>
      <c r="JMM2" s="106"/>
      <c r="JMN2" s="106"/>
      <c r="JMO2" s="106"/>
      <c r="JMP2" s="106"/>
      <c r="JMQ2" s="106"/>
      <c r="JMR2" s="106"/>
      <c r="JMS2" s="106"/>
      <c r="JMT2" s="106"/>
      <c r="JMU2" s="106"/>
      <c r="JMV2" s="106"/>
      <c r="JMW2" s="106"/>
      <c r="JMX2" s="106"/>
      <c r="JMY2" s="106"/>
      <c r="JMZ2" s="106"/>
      <c r="JNA2" s="106"/>
      <c r="JNB2" s="106"/>
      <c r="JNC2" s="106"/>
      <c r="JND2" s="106"/>
      <c r="JNE2" s="106"/>
      <c r="JNF2" s="106"/>
      <c r="JNG2" s="106"/>
      <c r="JNH2" s="106"/>
      <c r="JNI2" s="106"/>
      <c r="JNJ2" s="106"/>
      <c r="JNK2" s="106"/>
      <c r="JNL2" s="106"/>
      <c r="JNM2" s="106"/>
      <c r="JNN2" s="106"/>
      <c r="JNO2" s="106"/>
      <c r="JNP2" s="106"/>
      <c r="JNQ2" s="106"/>
      <c r="JNR2" s="106"/>
      <c r="JNS2" s="106"/>
      <c r="JNT2" s="106"/>
      <c r="JNU2" s="106"/>
      <c r="JNV2" s="106"/>
      <c r="JNW2" s="106"/>
      <c r="JNX2" s="106"/>
      <c r="JNY2" s="106"/>
      <c r="JNZ2" s="106"/>
      <c r="JOA2" s="106"/>
      <c r="JOB2" s="106"/>
      <c r="JOC2" s="106"/>
      <c r="JOD2" s="106"/>
      <c r="JOE2" s="106"/>
      <c r="JOF2" s="106"/>
      <c r="JOG2" s="106"/>
      <c r="JOH2" s="106"/>
      <c r="JOI2" s="106"/>
      <c r="JOJ2" s="106"/>
      <c r="JOK2" s="106"/>
      <c r="JOL2" s="106"/>
      <c r="JOM2" s="106"/>
      <c r="JON2" s="106"/>
      <c r="JOO2" s="106"/>
      <c r="JOP2" s="106"/>
      <c r="JOQ2" s="106"/>
      <c r="JOR2" s="106"/>
      <c r="JOS2" s="106"/>
      <c r="JOT2" s="106"/>
      <c r="JOU2" s="106"/>
      <c r="JOV2" s="106"/>
      <c r="JOW2" s="106"/>
      <c r="JOX2" s="106"/>
      <c r="JOY2" s="106"/>
      <c r="JOZ2" s="106"/>
      <c r="JPA2" s="106"/>
      <c r="JPB2" s="106"/>
      <c r="JPC2" s="106"/>
      <c r="JPD2" s="106"/>
      <c r="JPE2" s="106"/>
      <c r="JPF2" s="106"/>
      <c r="JPG2" s="106"/>
      <c r="JPH2" s="106"/>
      <c r="JPI2" s="106"/>
      <c r="JPJ2" s="106"/>
      <c r="JPK2" s="106"/>
      <c r="JPL2" s="106"/>
      <c r="JPM2" s="106"/>
      <c r="JPN2" s="106"/>
      <c r="JPO2" s="106"/>
      <c r="JPP2" s="106"/>
      <c r="JPQ2" s="106"/>
      <c r="JPR2" s="106"/>
      <c r="JPS2" s="106"/>
      <c r="JPT2" s="106"/>
      <c r="JPU2" s="106"/>
      <c r="JPV2" s="106"/>
      <c r="JPW2" s="106"/>
      <c r="JPX2" s="106"/>
      <c r="JPY2" s="106"/>
      <c r="JPZ2" s="106"/>
      <c r="JQA2" s="106"/>
      <c r="JQB2" s="106"/>
      <c r="JQC2" s="106"/>
      <c r="JQD2" s="106"/>
      <c r="JQE2" s="106"/>
      <c r="JQF2" s="106"/>
      <c r="JQG2" s="106"/>
      <c r="JQH2" s="106"/>
      <c r="JQI2" s="106"/>
      <c r="JQJ2" s="106"/>
      <c r="JQK2" s="106"/>
      <c r="JQL2" s="106"/>
      <c r="JQM2" s="106"/>
      <c r="JQN2" s="106"/>
      <c r="JQO2" s="106"/>
      <c r="JQP2" s="106"/>
      <c r="JQQ2" s="106"/>
      <c r="JQR2" s="106"/>
      <c r="JQS2" s="106"/>
      <c r="JQT2" s="106"/>
      <c r="JQU2" s="106"/>
      <c r="JQV2" s="106"/>
      <c r="JQW2" s="106"/>
      <c r="JQX2" s="106"/>
      <c r="JQY2" s="106"/>
      <c r="JQZ2" s="106"/>
      <c r="JRA2" s="106"/>
      <c r="JRB2" s="106"/>
      <c r="JRC2" s="106"/>
      <c r="JRD2" s="106"/>
      <c r="JRE2" s="106"/>
      <c r="JRF2" s="106"/>
      <c r="JRG2" s="106"/>
      <c r="JRH2" s="106"/>
      <c r="JRI2" s="106"/>
      <c r="JRJ2" s="106"/>
      <c r="JRK2" s="106"/>
      <c r="JRL2" s="106"/>
      <c r="JRM2" s="106"/>
      <c r="JRN2" s="106"/>
      <c r="JRO2" s="106"/>
      <c r="JRP2" s="106"/>
      <c r="JRQ2" s="106"/>
      <c r="JRR2" s="106"/>
      <c r="JRS2" s="106"/>
      <c r="JRT2" s="106"/>
      <c r="JRU2" s="106"/>
      <c r="JRV2" s="106"/>
      <c r="JRW2" s="106"/>
      <c r="JRX2" s="106"/>
      <c r="JRY2" s="106"/>
      <c r="JRZ2" s="106"/>
      <c r="JSA2" s="106"/>
      <c r="JSB2" s="106"/>
      <c r="JSC2" s="106"/>
      <c r="JSD2" s="106"/>
      <c r="JSE2" s="106"/>
      <c r="JSF2" s="106"/>
      <c r="JSG2" s="106"/>
      <c r="JSH2" s="106"/>
      <c r="JSI2" s="106"/>
      <c r="JSJ2" s="106"/>
      <c r="JSK2" s="106"/>
      <c r="JSL2" s="106"/>
      <c r="JSM2" s="106"/>
      <c r="JSN2" s="106"/>
      <c r="JSO2" s="106"/>
      <c r="JSP2" s="106"/>
      <c r="JSQ2" s="106"/>
      <c r="JSR2" s="106"/>
      <c r="JSS2" s="106"/>
      <c r="JST2" s="106"/>
      <c r="JSU2" s="106"/>
      <c r="JSV2" s="106"/>
      <c r="JSW2" s="106"/>
      <c r="JSX2" s="106"/>
      <c r="JSY2" s="106"/>
      <c r="JSZ2" s="106"/>
      <c r="JTA2" s="106"/>
      <c r="JTB2" s="106"/>
      <c r="JTC2" s="106"/>
      <c r="JTD2" s="106"/>
      <c r="JTE2" s="106"/>
      <c r="JTF2" s="106"/>
      <c r="JTG2" s="106"/>
      <c r="JTH2" s="106"/>
      <c r="JTI2" s="106"/>
      <c r="JTJ2" s="106"/>
      <c r="JTK2" s="106"/>
      <c r="JTL2" s="106"/>
      <c r="JTM2" s="106"/>
      <c r="JTN2" s="106"/>
      <c r="JTO2" s="106"/>
      <c r="JTP2" s="106"/>
      <c r="JTQ2" s="106"/>
      <c r="JTR2" s="106"/>
      <c r="JTS2" s="106"/>
      <c r="JTT2" s="106"/>
      <c r="JTU2" s="106"/>
      <c r="JTV2" s="106"/>
      <c r="JTW2" s="106"/>
      <c r="JTX2" s="106"/>
      <c r="JTY2" s="106"/>
      <c r="JTZ2" s="106"/>
      <c r="JUA2" s="106"/>
      <c r="JUB2" s="106"/>
      <c r="JUC2" s="106"/>
      <c r="JUD2" s="106"/>
      <c r="JUE2" s="106"/>
      <c r="JUF2" s="106"/>
      <c r="JUG2" s="106"/>
      <c r="JUH2" s="106"/>
      <c r="JUI2" s="106"/>
      <c r="JUJ2" s="106"/>
      <c r="JUK2" s="106"/>
      <c r="JUL2" s="106"/>
      <c r="JUM2" s="106"/>
      <c r="JUN2" s="106"/>
      <c r="JUO2" s="106"/>
      <c r="JUP2" s="106"/>
      <c r="JUQ2" s="106"/>
      <c r="JUR2" s="106"/>
      <c r="JUS2" s="106"/>
      <c r="JUT2" s="106"/>
      <c r="JUU2" s="106"/>
      <c r="JUV2" s="106"/>
      <c r="JUW2" s="106"/>
      <c r="JUX2" s="106"/>
      <c r="JUY2" s="106"/>
      <c r="JUZ2" s="106"/>
      <c r="JVA2" s="106"/>
      <c r="JVB2" s="106"/>
      <c r="JVC2" s="106"/>
      <c r="JVD2" s="106"/>
      <c r="JVE2" s="106"/>
      <c r="JVF2" s="106"/>
      <c r="JVG2" s="106"/>
      <c r="JVH2" s="106"/>
      <c r="JVI2" s="106"/>
      <c r="JVJ2" s="106"/>
      <c r="JVK2" s="106"/>
      <c r="JVL2" s="106"/>
      <c r="JVM2" s="106"/>
      <c r="JVN2" s="106"/>
      <c r="JVO2" s="106"/>
      <c r="JVP2" s="106"/>
      <c r="JVQ2" s="106"/>
      <c r="JVR2" s="106"/>
      <c r="JVS2" s="106"/>
      <c r="JVT2" s="106"/>
      <c r="JVU2" s="106"/>
      <c r="JVV2" s="106"/>
      <c r="JVW2" s="106"/>
      <c r="JVX2" s="106"/>
      <c r="JVY2" s="106"/>
      <c r="JVZ2" s="106"/>
      <c r="JWA2" s="106"/>
      <c r="JWB2" s="106"/>
      <c r="JWC2" s="106"/>
      <c r="JWD2" s="106"/>
      <c r="JWE2" s="106"/>
      <c r="JWF2" s="106"/>
      <c r="JWG2" s="106"/>
      <c r="JWH2" s="106"/>
      <c r="JWI2" s="106"/>
      <c r="JWJ2" s="106"/>
      <c r="JWK2" s="106"/>
      <c r="JWL2" s="106"/>
      <c r="JWM2" s="106"/>
      <c r="JWN2" s="106"/>
      <c r="JWO2" s="106"/>
      <c r="JWP2" s="106"/>
      <c r="JWQ2" s="106"/>
      <c r="JWR2" s="106"/>
      <c r="JWS2" s="106"/>
      <c r="JWT2" s="106"/>
      <c r="JWU2" s="106"/>
      <c r="JWV2" s="106"/>
      <c r="JWW2" s="106"/>
      <c r="JWX2" s="106"/>
      <c r="JWY2" s="106"/>
      <c r="JWZ2" s="106"/>
      <c r="JXA2" s="106"/>
      <c r="JXB2" s="106"/>
      <c r="JXC2" s="106"/>
      <c r="JXD2" s="106"/>
      <c r="JXE2" s="106"/>
      <c r="JXF2" s="106"/>
      <c r="JXG2" s="106"/>
      <c r="JXH2" s="106"/>
      <c r="JXI2" s="106"/>
      <c r="JXJ2" s="106"/>
      <c r="JXK2" s="106"/>
      <c r="JXL2" s="106"/>
      <c r="JXM2" s="106"/>
      <c r="JXN2" s="106"/>
      <c r="JXO2" s="106"/>
      <c r="JXP2" s="106"/>
      <c r="JXQ2" s="106"/>
      <c r="JXR2" s="106"/>
      <c r="JXS2" s="106"/>
      <c r="JXT2" s="106"/>
      <c r="JXU2" s="106"/>
      <c r="JXV2" s="106"/>
      <c r="JXW2" s="106"/>
      <c r="JXX2" s="106"/>
      <c r="JXY2" s="106"/>
      <c r="JXZ2" s="106"/>
      <c r="JYA2" s="106"/>
      <c r="JYB2" s="106"/>
      <c r="JYC2" s="106"/>
      <c r="JYD2" s="106"/>
      <c r="JYE2" s="106"/>
      <c r="JYF2" s="106"/>
      <c r="JYG2" s="106"/>
      <c r="JYH2" s="106"/>
      <c r="JYI2" s="106"/>
      <c r="JYJ2" s="106"/>
      <c r="JYK2" s="106"/>
      <c r="JYL2" s="106"/>
      <c r="JYM2" s="106"/>
      <c r="JYN2" s="106"/>
      <c r="JYO2" s="106"/>
      <c r="JYP2" s="106"/>
      <c r="JYQ2" s="106"/>
      <c r="JYR2" s="106"/>
      <c r="JYS2" s="106"/>
      <c r="JYT2" s="106"/>
      <c r="JYU2" s="106"/>
      <c r="JYV2" s="106"/>
      <c r="JYW2" s="106"/>
      <c r="JYX2" s="106"/>
      <c r="JYY2" s="106"/>
      <c r="JYZ2" s="106"/>
      <c r="JZA2" s="106"/>
      <c r="JZB2" s="106"/>
      <c r="JZC2" s="106"/>
      <c r="JZD2" s="106"/>
      <c r="JZE2" s="106"/>
      <c r="JZF2" s="106"/>
      <c r="JZG2" s="106"/>
      <c r="JZH2" s="106"/>
      <c r="JZI2" s="106"/>
      <c r="JZJ2" s="106"/>
      <c r="JZK2" s="106"/>
      <c r="JZL2" s="106"/>
      <c r="JZM2" s="106"/>
      <c r="JZN2" s="106"/>
      <c r="JZO2" s="106"/>
      <c r="JZP2" s="106"/>
      <c r="JZQ2" s="106"/>
      <c r="JZR2" s="106"/>
      <c r="JZS2" s="106"/>
      <c r="JZT2" s="106"/>
      <c r="JZU2" s="106"/>
      <c r="JZV2" s="106"/>
      <c r="JZW2" s="106"/>
      <c r="JZX2" s="106"/>
      <c r="JZY2" s="106"/>
      <c r="JZZ2" s="106"/>
      <c r="KAA2" s="106"/>
      <c r="KAB2" s="106"/>
      <c r="KAC2" s="106"/>
      <c r="KAD2" s="106"/>
      <c r="KAE2" s="106"/>
      <c r="KAF2" s="106"/>
      <c r="KAG2" s="106"/>
      <c r="KAH2" s="106"/>
      <c r="KAI2" s="106"/>
      <c r="KAJ2" s="106"/>
      <c r="KAK2" s="106"/>
      <c r="KAL2" s="106"/>
      <c r="KAM2" s="106"/>
      <c r="KAN2" s="106"/>
      <c r="KAO2" s="106"/>
      <c r="KAP2" s="106"/>
      <c r="KAQ2" s="106"/>
      <c r="KAR2" s="106"/>
      <c r="KAS2" s="106"/>
      <c r="KAT2" s="106"/>
      <c r="KAU2" s="106"/>
      <c r="KAV2" s="106"/>
      <c r="KAW2" s="106"/>
      <c r="KAX2" s="106"/>
      <c r="KAY2" s="106"/>
      <c r="KAZ2" s="106"/>
      <c r="KBA2" s="106"/>
      <c r="KBB2" s="106"/>
      <c r="KBC2" s="106"/>
      <c r="KBD2" s="106"/>
      <c r="KBE2" s="106"/>
      <c r="KBF2" s="106"/>
      <c r="KBG2" s="106"/>
      <c r="KBH2" s="106"/>
      <c r="KBI2" s="106"/>
      <c r="KBJ2" s="106"/>
      <c r="KBK2" s="106"/>
      <c r="KBL2" s="106"/>
      <c r="KBM2" s="106"/>
      <c r="KBN2" s="106"/>
      <c r="KBO2" s="106"/>
      <c r="KBP2" s="106"/>
      <c r="KBQ2" s="106"/>
      <c r="KBR2" s="106"/>
      <c r="KBS2" s="106"/>
      <c r="KBT2" s="106"/>
      <c r="KBU2" s="106"/>
      <c r="KBV2" s="106"/>
      <c r="KBW2" s="106"/>
      <c r="KBX2" s="106"/>
      <c r="KBY2" s="106"/>
      <c r="KBZ2" s="106"/>
      <c r="KCA2" s="106"/>
      <c r="KCB2" s="106"/>
      <c r="KCC2" s="106"/>
      <c r="KCD2" s="106"/>
      <c r="KCE2" s="106"/>
      <c r="KCF2" s="106"/>
      <c r="KCG2" s="106"/>
      <c r="KCH2" s="106"/>
      <c r="KCI2" s="106"/>
      <c r="KCJ2" s="106"/>
      <c r="KCK2" s="106"/>
      <c r="KCL2" s="106"/>
      <c r="KCM2" s="106"/>
      <c r="KCN2" s="106"/>
      <c r="KCO2" s="106"/>
      <c r="KCP2" s="106"/>
      <c r="KCQ2" s="106"/>
      <c r="KCR2" s="106"/>
      <c r="KCS2" s="106"/>
      <c r="KCT2" s="106"/>
      <c r="KCU2" s="106"/>
      <c r="KCV2" s="106"/>
      <c r="KCW2" s="106"/>
      <c r="KCX2" s="106"/>
      <c r="KCY2" s="106"/>
      <c r="KCZ2" s="106"/>
      <c r="KDA2" s="106"/>
      <c r="KDB2" s="106"/>
      <c r="KDC2" s="106"/>
      <c r="KDD2" s="106"/>
      <c r="KDE2" s="106"/>
      <c r="KDF2" s="106"/>
      <c r="KDG2" s="106"/>
      <c r="KDH2" s="106"/>
      <c r="KDI2" s="106"/>
      <c r="KDJ2" s="106"/>
      <c r="KDK2" s="106"/>
      <c r="KDL2" s="106"/>
      <c r="KDM2" s="106"/>
      <c r="KDN2" s="106"/>
      <c r="KDO2" s="106"/>
      <c r="KDP2" s="106"/>
      <c r="KDQ2" s="106"/>
      <c r="KDR2" s="106"/>
      <c r="KDS2" s="106"/>
      <c r="KDT2" s="106"/>
      <c r="KDU2" s="106"/>
      <c r="KDV2" s="106"/>
      <c r="KDW2" s="106"/>
      <c r="KDX2" s="106"/>
      <c r="KDY2" s="106"/>
      <c r="KDZ2" s="106"/>
      <c r="KEA2" s="106"/>
      <c r="KEB2" s="106"/>
      <c r="KEC2" s="106"/>
      <c r="KED2" s="106"/>
      <c r="KEE2" s="106"/>
      <c r="KEF2" s="106"/>
      <c r="KEG2" s="106"/>
      <c r="KEH2" s="106"/>
      <c r="KEI2" s="106"/>
      <c r="KEJ2" s="106"/>
      <c r="KEK2" s="106"/>
      <c r="KEL2" s="106"/>
      <c r="KEM2" s="106"/>
      <c r="KEN2" s="106"/>
      <c r="KEO2" s="106"/>
      <c r="KEP2" s="106"/>
      <c r="KEQ2" s="106"/>
      <c r="KER2" s="106"/>
      <c r="KES2" s="106"/>
      <c r="KET2" s="106"/>
      <c r="KEU2" s="106"/>
      <c r="KEV2" s="106"/>
      <c r="KEW2" s="106"/>
      <c r="KEX2" s="106"/>
      <c r="KEY2" s="106"/>
      <c r="KEZ2" s="106"/>
      <c r="KFA2" s="106"/>
      <c r="KFB2" s="106"/>
      <c r="KFC2" s="106"/>
      <c r="KFD2" s="106"/>
      <c r="KFE2" s="106"/>
      <c r="KFF2" s="106"/>
      <c r="KFG2" s="106"/>
      <c r="KFH2" s="106"/>
      <c r="KFI2" s="106"/>
      <c r="KFJ2" s="106"/>
      <c r="KFK2" s="106"/>
      <c r="KFL2" s="106"/>
      <c r="KFM2" s="106"/>
      <c r="KFN2" s="106"/>
      <c r="KFO2" s="106"/>
      <c r="KFP2" s="106"/>
      <c r="KFQ2" s="106"/>
      <c r="KFR2" s="106"/>
      <c r="KFS2" s="106"/>
      <c r="KFT2" s="106"/>
      <c r="KFU2" s="106"/>
      <c r="KFV2" s="106"/>
      <c r="KFW2" s="106"/>
      <c r="KFX2" s="106"/>
      <c r="KFY2" s="106"/>
      <c r="KFZ2" s="106"/>
      <c r="KGA2" s="106"/>
      <c r="KGB2" s="106"/>
      <c r="KGC2" s="106"/>
      <c r="KGD2" s="106"/>
      <c r="KGE2" s="106"/>
      <c r="KGF2" s="106"/>
      <c r="KGG2" s="106"/>
      <c r="KGH2" s="106"/>
      <c r="KGI2" s="106"/>
      <c r="KGJ2" s="106"/>
      <c r="KGK2" s="106"/>
      <c r="KGL2" s="106"/>
      <c r="KGM2" s="106"/>
      <c r="KGN2" s="106"/>
      <c r="KGO2" s="106"/>
      <c r="KGP2" s="106"/>
      <c r="KGQ2" s="106"/>
      <c r="KGR2" s="106"/>
      <c r="KGS2" s="106"/>
      <c r="KGT2" s="106"/>
      <c r="KGU2" s="106"/>
      <c r="KGV2" s="106"/>
      <c r="KGW2" s="106"/>
      <c r="KGX2" s="106"/>
      <c r="KGY2" s="106"/>
      <c r="KGZ2" s="106"/>
      <c r="KHA2" s="106"/>
      <c r="KHB2" s="106"/>
      <c r="KHC2" s="106"/>
      <c r="KHD2" s="106"/>
      <c r="KHE2" s="106"/>
      <c r="KHF2" s="106"/>
      <c r="KHG2" s="106"/>
      <c r="KHH2" s="106"/>
      <c r="KHI2" s="106"/>
      <c r="KHJ2" s="106"/>
      <c r="KHK2" s="106"/>
      <c r="KHL2" s="106"/>
      <c r="KHM2" s="106"/>
      <c r="KHN2" s="106"/>
      <c r="KHO2" s="106"/>
      <c r="KHP2" s="106"/>
      <c r="KHQ2" s="106"/>
      <c r="KHR2" s="106"/>
      <c r="KHS2" s="106"/>
      <c r="KHT2" s="106"/>
      <c r="KHU2" s="106"/>
      <c r="KHV2" s="106"/>
      <c r="KHW2" s="106"/>
      <c r="KHX2" s="106"/>
      <c r="KHY2" s="106"/>
      <c r="KHZ2" s="106"/>
      <c r="KIA2" s="106"/>
      <c r="KIB2" s="106"/>
      <c r="KIC2" s="106"/>
      <c r="KID2" s="106"/>
      <c r="KIE2" s="106"/>
      <c r="KIF2" s="106"/>
      <c r="KIG2" s="106"/>
      <c r="KIH2" s="106"/>
      <c r="KII2" s="106"/>
      <c r="KIJ2" s="106"/>
      <c r="KIK2" s="106"/>
      <c r="KIL2" s="106"/>
      <c r="KIM2" s="106"/>
      <c r="KIN2" s="106"/>
      <c r="KIO2" s="106"/>
      <c r="KIP2" s="106"/>
      <c r="KIQ2" s="106"/>
      <c r="KIR2" s="106"/>
      <c r="KIS2" s="106"/>
      <c r="KIT2" s="106"/>
      <c r="KIU2" s="106"/>
      <c r="KIV2" s="106"/>
      <c r="KIW2" s="106"/>
      <c r="KIX2" s="106"/>
      <c r="KIY2" s="106"/>
      <c r="KIZ2" s="106"/>
      <c r="KJA2" s="106"/>
      <c r="KJB2" s="106"/>
      <c r="KJC2" s="106"/>
      <c r="KJD2" s="106"/>
      <c r="KJE2" s="106"/>
      <c r="KJF2" s="106"/>
      <c r="KJG2" s="106"/>
      <c r="KJH2" s="106"/>
      <c r="KJI2" s="106"/>
      <c r="KJJ2" s="106"/>
      <c r="KJK2" s="106"/>
      <c r="KJL2" s="106"/>
      <c r="KJM2" s="106"/>
      <c r="KJN2" s="106"/>
      <c r="KJO2" s="106"/>
      <c r="KJP2" s="106"/>
      <c r="KJQ2" s="106"/>
      <c r="KJR2" s="106"/>
      <c r="KJS2" s="106"/>
      <c r="KJT2" s="106"/>
      <c r="KJU2" s="106"/>
      <c r="KJV2" s="106"/>
      <c r="KJW2" s="106"/>
      <c r="KJX2" s="106"/>
      <c r="KJY2" s="106"/>
      <c r="KJZ2" s="106"/>
      <c r="KKA2" s="106"/>
      <c r="KKB2" s="106"/>
      <c r="KKC2" s="106"/>
      <c r="KKD2" s="106"/>
      <c r="KKE2" s="106"/>
      <c r="KKF2" s="106"/>
      <c r="KKG2" s="106"/>
      <c r="KKH2" s="106"/>
      <c r="KKI2" s="106"/>
      <c r="KKJ2" s="106"/>
      <c r="KKK2" s="106"/>
      <c r="KKL2" s="106"/>
      <c r="KKM2" s="106"/>
      <c r="KKN2" s="106"/>
      <c r="KKO2" s="106"/>
      <c r="KKP2" s="106"/>
      <c r="KKQ2" s="106"/>
      <c r="KKR2" s="106"/>
      <c r="KKS2" s="106"/>
      <c r="KKT2" s="106"/>
      <c r="KKU2" s="106"/>
      <c r="KKV2" s="106"/>
      <c r="KKW2" s="106"/>
      <c r="KKX2" s="106"/>
      <c r="KKY2" s="106"/>
      <c r="KKZ2" s="106"/>
      <c r="KLA2" s="106"/>
      <c r="KLB2" s="106"/>
      <c r="KLC2" s="106"/>
      <c r="KLD2" s="106"/>
      <c r="KLE2" s="106"/>
      <c r="KLF2" s="106"/>
      <c r="KLG2" s="106"/>
      <c r="KLH2" s="106"/>
      <c r="KLI2" s="106"/>
      <c r="KLJ2" s="106"/>
      <c r="KLK2" s="106"/>
      <c r="KLL2" s="106"/>
      <c r="KLM2" s="106"/>
      <c r="KLN2" s="106"/>
      <c r="KLO2" s="106"/>
      <c r="KLP2" s="106"/>
      <c r="KLQ2" s="106"/>
      <c r="KLR2" s="106"/>
      <c r="KLS2" s="106"/>
      <c r="KLT2" s="106"/>
      <c r="KLU2" s="106"/>
      <c r="KLV2" s="106"/>
      <c r="KLW2" s="106"/>
      <c r="KLX2" s="106"/>
      <c r="KLY2" s="106"/>
      <c r="KLZ2" s="106"/>
      <c r="KMA2" s="106"/>
      <c r="KMB2" s="106"/>
      <c r="KMC2" s="106"/>
      <c r="KMD2" s="106"/>
      <c r="KME2" s="106"/>
      <c r="KMF2" s="106"/>
      <c r="KMG2" s="106"/>
      <c r="KMH2" s="106"/>
      <c r="KMI2" s="106"/>
      <c r="KMJ2" s="106"/>
      <c r="KMK2" s="106"/>
      <c r="KML2" s="106"/>
      <c r="KMM2" s="106"/>
      <c r="KMN2" s="106"/>
      <c r="KMO2" s="106"/>
      <c r="KMP2" s="106"/>
      <c r="KMQ2" s="106"/>
      <c r="KMR2" s="106"/>
      <c r="KMS2" s="106"/>
      <c r="KMT2" s="106"/>
      <c r="KMU2" s="106"/>
      <c r="KMV2" s="106"/>
      <c r="KMW2" s="106"/>
      <c r="KMX2" s="106"/>
      <c r="KMY2" s="106"/>
      <c r="KMZ2" s="106"/>
      <c r="KNA2" s="106"/>
      <c r="KNB2" s="106"/>
      <c r="KNC2" s="106"/>
      <c r="KND2" s="106"/>
      <c r="KNE2" s="106"/>
      <c r="KNF2" s="106"/>
      <c r="KNG2" s="106"/>
      <c r="KNH2" s="106"/>
      <c r="KNI2" s="106"/>
      <c r="KNJ2" s="106"/>
      <c r="KNK2" s="106"/>
      <c r="KNL2" s="106"/>
      <c r="KNM2" s="106"/>
      <c r="KNN2" s="106"/>
      <c r="KNO2" s="106"/>
      <c r="KNP2" s="106"/>
      <c r="KNQ2" s="106"/>
      <c r="KNR2" s="106"/>
      <c r="KNS2" s="106"/>
      <c r="KNT2" s="106"/>
      <c r="KNU2" s="106"/>
      <c r="KNV2" s="106"/>
      <c r="KNW2" s="106"/>
      <c r="KNX2" s="106"/>
      <c r="KNY2" s="106"/>
      <c r="KNZ2" s="106"/>
      <c r="KOA2" s="106"/>
      <c r="KOB2" s="106"/>
      <c r="KOC2" s="106"/>
      <c r="KOD2" s="106"/>
      <c r="KOE2" s="106"/>
      <c r="KOF2" s="106"/>
      <c r="KOG2" s="106"/>
      <c r="KOH2" s="106"/>
      <c r="KOI2" s="106"/>
      <c r="KOJ2" s="106"/>
      <c r="KOK2" s="106"/>
      <c r="KOL2" s="106"/>
      <c r="KOM2" s="106"/>
      <c r="KON2" s="106"/>
      <c r="KOO2" s="106"/>
      <c r="KOP2" s="106"/>
      <c r="KOQ2" s="106"/>
      <c r="KOR2" s="106"/>
      <c r="KOS2" s="106"/>
      <c r="KOT2" s="106"/>
      <c r="KOU2" s="106"/>
      <c r="KOV2" s="106"/>
      <c r="KOW2" s="106"/>
      <c r="KOX2" s="106"/>
      <c r="KOY2" s="106"/>
      <c r="KOZ2" s="106"/>
      <c r="KPA2" s="106"/>
      <c r="KPB2" s="106"/>
      <c r="KPC2" s="106"/>
      <c r="KPD2" s="106"/>
      <c r="KPE2" s="106"/>
      <c r="KPF2" s="106"/>
      <c r="KPG2" s="106"/>
      <c r="KPH2" s="106"/>
      <c r="KPI2" s="106"/>
      <c r="KPJ2" s="106"/>
      <c r="KPK2" s="106"/>
      <c r="KPL2" s="106"/>
      <c r="KPM2" s="106"/>
      <c r="KPN2" s="106"/>
      <c r="KPO2" s="106"/>
      <c r="KPP2" s="106"/>
      <c r="KPQ2" s="106"/>
      <c r="KPR2" s="106"/>
      <c r="KPS2" s="106"/>
      <c r="KPT2" s="106"/>
      <c r="KPU2" s="106"/>
      <c r="KPV2" s="106"/>
      <c r="KPW2" s="106"/>
      <c r="KPX2" s="106"/>
      <c r="KPY2" s="106"/>
      <c r="KPZ2" s="106"/>
      <c r="KQA2" s="106"/>
      <c r="KQB2" s="106"/>
      <c r="KQC2" s="106"/>
      <c r="KQD2" s="106"/>
      <c r="KQE2" s="106"/>
      <c r="KQF2" s="106"/>
      <c r="KQG2" s="106"/>
      <c r="KQH2" s="106"/>
      <c r="KQI2" s="106"/>
      <c r="KQJ2" s="106"/>
      <c r="KQK2" s="106"/>
      <c r="KQL2" s="106"/>
      <c r="KQM2" s="106"/>
      <c r="KQN2" s="106"/>
      <c r="KQO2" s="106"/>
      <c r="KQP2" s="106"/>
      <c r="KQQ2" s="106"/>
      <c r="KQR2" s="106"/>
      <c r="KQS2" s="106"/>
      <c r="KQT2" s="106"/>
      <c r="KQU2" s="106"/>
      <c r="KQV2" s="106"/>
      <c r="KQW2" s="106"/>
      <c r="KQX2" s="106"/>
      <c r="KQY2" s="106"/>
      <c r="KQZ2" s="106"/>
      <c r="KRA2" s="106"/>
      <c r="KRB2" s="106"/>
      <c r="KRC2" s="106"/>
      <c r="KRD2" s="106"/>
      <c r="KRE2" s="106"/>
      <c r="KRF2" s="106"/>
      <c r="KRG2" s="106"/>
      <c r="KRH2" s="106"/>
      <c r="KRI2" s="106"/>
      <c r="KRJ2" s="106"/>
      <c r="KRK2" s="106"/>
      <c r="KRL2" s="106"/>
      <c r="KRM2" s="106"/>
      <c r="KRN2" s="106"/>
      <c r="KRO2" s="106"/>
      <c r="KRP2" s="106"/>
      <c r="KRQ2" s="106"/>
      <c r="KRR2" s="106"/>
      <c r="KRS2" s="106"/>
      <c r="KRT2" s="106"/>
      <c r="KRU2" s="106"/>
      <c r="KRV2" s="106"/>
      <c r="KRW2" s="106"/>
      <c r="KRX2" s="106"/>
      <c r="KRY2" s="106"/>
      <c r="KRZ2" s="106"/>
      <c r="KSA2" s="106"/>
      <c r="KSB2" s="106"/>
      <c r="KSC2" s="106"/>
      <c r="KSD2" s="106"/>
      <c r="KSE2" s="106"/>
      <c r="KSF2" s="106"/>
      <c r="KSG2" s="106"/>
      <c r="KSH2" s="106"/>
      <c r="KSI2" s="106"/>
      <c r="KSJ2" s="106"/>
      <c r="KSK2" s="106"/>
      <c r="KSL2" s="106"/>
      <c r="KSM2" s="106"/>
      <c r="KSN2" s="106"/>
      <c r="KSO2" s="106"/>
      <c r="KSP2" s="106"/>
      <c r="KSQ2" s="106"/>
      <c r="KSR2" s="106"/>
      <c r="KSS2" s="106"/>
      <c r="KST2" s="106"/>
      <c r="KSU2" s="106"/>
      <c r="KSV2" s="106"/>
      <c r="KSW2" s="106"/>
      <c r="KSX2" s="106"/>
      <c r="KSY2" s="106"/>
      <c r="KSZ2" s="106"/>
      <c r="KTA2" s="106"/>
      <c r="KTB2" s="106"/>
      <c r="KTC2" s="106"/>
      <c r="KTD2" s="106"/>
      <c r="KTE2" s="106"/>
      <c r="KTF2" s="106"/>
      <c r="KTG2" s="106"/>
      <c r="KTH2" s="106"/>
      <c r="KTI2" s="106"/>
      <c r="KTJ2" s="106"/>
      <c r="KTK2" s="106"/>
      <c r="KTL2" s="106"/>
      <c r="KTM2" s="106"/>
      <c r="KTN2" s="106"/>
      <c r="KTO2" s="106"/>
      <c r="KTP2" s="106"/>
      <c r="KTQ2" s="106"/>
      <c r="KTR2" s="106"/>
      <c r="KTS2" s="106"/>
      <c r="KTT2" s="106"/>
      <c r="KTU2" s="106"/>
      <c r="KTV2" s="106"/>
      <c r="KTW2" s="106"/>
      <c r="KTX2" s="106"/>
      <c r="KTY2" s="106"/>
      <c r="KTZ2" s="106"/>
      <c r="KUA2" s="106"/>
      <c r="KUB2" s="106"/>
      <c r="KUC2" s="106"/>
      <c r="KUD2" s="106"/>
      <c r="KUE2" s="106"/>
      <c r="KUF2" s="106"/>
      <c r="KUG2" s="106"/>
      <c r="KUH2" s="106"/>
      <c r="KUI2" s="106"/>
      <c r="KUJ2" s="106"/>
      <c r="KUK2" s="106"/>
      <c r="KUL2" s="106"/>
      <c r="KUM2" s="106"/>
      <c r="KUN2" s="106"/>
      <c r="KUO2" s="106"/>
      <c r="KUP2" s="106"/>
      <c r="KUQ2" s="106"/>
      <c r="KUR2" s="106"/>
      <c r="KUS2" s="106"/>
      <c r="KUT2" s="106"/>
      <c r="KUU2" s="106"/>
      <c r="KUV2" s="106"/>
      <c r="KUW2" s="106"/>
      <c r="KUX2" s="106"/>
      <c r="KUY2" s="106"/>
      <c r="KUZ2" s="106"/>
      <c r="KVA2" s="106"/>
      <c r="KVB2" s="106"/>
      <c r="KVC2" s="106"/>
      <c r="KVD2" s="106"/>
      <c r="KVE2" s="106"/>
      <c r="KVF2" s="106"/>
      <c r="KVG2" s="106"/>
      <c r="KVH2" s="106"/>
      <c r="KVI2" s="106"/>
      <c r="KVJ2" s="106"/>
      <c r="KVK2" s="106"/>
      <c r="KVL2" s="106"/>
      <c r="KVM2" s="106"/>
      <c r="KVN2" s="106"/>
      <c r="KVO2" s="106"/>
      <c r="KVP2" s="106"/>
      <c r="KVQ2" s="106"/>
      <c r="KVR2" s="106"/>
      <c r="KVS2" s="106"/>
      <c r="KVT2" s="106"/>
      <c r="KVU2" s="106"/>
      <c r="KVV2" s="106"/>
      <c r="KVW2" s="106"/>
      <c r="KVX2" s="106"/>
      <c r="KVY2" s="106"/>
      <c r="KVZ2" s="106"/>
      <c r="KWA2" s="106"/>
      <c r="KWB2" s="106"/>
      <c r="KWC2" s="106"/>
      <c r="KWD2" s="106"/>
      <c r="KWE2" s="106"/>
      <c r="KWF2" s="106"/>
      <c r="KWG2" s="106"/>
      <c r="KWH2" s="106"/>
      <c r="KWI2" s="106"/>
      <c r="KWJ2" s="106"/>
      <c r="KWK2" s="106"/>
      <c r="KWL2" s="106"/>
      <c r="KWM2" s="106"/>
      <c r="KWN2" s="106"/>
      <c r="KWO2" s="106"/>
      <c r="KWP2" s="106"/>
      <c r="KWQ2" s="106"/>
      <c r="KWR2" s="106"/>
      <c r="KWS2" s="106"/>
      <c r="KWT2" s="106"/>
      <c r="KWU2" s="106"/>
      <c r="KWV2" s="106"/>
      <c r="KWW2" s="106"/>
      <c r="KWX2" s="106"/>
      <c r="KWY2" s="106"/>
      <c r="KWZ2" s="106"/>
      <c r="KXA2" s="106"/>
      <c r="KXB2" s="106"/>
      <c r="KXC2" s="106"/>
      <c r="KXD2" s="106"/>
      <c r="KXE2" s="106"/>
      <c r="KXF2" s="106"/>
      <c r="KXG2" s="106"/>
      <c r="KXH2" s="106"/>
      <c r="KXI2" s="106"/>
      <c r="KXJ2" s="106"/>
      <c r="KXK2" s="106"/>
      <c r="KXL2" s="106"/>
      <c r="KXM2" s="106"/>
      <c r="KXN2" s="106"/>
      <c r="KXO2" s="106"/>
      <c r="KXP2" s="106"/>
      <c r="KXQ2" s="106"/>
      <c r="KXR2" s="106"/>
      <c r="KXS2" s="106"/>
      <c r="KXT2" s="106"/>
      <c r="KXU2" s="106"/>
      <c r="KXV2" s="106"/>
      <c r="KXW2" s="106"/>
      <c r="KXX2" s="106"/>
      <c r="KXY2" s="106"/>
      <c r="KXZ2" s="106"/>
      <c r="KYA2" s="106"/>
      <c r="KYB2" s="106"/>
      <c r="KYC2" s="106"/>
      <c r="KYD2" s="106"/>
      <c r="KYE2" s="106"/>
      <c r="KYF2" s="106"/>
      <c r="KYG2" s="106"/>
      <c r="KYH2" s="106"/>
      <c r="KYI2" s="106"/>
      <c r="KYJ2" s="106"/>
      <c r="KYK2" s="106"/>
      <c r="KYL2" s="106"/>
      <c r="KYM2" s="106"/>
      <c r="KYN2" s="106"/>
      <c r="KYO2" s="106"/>
      <c r="KYP2" s="106"/>
      <c r="KYQ2" s="106"/>
      <c r="KYR2" s="106"/>
      <c r="KYS2" s="106"/>
      <c r="KYT2" s="106"/>
      <c r="KYU2" s="106"/>
      <c r="KYV2" s="106"/>
      <c r="KYW2" s="106"/>
      <c r="KYX2" s="106"/>
      <c r="KYY2" s="106"/>
      <c r="KYZ2" s="106"/>
      <c r="KZA2" s="106"/>
      <c r="KZB2" s="106"/>
      <c r="KZC2" s="106"/>
      <c r="KZD2" s="106"/>
      <c r="KZE2" s="106"/>
      <c r="KZF2" s="106"/>
      <c r="KZG2" s="106"/>
      <c r="KZH2" s="106"/>
      <c r="KZI2" s="106"/>
      <c r="KZJ2" s="106"/>
      <c r="KZK2" s="106"/>
      <c r="KZL2" s="106"/>
      <c r="KZM2" s="106"/>
      <c r="KZN2" s="106"/>
      <c r="KZO2" s="106"/>
      <c r="KZP2" s="106"/>
      <c r="KZQ2" s="106"/>
      <c r="KZR2" s="106"/>
      <c r="KZS2" s="106"/>
      <c r="KZT2" s="106"/>
      <c r="KZU2" s="106"/>
      <c r="KZV2" s="106"/>
      <c r="KZW2" s="106"/>
      <c r="KZX2" s="106"/>
      <c r="KZY2" s="106"/>
      <c r="KZZ2" s="106"/>
      <c r="LAA2" s="106"/>
      <c r="LAB2" s="106"/>
      <c r="LAC2" s="106"/>
      <c r="LAD2" s="106"/>
      <c r="LAE2" s="106"/>
      <c r="LAF2" s="106"/>
      <c r="LAG2" s="106"/>
      <c r="LAH2" s="106"/>
      <c r="LAI2" s="106"/>
      <c r="LAJ2" s="106"/>
      <c r="LAK2" s="106"/>
      <c r="LAL2" s="106"/>
      <c r="LAM2" s="106"/>
      <c r="LAN2" s="106"/>
      <c r="LAO2" s="106"/>
      <c r="LAP2" s="106"/>
      <c r="LAQ2" s="106"/>
      <c r="LAR2" s="106"/>
      <c r="LAS2" s="106"/>
      <c r="LAT2" s="106"/>
      <c r="LAU2" s="106"/>
      <c r="LAV2" s="106"/>
      <c r="LAW2" s="106"/>
      <c r="LAX2" s="106"/>
      <c r="LAY2" s="106"/>
      <c r="LAZ2" s="106"/>
      <c r="LBA2" s="106"/>
      <c r="LBB2" s="106"/>
      <c r="LBC2" s="106"/>
      <c r="LBD2" s="106"/>
      <c r="LBE2" s="106"/>
      <c r="LBF2" s="106"/>
      <c r="LBG2" s="106"/>
      <c r="LBH2" s="106"/>
      <c r="LBI2" s="106"/>
      <c r="LBJ2" s="106"/>
      <c r="LBK2" s="106"/>
      <c r="LBL2" s="106"/>
      <c r="LBM2" s="106"/>
      <c r="LBN2" s="106"/>
      <c r="LBO2" s="106"/>
      <c r="LBP2" s="106"/>
      <c r="LBQ2" s="106"/>
      <c r="LBR2" s="106"/>
      <c r="LBS2" s="106"/>
      <c r="LBT2" s="106"/>
      <c r="LBU2" s="106"/>
      <c r="LBV2" s="106"/>
      <c r="LBW2" s="106"/>
      <c r="LBX2" s="106"/>
      <c r="LBY2" s="106"/>
      <c r="LBZ2" s="106"/>
      <c r="LCA2" s="106"/>
      <c r="LCB2" s="106"/>
      <c r="LCC2" s="106"/>
      <c r="LCD2" s="106"/>
      <c r="LCE2" s="106"/>
      <c r="LCF2" s="106"/>
      <c r="LCG2" s="106"/>
      <c r="LCH2" s="106"/>
      <c r="LCI2" s="106"/>
      <c r="LCJ2" s="106"/>
      <c r="LCK2" s="106"/>
      <c r="LCL2" s="106"/>
      <c r="LCM2" s="106"/>
      <c r="LCN2" s="106"/>
      <c r="LCO2" s="106"/>
      <c r="LCP2" s="106"/>
      <c r="LCQ2" s="106"/>
      <c r="LCR2" s="106"/>
      <c r="LCS2" s="106"/>
      <c r="LCT2" s="106"/>
      <c r="LCU2" s="106"/>
      <c r="LCV2" s="106"/>
      <c r="LCW2" s="106"/>
      <c r="LCX2" s="106"/>
      <c r="LCY2" s="106"/>
      <c r="LCZ2" s="106"/>
      <c r="LDA2" s="106"/>
      <c r="LDB2" s="106"/>
      <c r="LDC2" s="106"/>
      <c r="LDD2" s="106"/>
      <c r="LDE2" s="106"/>
      <c r="LDF2" s="106"/>
      <c r="LDG2" s="106"/>
      <c r="LDH2" s="106"/>
      <c r="LDI2" s="106"/>
      <c r="LDJ2" s="106"/>
      <c r="LDK2" s="106"/>
      <c r="LDL2" s="106"/>
      <c r="LDM2" s="106"/>
      <c r="LDN2" s="106"/>
      <c r="LDO2" s="106"/>
      <c r="LDP2" s="106"/>
      <c r="LDQ2" s="106"/>
      <c r="LDR2" s="106"/>
      <c r="LDS2" s="106"/>
      <c r="LDT2" s="106"/>
      <c r="LDU2" s="106"/>
      <c r="LDV2" s="106"/>
      <c r="LDW2" s="106"/>
      <c r="LDX2" s="106"/>
      <c r="LDY2" s="106"/>
      <c r="LDZ2" s="106"/>
      <c r="LEA2" s="106"/>
      <c r="LEB2" s="106"/>
      <c r="LEC2" s="106"/>
      <c r="LED2" s="106"/>
      <c r="LEE2" s="106"/>
      <c r="LEF2" s="106"/>
      <c r="LEG2" s="106"/>
      <c r="LEH2" s="106"/>
      <c r="LEI2" s="106"/>
      <c r="LEJ2" s="106"/>
      <c r="LEK2" s="106"/>
      <c r="LEL2" s="106"/>
      <c r="LEM2" s="106"/>
      <c r="LEN2" s="106"/>
      <c r="LEO2" s="106"/>
      <c r="LEP2" s="106"/>
      <c r="LEQ2" s="106"/>
      <c r="LER2" s="106"/>
      <c r="LES2" s="106"/>
      <c r="LET2" s="106"/>
      <c r="LEU2" s="106"/>
      <c r="LEV2" s="106"/>
      <c r="LEW2" s="106"/>
      <c r="LEX2" s="106"/>
      <c r="LEY2" s="106"/>
      <c r="LEZ2" s="106"/>
      <c r="LFA2" s="106"/>
      <c r="LFB2" s="106"/>
      <c r="LFC2" s="106"/>
      <c r="LFD2" s="106"/>
      <c r="LFE2" s="106"/>
      <c r="LFF2" s="106"/>
      <c r="LFG2" s="106"/>
      <c r="LFH2" s="106"/>
      <c r="LFI2" s="106"/>
      <c r="LFJ2" s="106"/>
      <c r="LFK2" s="106"/>
      <c r="LFL2" s="106"/>
      <c r="LFM2" s="106"/>
      <c r="LFN2" s="106"/>
      <c r="LFO2" s="106"/>
      <c r="LFP2" s="106"/>
      <c r="LFQ2" s="106"/>
      <c r="LFR2" s="106"/>
      <c r="LFS2" s="106"/>
      <c r="LFT2" s="106"/>
      <c r="LFU2" s="106"/>
      <c r="LFV2" s="106"/>
      <c r="LFW2" s="106"/>
      <c r="LFX2" s="106"/>
      <c r="LFY2" s="106"/>
      <c r="LFZ2" s="106"/>
      <c r="LGA2" s="106"/>
      <c r="LGB2" s="106"/>
      <c r="LGC2" s="106"/>
      <c r="LGD2" s="106"/>
      <c r="LGE2" s="106"/>
      <c r="LGF2" s="106"/>
      <c r="LGG2" s="106"/>
      <c r="LGH2" s="106"/>
      <c r="LGI2" s="106"/>
      <c r="LGJ2" s="106"/>
      <c r="LGK2" s="106"/>
      <c r="LGL2" s="106"/>
      <c r="LGM2" s="106"/>
      <c r="LGN2" s="106"/>
      <c r="LGO2" s="106"/>
      <c r="LGP2" s="106"/>
      <c r="LGQ2" s="106"/>
      <c r="LGR2" s="106"/>
      <c r="LGS2" s="106"/>
      <c r="LGT2" s="106"/>
      <c r="LGU2" s="106"/>
      <c r="LGV2" s="106"/>
      <c r="LGW2" s="106"/>
      <c r="LGX2" s="106"/>
      <c r="LGY2" s="106"/>
      <c r="LGZ2" s="106"/>
      <c r="LHA2" s="106"/>
      <c r="LHB2" s="106"/>
      <c r="LHC2" s="106"/>
      <c r="LHD2" s="106"/>
      <c r="LHE2" s="106"/>
      <c r="LHF2" s="106"/>
      <c r="LHG2" s="106"/>
      <c r="LHH2" s="106"/>
      <c r="LHI2" s="106"/>
      <c r="LHJ2" s="106"/>
      <c r="LHK2" s="106"/>
      <c r="LHL2" s="106"/>
      <c r="LHM2" s="106"/>
      <c r="LHN2" s="106"/>
      <c r="LHO2" s="106"/>
      <c r="LHP2" s="106"/>
      <c r="LHQ2" s="106"/>
      <c r="LHR2" s="106"/>
      <c r="LHS2" s="106"/>
      <c r="LHT2" s="106"/>
      <c r="LHU2" s="106"/>
      <c r="LHV2" s="106"/>
      <c r="LHW2" s="106"/>
      <c r="LHX2" s="106"/>
      <c r="LHY2" s="106"/>
      <c r="LHZ2" s="106"/>
      <c r="LIA2" s="106"/>
      <c r="LIB2" s="106"/>
      <c r="LIC2" s="106"/>
      <c r="LID2" s="106"/>
      <c r="LIE2" s="106"/>
      <c r="LIF2" s="106"/>
      <c r="LIG2" s="106"/>
      <c r="LIH2" s="106"/>
      <c r="LII2" s="106"/>
      <c r="LIJ2" s="106"/>
      <c r="LIK2" s="106"/>
      <c r="LIL2" s="106"/>
      <c r="LIM2" s="106"/>
      <c r="LIN2" s="106"/>
      <c r="LIO2" s="106"/>
      <c r="LIP2" s="106"/>
      <c r="LIQ2" s="106"/>
      <c r="LIR2" s="106"/>
      <c r="LIS2" s="106"/>
      <c r="LIT2" s="106"/>
      <c r="LIU2" s="106"/>
      <c r="LIV2" s="106"/>
      <c r="LIW2" s="106"/>
      <c r="LIX2" s="106"/>
      <c r="LIY2" s="106"/>
      <c r="LIZ2" s="106"/>
      <c r="LJA2" s="106"/>
      <c r="LJB2" s="106"/>
      <c r="LJC2" s="106"/>
      <c r="LJD2" s="106"/>
      <c r="LJE2" s="106"/>
      <c r="LJF2" s="106"/>
      <c r="LJG2" s="106"/>
      <c r="LJH2" s="106"/>
      <c r="LJI2" s="106"/>
      <c r="LJJ2" s="106"/>
      <c r="LJK2" s="106"/>
      <c r="LJL2" s="106"/>
      <c r="LJM2" s="106"/>
      <c r="LJN2" s="106"/>
      <c r="LJO2" s="106"/>
      <c r="LJP2" s="106"/>
      <c r="LJQ2" s="106"/>
      <c r="LJR2" s="106"/>
      <c r="LJS2" s="106"/>
      <c r="LJT2" s="106"/>
      <c r="LJU2" s="106"/>
      <c r="LJV2" s="106"/>
      <c r="LJW2" s="106"/>
      <c r="LJX2" s="106"/>
      <c r="LJY2" s="106"/>
      <c r="LJZ2" s="106"/>
      <c r="LKA2" s="106"/>
      <c r="LKB2" s="106"/>
      <c r="LKC2" s="106"/>
      <c r="LKD2" s="106"/>
      <c r="LKE2" s="106"/>
      <c r="LKF2" s="106"/>
      <c r="LKG2" s="106"/>
      <c r="LKH2" s="106"/>
      <c r="LKI2" s="106"/>
      <c r="LKJ2" s="106"/>
      <c r="LKK2" s="106"/>
      <c r="LKL2" s="106"/>
      <c r="LKM2" s="106"/>
      <c r="LKN2" s="106"/>
      <c r="LKO2" s="106"/>
      <c r="LKP2" s="106"/>
      <c r="LKQ2" s="106"/>
      <c r="LKR2" s="106"/>
      <c r="LKS2" s="106"/>
      <c r="LKT2" s="106"/>
      <c r="LKU2" s="106"/>
      <c r="LKV2" s="106"/>
      <c r="LKW2" s="106"/>
      <c r="LKX2" s="106"/>
      <c r="LKY2" s="106"/>
      <c r="LKZ2" s="106"/>
      <c r="LLA2" s="106"/>
      <c r="LLB2" s="106"/>
      <c r="LLC2" s="106"/>
      <c r="LLD2" s="106"/>
      <c r="LLE2" s="106"/>
      <c r="LLF2" s="106"/>
      <c r="LLG2" s="106"/>
      <c r="LLH2" s="106"/>
      <c r="LLI2" s="106"/>
      <c r="LLJ2" s="106"/>
      <c r="LLK2" s="106"/>
      <c r="LLL2" s="106"/>
      <c r="LLM2" s="106"/>
      <c r="LLN2" s="106"/>
      <c r="LLO2" s="106"/>
      <c r="LLP2" s="106"/>
      <c r="LLQ2" s="106"/>
      <c r="LLR2" s="106"/>
      <c r="LLS2" s="106"/>
      <c r="LLT2" s="106"/>
      <c r="LLU2" s="106"/>
      <c r="LLV2" s="106"/>
      <c r="LLW2" s="106"/>
      <c r="LLX2" s="106"/>
      <c r="LLY2" s="106"/>
      <c r="LLZ2" s="106"/>
      <c r="LMA2" s="106"/>
      <c r="LMB2" s="106"/>
      <c r="LMC2" s="106"/>
      <c r="LMD2" s="106"/>
      <c r="LME2" s="106"/>
      <c r="LMF2" s="106"/>
      <c r="LMG2" s="106"/>
      <c r="LMH2" s="106"/>
      <c r="LMI2" s="106"/>
      <c r="LMJ2" s="106"/>
      <c r="LMK2" s="106"/>
      <c r="LML2" s="106"/>
      <c r="LMM2" s="106"/>
      <c r="LMN2" s="106"/>
      <c r="LMO2" s="106"/>
      <c r="LMP2" s="106"/>
      <c r="LMQ2" s="106"/>
      <c r="LMR2" s="106"/>
      <c r="LMS2" s="106"/>
      <c r="LMT2" s="106"/>
      <c r="LMU2" s="106"/>
      <c r="LMV2" s="106"/>
      <c r="LMW2" s="106"/>
      <c r="LMX2" s="106"/>
      <c r="LMY2" s="106"/>
      <c r="LMZ2" s="106"/>
      <c r="LNA2" s="106"/>
      <c r="LNB2" s="106"/>
      <c r="LNC2" s="106"/>
      <c r="LND2" s="106"/>
      <c r="LNE2" s="106"/>
      <c r="LNF2" s="106"/>
      <c r="LNG2" s="106"/>
      <c r="LNH2" s="106"/>
      <c r="LNI2" s="106"/>
      <c r="LNJ2" s="106"/>
      <c r="LNK2" s="106"/>
      <c r="LNL2" s="106"/>
      <c r="LNM2" s="106"/>
      <c r="LNN2" s="106"/>
      <c r="LNO2" s="106"/>
      <c r="LNP2" s="106"/>
      <c r="LNQ2" s="106"/>
      <c r="LNR2" s="106"/>
      <c r="LNS2" s="106"/>
      <c r="LNT2" s="106"/>
      <c r="LNU2" s="106"/>
      <c r="LNV2" s="106"/>
      <c r="LNW2" s="106"/>
      <c r="LNX2" s="106"/>
      <c r="LNY2" s="106"/>
      <c r="LNZ2" s="106"/>
      <c r="LOA2" s="106"/>
      <c r="LOB2" s="106"/>
      <c r="LOC2" s="106"/>
      <c r="LOD2" s="106"/>
      <c r="LOE2" s="106"/>
      <c r="LOF2" s="106"/>
      <c r="LOG2" s="106"/>
      <c r="LOH2" s="106"/>
      <c r="LOI2" s="106"/>
      <c r="LOJ2" s="106"/>
      <c r="LOK2" s="106"/>
      <c r="LOL2" s="106"/>
      <c r="LOM2" s="106"/>
      <c r="LON2" s="106"/>
      <c r="LOO2" s="106"/>
      <c r="LOP2" s="106"/>
      <c r="LOQ2" s="106"/>
      <c r="LOR2" s="106"/>
      <c r="LOS2" s="106"/>
      <c r="LOT2" s="106"/>
      <c r="LOU2" s="106"/>
      <c r="LOV2" s="106"/>
      <c r="LOW2" s="106"/>
      <c r="LOX2" s="106"/>
      <c r="LOY2" s="106"/>
      <c r="LOZ2" s="106"/>
      <c r="LPA2" s="106"/>
      <c r="LPB2" s="106"/>
      <c r="LPC2" s="106"/>
      <c r="LPD2" s="106"/>
      <c r="LPE2" s="106"/>
      <c r="LPF2" s="106"/>
      <c r="LPG2" s="106"/>
      <c r="LPH2" s="106"/>
      <c r="LPI2" s="106"/>
      <c r="LPJ2" s="106"/>
      <c r="LPK2" s="106"/>
      <c r="LPL2" s="106"/>
      <c r="LPM2" s="106"/>
      <c r="LPN2" s="106"/>
      <c r="LPO2" s="106"/>
      <c r="LPP2" s="106"/>
      <c r="LPQ2" s="106"/>
      <c r="LPR2" s="106"/>
      <c r="LPS2" s="106"/>
      <c r="LPT2" s="106"/>
      <c r="LPU2" s="106"/>
      <c r="LPV2" s="106"/>
      <c r="LPW2" s="106"/>
      <c r="LPX2" s="106"/>
      <c r="LPY2" s="106"/>
      <c r="LPZ2" s="106"/>
      <c r="LQA2" s="106"/>
      <c r="LQB2" s="106"/>
      <c r="LQC2" s="106"/>
      <c r="LQD2" s="106"/>
      <c r="LQE2" s="106"/>
      <c r="LQF2" s="106"/>
      <c r="LQG2" s="106"/>
      <c r="LQH2" s="106"/>
      <c r="LQI2" s="106"/>
      <c r="LQJ2" s="106"/>
      <c r="LQK2" s="106"/>
      <c r="LQL2" s="106"/>
      <c r="LQM2" s="106"/>
      <c r="LQN2" s="106"/>
      <c r="LQO2" s="106"/>
      <c r="LQP2" s="106"/>
      <c r="LQQ2" s="106"/>
      <c r="LQR2" s="106"/>
      <c r="LQS2" s="106"/>
      <c r="LQT2" s="106"/>
      <c r="LQU2" s="106"/>
      <c r="LQV2" s="106"/>
      <c r="LQW2" s="106"/>
      <c r="LQX2" s="106"/>
      <c r="LQY2" s="106"/>
      <c r="LQZ2" s="106"/>
      <c r="LRA2" s="106"/>
      <c r="LRB2" s="106"/>
      <c r="LRC2" s="106"/>
      <c r="LRD2" s="106"/>
      <c r="LRE2" s="106"/>
      <c r="LRF2" s="106"/>
      <c r="LRG2" s="106"/>
      <c r="LRH2" s="106"/>
      <c r="LRI2" s="106"/>
      <c r="LRJ2" s="106"/>
      <c r="LRK2" s="106"/>
      <c r="LRL2" s="106"/>
      <c r="LRM2" s="106"/>
      <c r="LRN2" s="106"/>
      <c r="LRO2" s="106"/>
      <c r="LRP2" s="106"/>
      <c r="LRQ2" s="106"/>
      <c r="LRR2" s="106"/>
      <c r="LRS2" s="106"/>
      <c r="LRT2" s="106"/>
      <c r="LRU2" s="106"/>
      <c r="LRV2" s="106"/>
      <c r="LRW2" s="106"/>
      <c r="LRX2" s="106"/>
      <c r="LRY2" s="106"/>
      <c r="LRZ2" s="106"/>
      <c r="LSA2" s="106"/>
      <c r="LSB2" s="106"/>
      <c r="LSC2" s="106"/>
      <c r="LSD2" s="106"/>
      <c r="LSE2" s="106"/>
      <c r="LSF2" s="106"/>
      <c r="LSG2" s="106"/>
      <c r="LSH2" s="106"/>
      <c r="LSI2" s="106"/>
      <c r="LSJ2" s="106"/>
      <c r="LSK2" s="106"/>
      <c r="LSL2" s="106"/>
      <c r="LSM2" s="106"/>
      <c r="LSN2" s="106"/>
      <c r="LSO2" s="106"/>
      <c r="LSP2" s="106"/>
      <c r="LSQ2" s="106"/>
      <c r="LSR2" s="106"/>
      <c r="LSS2" s="106"/>
      <c r="LST2" s="106"/>
      <c r="LSU2" s="106"/>
      <c r="LSV2" s="106"/>
      <c r="LSW2" s="106"/>
      <c r="LSX2" s="106"/>
      <c r="LSY2" s="106"/>
      <c r="LSZ2" s="106"/>
      <c r="LTA2" s="106"/>
      <c r="LTB2" s="106"/>
      <c r="LTC2" s="106"/>
      <c r="LTD2" s="106"/>
      <c r="LTE2" s="106"/>
      <c r="LTF2" s="106"/>
      <c r="LTG2" s="106"/>
      <c r="LTH2" s="106"/>
      <c r="LTI2" s="106"/>
      <c r="LTJ2" s="106"/>
      <c r="LTK2" s="106"/>
      <c r="LTL2" s="106"/>
      <c r="LTM2" s="106"/>
      <c r="LTN2" s="106"/>
      <c r="LTO2" s="106"/>
      <c r="LTP2" s="106"/>
      <c r="LTQ2" s="106"/>
      <c r="LTR2" s="106"/>
      <c r="LTS2" s="106"/>
      <c r="LTT2" s="106"/>
      <c r="LTU2" s="106"/>
      <c r="LTV2" s="106"/>
      <c r="LTW2" s="106"/>
      <c r="LTX2" s="106"/>
      <c r="LTY2" s="106"/>
      <c r="LTZ2" s="106"/>
      <c r="LUA2" s="106"/>
      <c r="LUB2" s="106"/>
      <c r="LUC2" s="106"/>
      <c r="LUD2" s="106"/>
      <c r="LUE2" s="106"/>
      <c r="LUF2" s="106"/>
      <c r="LUG2" s="106"/>
      <c r="LUH2" s="106"/>
      <c r="LUI2" s="106"/>
      <c r="LUJ2" s="106"/>
      <c r="LUK2" s="106"/>
      <c r="LUL2" s="106"/>
      <c r="LUM2" s="106"/>
      <c r="LUN2" s="106"/>
      <c r="LUO2" s="106"/>
      <c r="LUP2" s="106"/>
      <c r="LUQ2" s="106"/>
      <c r="LUR2" s="106"/>
      <c r="LUS2" s="106"/>
      <c r="LUT2" s="106"/>
      <c r="LUU2" s="106"/>
      <c r="LUV2" s="106"/>
      <c r="LUW2" s="106"/>
      <c r="LUX2" s="106"/>
      <c r="LUY2" s="106"/>
      <c r="LUZ2" s="106"/>
      <c r="LVA2" s="106"/>
      <c r="LVB2" s="106"/>
      <c r="LVC2" s="106"/>
      <c r="LVD2" s="106"/>
      <c r="LVE2" s="106"/>
      <c r="LVF2" s="106"/>
      <c r="LVG2" s="106"/>
      <c r="LVH2" s="106"/>
      <c r="LVI2" s="106"/>
      <c r="LVJ2" s="106"/>
      <c r="LVK2" s="106"/>
      <c r="LVL2" s="106"/>
      <c r="LVM2" s="106"/>
      <c r="LVN2" s="106"/>
      <c r="LVO2" s="106"/>
      <c r="LVP2" s="106"/>
      <c r="LVQ2" s="106"/>
      <c r="LVR2" s="106"/>
      <c r="LVS2" s="106"/>
      <c r="LVT2" s="106"/>
      <c r="LVU2" s="106"/>
      <c r="LVV2" s="106"/>
      <c r="LVW2" s="106"/>
      <c r="LVX2" s="106"/>
      <c r="LVY2" s="106"/>
      <c r="LVZ2" s="106"/>
      <c r="LWA2" s="106"/>
      <c r="LWB2" s="106"/>
      <c r="LWC2" s="106"/>
      <c r="LWD2" s="106"/>
      <c r="LWE2" s="106"/>
      <c r="LWF2" s="106"/>
      <c r="LWG2" s="106"/>
      <c r="LWH2" s="106"/>
      <c r="LWI2" s="106"/>
      <c r="LWJ2" s="106"/>
      <c r="LWK2" s="106"/>
      <c r="LWL2" s="106"/>
      <c r="LWM2" s="106"/>
      <c r="LWN2" s="106"/>
      <c r="LWO2" s="106"/>
      <c r="LWP2" s="106"/>
      <c r="LWQ2" s="106"/>
      <c r="LWR2" s="106"/>
      <c r="LWS2" s="106"/>
      <c r="LWT2" s="106"/>
      <c r="LWU2" s="106"/>
      <c r="LWV2" s="106"/>
      <c r="LWW2" s="106"/>
      <c r="LWX2" s="106"/>
      <c r="LWY2" s="106"/>
      <c r="LWZ2" s="106"/>
      <c r="LXA2" s="106"/>
      <c r="LXB2" s="106"/>
      <c r="LXC2" s="106"/>
      <c r="LXD2" s="106"/>
      <c r="LXE2" s="106"/>
      <c r="LXF2" s="106"/>
      <c r="LXG2" s="106"/>
      <c r="LXH2" s="106"/>
      <c r="LXI2" s="106"/>
      <c r="LXJ2" s="106"/>
      <c r="LXK2" s="106"/>
      <c r="LXL2" s="106"/>
      <c r="LXM2" s="106"/>
      <c r="LXN2" s="106"/>
      <c r="LXO2" s="106"/>
      <c r="LXP2" s="106"/>
      <c r="LXQ2" s="106"/>
      <c r="LXR2" s="106"/>
      <c r="LXS2" s="106"/>
      <c r="LXT2" s="106"/>
      <c r="LXU2" s="106"/>
      <c r="LXV2" s="106"/>
      <c r="LXW2" s="106"/>
      <c r="LXX2" s="106"/>
      <c r="LXY2" s="106"/>
      <c r="LXZ2" s="106"/>
      <c r="LYA2" s="106"/>
      <c r="LYB2" s="106"/>
      <c r="LYC2" s="106"/>
      <c r="LYD2" s="106"/>
      <c r="LYE2" s="106"/>
      <c r="LYF2" s="106"/>
      <c r="LYG2" s="106"/>
      <c r="LYH2" s="106"/>
      <c r="LYI2" s="106"/>
      <c r="LYJ2" s="106"/>
      <c r="LYK2" s="106"/>
      <c r="LYL2" s="106"/>
      <c r="LYM2" s="106"/>
      <c r="LYN2" s="106"/>
      <c r="LYO2" s="106"/>
      <c r="LYP2" s="106"/>
      <c r="LYQ2" s="106"/>
      <c r="LYR2" s="106"/>
      <c r="LYS2" s="106"/>
      <c r="LYT2" s="106"/>
      <c r="LYU2" s="106"/>
      <c r="LYV2" s="106"/>
      <c r="LYW2" s="106"/>
      <c r="LYX2" s="106"/>
      <c r="LYY2" s="106"/>
      <c r="LYZ2" s="106"/>
      <c r="LZA2" s="106"/>
      <c r="LZB2" s="106"/>
      <c r="LZC2" s="106"/>
      <c r="LZD2" s="106"/>
      <c r="LZE2" s="106"/>
      <c r="LZF2" s="106"/>
      <c r="LZG2" s="106"/>
      <c r="LZH2" s="106"/>
      <c r="LZI2" s="106"/>
      <c r="LZJ2" s="106"/>
      <c r="LZK2" s="106"/>
      <c r="LZL2" s="106"/>
      <c r="LZM2" s="106"/>
      <c r="LZN2" s="106"/>
      <c r="LZO2" s="106"/>
      <c r="LZP2" s="106"/>
      <c r="LZQ2" s="106"/>
      <c r="LZR2" s="106"/>
      <c r="LZS2" s="106"/>
      <c r="LZT2" s="106"/>
      <c r="LZU2" s="106"/>
      <c r="LZV2" s="106"/>
      <c r="LZW2" s="106"/>
      <c r="LZX2" s="106"/>
      <c r="LZY2" s="106"/>
      <c r="LZZ2" s="106"/>
      <c r="MAA2" s="106"/>
      <c r="MAB2" s="106"/>
      <c r="MAC2" s="106"/>
      <c r="MAD2" s="106"/>
      <c r="MAE2" s="106"/>
      <c r="MAF2" s="106"/>
      <c r="MAG2" s="106"/>
      <c r="MAH2" s="106"/>
      <c r="MAI2" s="106"/>
      <c r="MAJ2" s="106"/>
      <c r="MAK2" s="106"/>
      <c r="MAL2" s="106"/>
      <c r="MAM2" s="106"/>
      <c r="MAN2" s="106"/>
      <c r="MAO2" s="106"/>
      <c r="MAP2" s="106"/>
      <c r="MAQ2" s="106"/>
      <c r="MAR2" s="106"/>
      <c r="MAS2" s="106"/>
      <c r="MAT2" s="106"/>
      <c r="MAU2" s="106"/>
      <c r="MAV2" s="106"/>
      <c r="MAW2" s="106"/>
      <c r="MAX2" s="106"/>
      <c r="MAY2" s="106"/>
      <c r="MAZ2" s="106"/>
      <c r="MBA2" s="106"/>
      <c r="MBB2" s="106"/>
      <c r="MBC2" s="106"/>
      <c r="MBD2" s="106"/>
      <c r="MBE2" s="106"/>
      <c r="MBF2" s="106"/>
      <c r="MBG2" s="106"/>
      <c r="MBH2" s="106"/>
      <c r="MBI2" s="106"/>
      <c r="MBJ2" s="106"/>
      <c r="MBK2" s="106"/>
      <c r="MBL2" s="106"/>
      <c r="MBM2" s="106"/>
      <c r="MBN2" s="106"/>
      <c r="MBO2" s="106"/>
      <c r="MBP2" s="106"/>
      <c r="MBQ2" s="106"/>
      <c r="MBR2" s="106"/>
      <c r="MBS2" s="106"/>
      <c r="MBT2" s="106"/>
      <c r="MBU2" s="106"/>
      <c r="MBV2" s="106"/>
      <c r="MBW2" s="106"/>
      <c r="MBX2" s="106"/>
      <c r="MBY2" s="106"/>
      <c r="MBZ2" s="106"/>
      <c r="MCA2" s="106"/>
      <c r="MCB2" s="106"/>
      <c r="MCC2" s="106"/>
      <c r="MCD2" s="106"/>
      <c r="MCE2" s="106"/>
      <c r="MCF2" s="106"/>
      <c r="MCG2" s="106"/>
      <c r="MCH2" s="106"/>
      <c r="MCI2" s="106"/>
      <c r="MCJ2" s="106"/>
      <c r="MCK2" s="106"/>
      <c r="MCL2" s="106"/>
      <c r="MCM2" s="106"/>
      <c r="MCN2" s="106"/>
      <c r="MCO2" s="106"/>
      <c r="MCP2" s="106"/>
      <c r="MCQ2" s="106"/>
      <c r="MCR2" s="106"/>
      <c r="MCS2" s="106"/>
      <c r="MCT2" s="106"/>
      <c r="MCU2" s="106"/>
      <c r="MCV2" s="106"/>
      <c r="MCW2" s="106"/>
      <c r="MCX2" s="106"/>
      <c r="MCY2" s="106"/>
      <c r="MCZ2" s="106"/>
      <c r="MDA2" s="106"/>
      <c r="MDB2" s="106"/>
      <c r="MDC2" s="106"/>
      <c r="MDD2" s="106"/>
      <c r="MDE2" s="106"/>
      <c r="MDF2" s="106"/>
      <c r="MDG2" s="106"/>
      <c r="MDH2" s="106"/>
      <c r="MDI2" s="106"/>
      <c r="MDJ2" s="106"/>
      <c r="MDK2" s="106"/>
      <c r="MDL2" s="106"/>
      <c r="MDM2" s="106"/>
      <c r="MDN2" s="106"/>
      <c r="MDO2" s="106"/>
      <c r="MDP2" s="106"/>
      <c r="MDQ2" s="106"/>
      <c r="MDR2" s="106"/>
      <c r="MDS2" s="106"/>
      <c r="MDT2" s="106"/>
      <c r="MDU2" s="106"/>
      <c r="MDV2" s="106"/>
      <c r="MDW2" s="106"/>
      <c r="MDX2" s="106"/>
      <c r="MDY2" s="106"/>
      <c r="MDZ2" s="106"/>
      <c r="MEA2" s="106"/>
      <c r="MEB2" s="106"/>
      <c r="MEC2" s="106"/>
      <c r="MED2" s="106"/>
      <c r="MEE2" s="106"/>
      <c r="MEF2" s="106"/>
      <c r="MEG2" s="106"/>
      <c r="MEH2" s="106"/>
      <c r="MEI2" s="106"/>
      <c r="MEJ2" s="106"/>
      <c r="MEK2" s="106"/>
      <c r="MEL2" s="106"/>
      <c r="MEM2" s="106"/>
      <c r="MEN2" s="106"/>
      <c r="MEO2" s="106"/>
      <c r="MEP2" s="106"/>
      <c r="MEQ2" s="106"/>
      <c r="MER2" s="106"/>
      <c r="MES2" s="106"/>
      <c r="MET2" s="106"/>
      <c r="MEU2" s="106"/>
      <c r="MEV2" s="106"/>
      <c r="MEW2" s="106"/>
      <c r="MEX2" s="106"/>
      <c r="MEY2" s="106"/>
      <c r="MEZ2" s="106"/>
      <c r="MFA2" s="106"/>
      <c r="MFB2" s="106"/>
      <c r="MFC2" s="106"/>
      <c r="MFD2" s="106"/>
      <c r="MFE2" s="106"/>
      <c r="MFF2" s="106"/>
      <c r="MFG2" s="106"/>
      <c r="MFH2" s="106"/>
      <c r="MFI2" s="106"/>
      <c r="MFJ2" s="106"/>
      <c r="MFK2" s="106"/>
      <c r="MFL2" s="106"/>
      <c r="MFM2" s="106"/>
      <c r="MFN2" s="106"/>
      <c r="MFO2" s="106"/>
      <c r="MFP2" s="106"/>
      <c r="MFQ2" s="106"/>
      <c r="MFR2" s="106"/>
      <c r="MFS2" s="106"/>
      <c r="MFT2" s="106"/>
      <c r="MFU2" s="106"/>
      <c r="MFV2" s="106"/>
      <c r="MFW2" s="106"/>
      <c r="MFX2" s="106"/>
      <c r="MFY2" s="106"/>
      <c r="MFZ2" s="106"/>
      <c r="MGA2" s="106"/>
      <c r="MGB2" s="106"/>
      <c r="MGC2" s="106"/>
      <c r="MGD2" s="106"/>
      <c r="MGE2" s="106"/>
      <c r="MGF2" s="106"/>
      <c r="MGG2" s="106"/>
      <c r="MGH2" s="106"/>
      <c r="MGI2" s="106"/>
      <c r="MGJ2" s="106"/>
      <c r="MGK2" s="106"/>
      <c r="MGL2" s="106"/>
      <c r="MGM2" s="106"/>
      <c r="MGN2" s="106"/>
      <c r="MGO2" s="106"/>
      <c r="MGP2" s="106"/>
      <c r="MGQ2" s="106"/>
      <c r="MGR2" s="106"/>
      <c r="MGS2" s="106"/>
      <c r="MGT2" s="106"/>
      <c r="MGU2" s="106"/>
      <c r="MGV2" s="106"/>
      <c r="MGW2" s="106"/>
      <c r="MGX2" s="106"/>
      <c r="MGY2" s="106"/>
      <c r="MGZ2" s="106"/>
      <c r="MHA2" s="106"/>
      <c r="MHB2" s="106"/>
      <c r="MHC2" s="106"/>
      <c r="MHD2" s="106"/>
      <c r="MHE2" s="106"/>
      <c r="MHF2" s="106"/>
      <c r="MHG2" s="106"/>
      <c r="MHH2" s="106"/>
      <c r="MHI2" s="106"/>
      <c r="MHJ2" s="106"/>
      <c r="MHK2" s="106"/>
      <c r="MHL2" s="106"/>
      <c r="MHM2" s="106"/>
      <c r="MHN2" s="106"/>
      <c r="MHO2" s="106"/>
      <c r="MHP2" s="106"/>
      <c r="MHQ2" s="106"/>
      <c r="MHR2" s="106"/>
      <c r="MHS2" s="106"/>
      <c r="MHT2" s="106"/>
      <c r="MHU2" s="106"/>
      <c r="MHV2" s="106"/>
      <c r="MHW2" s="106"/>
      <c r="MHX2" s="106"/>
      <c r="MHY2" s="106"/>
      <c r="MHZ2" s="106"/>
      <c r="MIA2" s="106"/>
      <c r="MIB2" s="106"/>
      <c r="MIC2" s="106"/>
      <c r="MID2" s="106"/>
      <c r="MIE2" s="106"/>
      <c r="MIF2" s="106"/>
      <c r="MIG2" s="106"/>
      <c r="MIH2" s="106"/>
      <c r="MII2" s="106"/>
      <c r="MIJ2" s="106"/>
      <c r="MIK2" s="106"/>
      <c r="MIL2" s="106"/>
      <c r="MIM2" s="106"/>
      <c r="MIN2" s="106"/>
      <c r="MIO2" s="106"/>
      <c r="MIP2" s="106"/>
      <c r="MIQ2" s="106"/>
      <c r="MIR2" s="106"/>
      <c r="MIS2" s="106"/>
      <c r="MIT2" s="106"/>
      <c r="MIU2" s="106"/>
      <c r="MIV2" s="106"/>
      <c r="MIW2" s="106"/>
      <c r="MIX2" s="106"/>
      <c r="MIY2" s="106"/>
      <c r="MIZ2" s="106"/>
      <c r="MJA2" s="106"/>
      <c r="MJB2" s="106"/>
      <c r="MJC2" s="106"/>
      <c r="MJD2" s="106"/>
      <c r="MJE2" s="106"/>
      <c r="MJF2" s="106"/>
      <c r="MJG2" s="106"/>
      <c r="MJH2" s="106"/>
      <c r="MJI2" s="106"/>
      <c r="MJJ2" s="106"/>
      <c r="MJK2" s="106"/>
      <c r="MJL2" s="106"/>
      <c r="MJM2" s="106"/>
      <c r="MJN2" s="106"/>
      <c r="MJO2" s="106"/>
      <c r="MJP2" s="106"/>
      <c r="MJQ2" s="106"/>
      <c r="MJR2" s="106"/>
      <c r="MJS2" s="106"/>
      <c r="MJT2" s="106"/>
      <c r="MJU2" s="106"/>
      <c r="MJV2" s="106"/>
      <c r="MJW2" s="106"/>
      <c r="MJX2" s="106"/>
      <c r="MJY2" s="106"/>
      <c r="MJZ2" s="106"/>
      <c r="MKA2" s="106"/>
      <c r="MKB2" s="106"/>
      <c r="MKC2" s="106"/>
      <c r="MKD2" s="106"/>
      <c r="MKE2" s="106"/>
      <c r="MKF2" s="106"/>
      <c r="MKG2" s="106"/>
      <c r="MKH2" s="106"/>
      <c r="MKI2" s="106"/>
      <c r="MKJ2" s="106"/>
      <c r="MKK2" s="106"/>
      <c r="MKL2" s="106"/>
      <c r="MKM2" s="106"/>
      <c r="MKN2" s="106"/>
      <c r="MKO2" s="106"/>
      <c r="MKP2" s="106"/>
      <c r="MKQ2" s="106"/>
      <c r="MKR2" s="106"/>
      <c r="MKS2" s="106"/>
      <c r="MKT2" s="106"/>
      <c r="MKU2" s="106"/>
      <c r="MKV2" s="106"/>
      <c r="MKW2" s="106"/>
      <c r="MKX2" s="106"/>
      <c r="MKY2" s="106"/>
      <c r="MKZ2" s="106"/>
      <c r="MLA2" s="106"/>
      <c r="MLB2" s="106"/>
      <c r="MLC2" s="106"/>
      <c r="MLD2" s="106"/>
      <c r="MLE2" s="106"/>
      <c r="MLF2" s="106"/>
      <c r="MLG2" s="106"/>
      <c r="MLH2" s="106"/>
      <c r="MLI2" s="106"/>
      <c r="MLJ2" s="106"/>
      <c r="MLK2" s="106"/>
      <c r="MLL2" s="106"/>
      <c r="MLM2" s="106"/>
      <c r="MLN2" s="106"/>
      <c r="MLO2" s="106"/>
      <c r="MLP2" s="106"/>
      <c r="MLQ2" s="106"/>
      <c r="MLR2" s="106"/>
      <c r="MLS2" s="106"/>
      <c r="MLT2" s="106"/>
      <c r="MLU2" s="106"/>
      <c r="MLV2" s="106"/>
      <c r="MLW2" s="106"/>
      <c r="MLX2" s="106"/>
      <c r="MLY2" s="106"/>
      <c r="MLZ2" s="106"/>
      <c r="MMA2" s="106"/>
      <c r="MMB2" s="106"/>
      <c r="MMC2" s="106"/>
      <c r="MMD2" s="106"/>
      <c r="MME2" s="106"/>
      <c r="MMF2" s="106"/>
      <c r="MMG2" s="106"/>
      <c r="MMH2" s="106"/>
      <c r="MMI2" s="106"/>
      <c r="MMJ2" s="106"/>
      <c r="MMK2" s="106"/>
      <c r="MML2" s="106"/>
      <c r="MMM2" s="106"/>
      <c r="MMN2" s="106"/>
      <c r="MMO2" s="106"/>
      <c r="MMP2" s="106"/>
      <c r="MMQ2" s="106"/>
      <c r="MMR2" s="106"/>
      <c r="MMS2" s="106"/>
      <c r="MMT2" s="106"/>
      <c r="MMU2" s="106"/>
      <c r="MMV2" s="106"/>
      <c r="MMW2" s="106"/>
      <c r="MMX2" s="106"/>
      <c r="MMY2" s="106"/>
      <c r="MMZ2" s="106"/>
      <c r="MNA2" s="106"/>
      <c r="MNB2" s="106"/>
      <c r="MNC2" s="106"/>
      <c r="MND2" s="106"/>
      <c r="MNE2" s="106"/>
      <c r="MNF2" s="106"/>
      <c r="MNG2" s="106"/>
      <c r="MNH2" s="106"/>
      <c r="MNI2" s="106"/>
      <c r="MNJ2" s="106"/>
      <c r="MNK2" s="106"/>
      <c r="MNL2" s="106"/>
      <c r="MNM2" s="106"/>
      <c r="MNN2" s="106"/>
      <c r="MNO2" s="106"/>
      <c r="MNP2" s="106"/>
      <c r="MNQ2" s="106"/>
      <c r="MNR2" s="106"/>
      <c r="MNS2" s="106"/>
      <c r="MNT2" s="106"/>
      <c r="MNU2" s="106"/>
      <c r="MNV2" s="106"/>
      <c r="MNW2" s="106"/>
      <c r="MNX2" s="106"/>
      <c r="MNY2" s="106"/>
      <c r="MNZ2" s="106"/>
      <c r="MOA2" s="106"/>
      <c r="MOB2" s="106"/>
      <c r="MOC2" s="106"/>
      <c r="MOD2" s="106"/>
      <c r="MOE2" s="106"/>
      <c r="MOF2" s="106"/>
      <c r="MOG2" s="106"/>
      <c r="MOH2" s="106"/>
      <c r="MOI2" s="106"/>
      <c r="MOJ2" s="106"/>
      <c r="MOK2" s="106"/>
      <c r="MOL2" s="106"/>
      <c r="MOM2" s="106"/>
      <c r="MON2" s="106"/>
      <c r="MOO2" s="106"/>
      <c r="MOP2" s="106"/>
      <c r="MOQ2" s="106"/>
      <c r="MOR2" s="106"/>
      <c r="MOS2" s="106"/>
      <c r="MOT2" s="106"/>
      <c r="MOU2" s="106"/>
      <c r="MOV2" s="106"/>
      <c r="MOW2" s="106"/>
      <c r="MOX2" s="106"/>
      <c r="MOY2" s="106"/>
      <c r="MOZ2" s="106"/>
      <c r="MPA2" s="106"/>
      <c r="MPB2" s="106"/>
      <c r="MPC2" s="106"/>
      <c r="MPD2" s="106"/>
      <c r="MPE2" s="106"/>
      <c r="MPF2" s="106"/>
      <c r="MPG2" s="106"/>
      <c r="MPH2" s="106"/>
      <c r="MPI2" s="106"/>
      <c r="MPJ2" s="106"/>
      <c r="MPK2" s="106"/>
      <c r="MPL2" s="106"/>
      <c r="MPM2" s="106"/>
      <c r="MPN2" s="106"/>
      <c r="MPO2" s="106"/>
      <c r="MPP2" s="106"/>
      <c r="MPQ2" s="106"/>
      <c r="MPR2" s="106"/>
      <c r="MPS2" s="106"/>
      <c r="MPT2" s="106"/>
      <c r="MPU2" s="106"/>
      <c r="MPV2" s="106"/>
      <c r="MPW2" s="106"/>
      <c r="MPX2" s="106"/>
      <c r="MPY2" s="106"/>
      <c r="MPZ2" s="106"/>
      <c r="MQA2" s="106"/>
      <c r="MQB2" s="106"/>
      <c r="MQC2" s="106"/>
      <c r="MQD2" s="106"/>
      <c r="MQE2" s="106"/>
      <c r="MQF2" s="106"/>
      <c r="MQG2" s="106"/>
      <c r="MQH2" s="106"/>
      <c r="MQI2" s="106"/>
      <c r="MQJ2" s="106"/>
      <c r="MQK2" s="106"/>
      <c r="MQL2" s="106"/>
      <c r="MQM2" s="106"/>
      <c r="MQN2" s="106"/>
      <c r="MQO2" s="106"/>
      <c r="MQP2" s="106"/>
      <c r="MQQ2" s="106"/>
      <c r="MQR2" s="106"/>
      <c r="MQS2" s="106"/>
      <c r="MQT2" s="106"/>
      <c r="MQU2" s="106"/>
      <c r="MQV2" s="106"/>
      <c r="MQW2" s="106"/>
      <c r="MQX2" s="106"/>
      <c r="MQY2" s="106"/>
      <c r="MQZ2" s="106"/>
      <c r="MRA2" s="106"/>
      <c r="MRB2" s="106"/>
      <c r="MRC2" s="106"/>
      <c r="MRD2" s="106"/>
      <c r="MRE2" s="106"/>
      <c r="MRF2" s="106"/>
      <c r="MRG2" s="106"/>
      <c r="MRH2" s="106"/>
      <c r="MRI2" s="106"/>
      <c r="MRJ2" s="106"/>
      <c r="MRK2" s="106"/>
      <c r="MRL2" s="106"/>
      <c r="MRM2" s="106"/>
      <c r="MRN2" s="106"/>
      <c r="MRO2" s="106"/>
      <c r="MRP2" s="106"/>
      <c r="MRQ2" s="106"/>
      <c r="MRR2" s="106"/>
      <c r="MRS2" s="106"/>
      <c r="MRT2" s="106"/>
      <c r="MRU2" s="106"/>
      <c r="MRV2" s="106"/>
      <c r="MRW2" s="106"/>
      <c r="MRX2" s="106"/>
      <c r="MRY2" s="106"/>
      <c r="MRZ2" s="106"/>
      <c r="MSA2" s="106"/>
      <c r="MSB2" s="106"/>
      <c r="MSC2" s="106"/>
      <c r="MSD2" s="106"/>
      <c r="MSE2" s="106"/>
      <c r="MSF2" s="106"/>
      <c r="MSG2" s="106"/>
      <c r="MSH2" s="106"/>
      <c r="MSI2" s="106"/>
      <c r="MSJ2" s="106"/>
      <c r="MSK2" s="106"/>
      <c r="MSL2" s="106"/>
      <c r="MSM2" s="106"/>
      <c r="MSN2" s="106"/>
      <c r="MSO2" s="106"/>
      <c r="MSP2" s="106"/>
      <c r="MSQ2" s="106"/>
      <c r="MSR2" s="106"/>
      <c r="MSS2" s="106"/>
      <c r="MST2" s="106"/>
      <c r="MSU2" s="106"/>
      <c r="MSV2" s="106"/>
      <c r="MSW2" s="106"/>
      <c r="MSX2" s="106"/>
      <c r="MSY2" s="106"/>
      <c r="MSZ2" s="106"/>
      <c r="MTA2" s="106"/>
      <c r="MTB2" s="106"/>
      <c r="MTC2" s="106"/>
      <c r="MTD2" s="106"/>
      <c r="MTE2" s="106"/>
      <c r="MTF2" s="106"/>
      <c r="MTG2" s="106"/>
      <c r="MTH2" s="106"/>
      <c r="MTI2" s="106"/>
      <c r="MTJ2" s="106"/>
      <c r="MTK2" s="106"/>
      <c r="MTL2" s="106"/>
      <c r="MTM2" s="106"/>
      <c r="MTN2" s="106"/>
      <c r="MTO2" s="106"/>
      <c r="MTP2" s="106"/>
      <c r="MTQ2" s="106"/>
      <c r="MTR2" s="106"/>
      <c r="MTS2" s="106"/>
      <c r="MTT2" s="106"/>
      <c r="MTU2" s="106"/>
      <c r="MTV2" s="106"/>
      <c r="MTW2" s="106"/>
      <c r="MTX2" s="106"/>
      <c r="MTY2" s="106"/>
      <c r="MTZ2" s="106"/>
      <c r="MUA2" s="106"/>
      <c r="MUB2" s="106"/>
      <c r="MUC2" s="106"/>
      <c r="MUD2" s="106"/>
      <c r="MUE2" s="106"/>
      <c r="MUF2" s="106"/>
      <c r="MUG2" s="106"/>
      <c r="MUH2" s="106"/>
      <c r="MUI2" s="106"/>
      <c r="MUJ2" s="106"/>
      <c r="MUK2" s="106"/>
      <c r="MUL2" s="106"/>
      <c r="MUM2" s="106"/>
      <c r="MUN2" s="106"/>
      <c r="MUO2" s="106"/>
      <c r="MUP2" s="106"/>
      <c r="MUQ2" s="106"/>
      <c r="MUR2" s="106"/>
      <c r="MUS2" s="106"/>
      <c r="MUT2" s="106"/>
      <c r="MUU2" s="106"/>
      <c r="MUV2" s="106"/>
      <c r="MUW2" s="106"/>
      <c r="MUX2" s="106"/>
      <c r="MUY2" s="106"/>
      <c r="MUZ2" s="106"/>
      <c r="MVA2" s="106"/>
      <c r="MVB2" s="106"/>
      <c r="MVC2" s="106"/>
      <c r="MVD2" s="106"/>
      <c r="MVE2" s="106"/>
      <c r="MVF2" s="106"/>
      <c r="MVG2" s="106"/>
      <c r="MVH2" s="106"/>
      <c r="MVI2" s="106"/>
      <c r="MVJ2" s="106"/>
      <c r="MVK2" s="106"/>
      <c r="MVL2" s="106"/>
      <c r="MVM2" s="106"/>
      <c r="MVN2" s="106"/>
      <c r="MVO2" s="106"/>
      <c r="MVP2" s="106"/>
      <c r="MVQ2" s="106"/>
      <c r="MVR2" s="106"/>
      <c r="MVS2" s="106"/>
      <c r="MVT2" s="106"/>
      <c r="MVU2" s="106"/>
      <c r="MVV2" s="106"/>
      <c r="MVW2" s="106"/>
      <c r="MVX2" s="106"/>
      <c r="MVY2" s="106"/>
      <c r="MVZ2" s="106"/>
      <c r="MWA2" s="106"/>
      <c r="MWB2" s="106"/>
      <c r="MWC2" s="106"/>
      <c r="MWD2" s="106"/>
      <c r="MWE2" s="106"/>
      <c r="MWF2" s="106"/>
      <c r="MWG2" s="106"/>
      <c r="MWH2" s="106"/>
      <c r="MWI2" s="106"/>
      <c r="MWJ2" s="106"/>
      <c r="MWK2" s="106"/>
      <c r="MWL2" s="106"/>
      <c r="MWM2" s="106"/>
      <c r="MWN2" s="106"/>
      <c r="MWO2" s="106"/>
      <c r="MWP2" s="106"/>
      <c r="MWQ2" s="106"/>
      <c r="MWR2" s="106"/>
      <c r="MWS2" s="106"/>
      <c r="MWT2" s="106"/>
      <c r="MWU2" s="106"/>
      <c r="MWV2" s="106"/>
      <c r="MWW2" s="106"/>
      <c r="MWX2" s="106"/>
      <c r="MWY2" s="106"/>
      <c r="MWZ2" s="106"/>
      <c r="MXA2" s="106"/>
      <c r="MXB2" s="106"/>
      <c r="MXC2" s="106"/>
      <c r="MXD2" s="106"/>
      <c r="MXE2" s="106"/>
      <c r="MXF2" s="106"/>
      <c r="MXG2" s="106"/>
      <c r="MXH2" s="106"/>
      <c r="MXI2" s="106"/>
      <c r="MXJ2" s="106"/>
      <c r="MXK2" s="106"/>
      <c r="MXL2" s="106"/>
      <c r="MXM2" s="106"/>
      <c r="MXN2" s="106"/>
      <c r="MXO2" s="106"/>
      <c r="MXP2" s="106"/>
      <c r="MXQ2" s="106"/>
      <c r="MXR2" s="106"/>
      <c r="MXS2" s="106"/>
      <c r="MXT2" s="106"/>
      <c r="MXU2" s="106"/>
      <c r="MXV2" s="106"/>
      <c r="MXW2" s="106"/>
      <c r="MXX2" s="106"/>
      <c r="MXY2" s="106"/>
      <c r="MXZ2" s="106"/>
      <c r="MYA2" s="106"/>
      <c r="MYB2" s="106"/>
      <c r="MYC2" s="106"/>
      <c r="MYD2" s="106"/>
      <c r="MYE2" s="106"/>
      <c r="MYF2" s="106"/>
      <c r="MYG2" s="106"/>
      <c r="MYH2" s="106"/>
      <c r="MYI2" s="106"/>
      <c r="MYJ2" s="106"/>
      <c r="MYK2" s="106"/>
      <c r="MYL2" s="106"/>
      <c r="MYM2" s="106"/>
      <c r="MYN2" s="106"/>
      <c r="MYO2" s="106"/>
      <c r="MYP2" s="106"/>
      <c r="MYQ2" s="106"/>
      <c r="MYR2" s="106"/>
      <c r="MYS2" s="106"/>
      <c r="MYT2" s="106"/>
      <c r="MYU2" s="106"/>
      <c r="MYV2" s="106"/>
      <c r="MYW2" s="106"/>
      <c r="MYX2" s="106"/>
      <c r="MYY2" s="106"/>
      <c r="MYZ2" s="106"/>
      <c r="MZA2" s="106"/>
      <c r="MZB2" s="106"/>
      <c r="MZC2" s="106"/>
      <c r="MZD2" s="106"/>
      <c r="MZE2" s="106"/>
      <c r="MZF2" s="106"/>
      <c r="MZG2" s="106"/>
      <c r="MZH2" s="106"/>
      <c r="MZI2" s="106"/>
      <c r="MZJ2" s="106"/>
      <c r="MZK2" s="106"/>
      <c r="MZL2" s="106"/>
      <c r="MZM2" s="106"/>
      <c r="MZN2" s="106"/>
      <c r="MZO2" s="106"/>
      <c r="MZP2" s="106"/>
      <c r="MZQ2" s="106"/>
      <c r="MZR2" s="106"/>
      <c r="MZS2" s="106"/>
      <c r="MZT2" s="106"/>
      <c r="MZU2" s="106"/>
      <c r="MZV2" s="106"/>
      <c r="MZW2" s="106"/>
      <c r="MZX2" s="106"/>
      <c r="MZY2" s="106"/>
      <c r="MZZ2" s="106"/>
      <c r="NAA2" s="106"/>
      <c r="NAB2" s="106"/>
      <c r="NAC2" s="106"/>
      <c r="NAD2" s="106"/>
      <c r="NAE2" s="106"/>
      <c r="NAF2" s="106"/>
      <c r="NAG2" s="106"/>
      <c r="NAH2" s="106"/>
      <c r="NAI2" s="106"/>
      <c r="NAJ2" s="106"/>
      <c r="NAK2" s="106"/>
      <c r="NAL2" s="106"/>
      <c r="NAM2" s="106"/>
      <c r="NAN2" s="106"/>
      <c r="NAO2" s="106"/>
      <c r="NAP2" s="106"/>
      <c r="NAQ2" s="106"/>
      <c r="NAR2" s="106"/>
      <c r="NAS2" s="106"/>
      <c r="NAT2" s="106"/>
      <c r="NAU2" s="106"/>
      <c r="NAV2" s="106"/>
      <c r="NAW2" s="106"/>
      <c r="NAX2" s="106"/>
      <c r="NAY2" s="106"/>
      <c r="NAZ2" s="106"/>
      <c r="NBA2" s="106"/>
      <c r="NBB2" s="106"/>
      <c r="NBC2" s="106"/>
      <c r="NBD2" s="106"/>
      <c r="NBE2" s="106"/>
      <c r="NBF2" s="106"/>
      <c r="NBG2" s="106"/>
      <c r="NBH2" s="106"/>
      <c r="NBI2" s="106"/>
      <c r="NBJ2" s="106"/>
      <c r="NBK2" s="106"/>
      <c r="NBL2" s="106"/>
      <c r="NBM2" s="106"/>
      <c r="NBN2" s="106"/>
      <c r="NBO2" s="106"/>
      <c r="NBP2" s="106"/>
      <c r="NBQ2" s="106"/>
      <c r="NBR2" s="106"/>
      <c r="NBS2" s="106"/>
      <c r="NBT2" s="106"/>
      <c r="NBU2" s="106"/>
      <c r="NBV2" s="106"/>
      <c r="NBW2" s="106"/>
      <c r="NBX2" s="106"/>
      <c r="NBY2" s="106"/>
      <c r="NBZ2" s="106"/>
      <c r="NCA2" s="106"/>
      <c r="NCB2" s="106"/>
      <c r="NCC2" s="106"/>
      <c r="NCD2" s="106"/>
      <c r="NCE2" s="106"/>
      <c r="NCF2" s="106"/>
      <c r="NCG2" s="106"/>
      <c r="NCH2" s="106"/>
      <c r="NCI2" s="106"/>
      <c r="NCJ2" s="106"/>
      <c r="NCK2" s="106"/>
      <c r="NCL2" s="106"/>
      <c r="NCM2" s="106"/>
      <c r="NCN2" s="106"/>
      <c r="NCO2" s="106"/>
      <c r="NCP2" s="106"/>
      <c r="NCQ2" s="106"/>
      <c r="NCR2" s="106"/>
      <c r="NCS2" s="106"/>
      <c r="NCT2" s="106"/>
      <c r="NCU2" s="106"/>
      <c r="NCV2" s="106"/>
      <c r="NCW2" s="106"/>
      <c r="NCX2" s="106"/>
      <c r="NCY2" s="106"/>
      <c r="NCZ2" s="106"/>
      <c r="NDA2" s="106"/>
      <c r="NDB2" s="106"/>
      <c r="NDC2" s="106"/>
      <c r="NDD2" s="106"/>
      <c r="NDE2" s="106"/>
      <c r="NDF2" s="106"/>
      <c r="NDG2" s="106"/>
      <c r="NDH2" s="106"/>
      <c r="NDI2" s="106"/>
      <c r="NDJ2" s="106"/>
      <c r="NDK2" s="106"/>
      <c r="NDL2" s="106"/>
      <c r="NDM2" s="106"/>
      <c r="NDN2" s="106"/>
      <c r="NDO2" s="106"/>
      <c r="NDP2" s="106"/>
      <c r="NDQ2" s="106"/>
      <c r="NDR2" s="106"/>
      <c r="NDS2" s="106"/>
      <c r="NDT2" s="106"/>
      <c r="NDU2" s="106"/>
      <c r="NDV2" s="106"/>
      <c r="NDW2" s="106"/>
      <c r="NDX2" s="106"/>
      <c r="NDY2" s="106"/>
      <c r="NDZ2" s="106"/>
      <c r="NEA2" s="106"/>
      <c r="NEB2" s="106"/>
      <c r="NEC2" s="106"/>
      <c r="NED2" s="106"/>
      <c r="NEE2" s="106"/>
      <c r="NEF2" s="106"/>
      <c r="NEG2" s="106"/>
      <c r="NEH2" s="106"/>
      <c r="NEI2" s="106"/>
      <c r="NEJ2" s="106"/>
      <c r="NEK2" s="106"/>
      <c r="NEL2" s="106"/>
      <c r="NEM2" s="106"/>
      <c r="NEN2" s="106"/>
      <c r="NEO2" s="106"/>
      <c r="NEP2" s="106"/>
      <c r="NEQ2" s="106"/>
      <c r="NER2" s="106"/>
      <c r="NES2" s="106"/>
      <c r="NET2" s="106"/>
      <c r="NEU2" s="106"/>
      <c r="NEV2" s="106"/>
      <c r="NEW2" s="106"/>
      <c r="NEX2" s="106"/>
      <c r="NEY2" s="106"/>
      <c r="NEZ2" s="106"/>
      <c r="NFA2" s="106"/>
      <c r="NFB2" s="106"/>
      <c r="NFC2" s="106"/>
      <c r="NFD2" s="106"/>
      <c r="NFE2" s="106"/>
      <c r="NFF2" s="106"/>
      <c r="NFG2" s="106"/>
      <c r="NFH2" s="106"/>
      <c r="NFI2" s="106"/>
      <c r="NFJ2" s="106"/>
      <c r="NFK2" s="106"/>
      <c r="NFL2" s="106"/>
      <c r="NFM2" s="106"/>
      <c r="NFN2" s="106"/>
      <c r="NFO2" s="106"/>
      <c r="NFP2" s="106"/>
      <c r="NFQ2" s="106"/>
      <c r="NFR2" s="106"/>
      <c r="NFS2" s="106"/>
      <c r="NFT2" s="106"/>
      <c r="NFU2" s="106"/>
      <c r="NFV2" s="106"/>
      <c r="NFW2" s="106"/>
      <c r="NFX2" s="106"/>
      <c r="NFY2" s="106"/>
      <c r="NFZ2" s="106"/>
      <c r="NGA2" s="106"/>
      <c r="NGB2" s="106"/>
      <c r="NGC2" s="106"/>
      <c r="NGD2" s="106"/>
      <c r="NGE2" s="106"/>
      <c r="NGF2" s="106"/>
      <c r="NGG2" s="106"/>
      <c r="NGH2" s="106"/>
      <c r="NGI2" s="106"/>
      <c r="NGJ2" s="106"/>
      <c r="NGK2" s="106"/>
      <c r="NGL2" s="106"/>
      <c r="NGM2" s="106"/>
      <c r="NGN2" s="106"/>
      <c r="NGO2" s="106"/>
      <c r="NGP2" s="106"/>
      <c r="NGQ2" s="106"/>
      <c r="NGR2" s="106"/>
      <c r="NGS2" s="106"/>
      <c r="NGT2" s="106"/>
      <c r="NGU2" s="106"/>
      <c r="NGV2" s="106"/>
      <c r="NGW2" s="106"/>
      <c r="NGX2" s="106"/>
      <c r="NGY2" s="106"/>
      <c r="NGZ2" s="106"/>
      <c r="NHA2" s="106"/>
      <c r="NHB2" s="106"/>
      <c r="NHC2" s="106"/>
      <c r="NHD2" s="106"/>
      <c r="NHE2" s="106"/>
      <c r="NHF2" s="106"/>
      <c r="NHG2" s="106"/>
      <c r="NHH2" s="106"/>
      <c r="NHI2" s="106"/>
      <c r="NHJ2" s="106"/>
      <c r="NHK2" s="106"/>
      <c r="NHL2" s="106"/>
      <c r="NHM2" s="106"/>
      <c r="NHN2" s="106"/>
      <c r="NHO2" s="106"/>
      <c r="NHP2" s="106"/>
      <c r="NHQ2" s="106"/>
      <c r="NHR2" s="106"/>
      <c r="NHS2" s="106"/>
      <c r="NHT2" s="106"/>
      <c r="NHU2" s="106"/>
      <c r="NHV2" s="106"/>
      <c r="NHW2" s="106"/>
      <c r="NHX2" s="106"/>
      <c r="NHY2" s="106"/>
      <c r="NHZ2" s="106"/>
      <c r="NIA2" s="106"/>
      <c r="NIB2" s="106"/>
      <c r="NIC2" s="106"/>
      <c r="NID2" s="106"/>
      <c r="NIE2" s="106"/>
      <c r="NIF2" s="106"/>
      <c r="NIG2" s="106"/>
      <c r="NIH2" s="106"/>
      <c r="NII2" s="106"/>
      <c r="NIJ2" s="106"/>
      <c r="NIK2" s="106"/>
      <c r="NIL2" s="106"/>
      <c r="NIM2" s="106"/>
      <c r="NIN2" s="106"/>
      <c r="NIO2" s="106"/>
      <c r="NIP2" s="106"/>
      <c r="NIQ2" s="106"/>
      <c r="NIR2" s="106"/>
      <c r="NIS2" s="106"/>
      <c r="NIT2" s="106"/>
      <c r="NIU2" s="106"/>
      <c r="NIV2" s="106"/>
      <c r="NIW2" s="106"/>
      <c r="NIX2" s="106"/>
      <c r="NIY2" s="106"/>
      <c r="NIZ2" s="106"/>
      <c r="NJA2" s="106"/>
      <c r="NJB2" s="106"/>
      <c r="NJC2" s="106"/>
      <c r="NJD2" s="106"/>
      <c r="NJE2" s="106"/>
      <c r="NJF2" s="106"/>
      <c r="NJG2" s="106"/>
      <c r="NJH2" s="106"/>
      <c r="NJI2" s="106"/>
      <c r="NJJ2" s="106"/>
      <c r="NJK2" s="106"/>
      <c r="NJL2" s="106"/>
      <c r="NJM2" s="106"/>
      <c r="NJN2" s="106"/>
      <c r="NJO2" s="106"/>
      <c r="NJP2" s="106"/>
      <c r="NJQ2" s="106"/>
      <c r="NJR2" s="106"/>
      <c r="NJS2" s="106"/>
      <c r="NJT2" s="106"/>
      <c r="NJU2" s="106"/>
      <c r="NJV2" s="106"/>
      <c r="NJW2" s="106"/>
      <c r="NJX2" s="106"/>
      <c r="NJY2" s="106"/>
      <c r="NJZ2" s="106"/>
      <c r="NKA2" s="106"/>
      <c r="NKB2" s="106"/>
      <c r="NKC2" s="106"/>
      <c r="NKD2" s="106"/>
      <c r="NKE2" s="106"/>
      <c r="NKF2" s="106"/>
      <c r="NKG2" s="106"/>
      <c r="NKH2" s="106"/>
      <c r="NKI2" s="106"/>
      <c r="NKJ2" s="106"/>
      <c r="NKK2" s="106"/>
      <c r="NKL2" s="106"/>
      <c r="NKM2" s="106"/>
      <c r="NKN2" s="106"/>
      <c r="NKO2" s="106"/>
      <c r="NKP2" s="106"/>
      <c r="NKQ2" s="106"/>
      <c r="NKR2" s="106"/>
      <c r="NKS2" s="106"/>
      <c r="NKT2" s="106"/>
      <c r="NKU2" s="106"/>
      <c r="NKV2" s="106"/>
      <c r="NKW2" s="106"/>
      <c r="NKX2" s="106"/>
      <c r="NKY2" s="106"/>
      <c r="NKZ2" s="106"/>
      <c r="NLA2" s="106"/>
      <c r="NLB2" s="106"/>
      <c r="NLC2" s="106"/>
      <c r="NLD2" s="106"/>
      <c r="NLE2" s="106"/>
      <c r="NLF2" s="106"/>
      <c r="NLG2" s="106"/>
      <c r="NLH2" s="106"/>
      <c r="NLI2" s="106"/>
      <c r="NLJ2" s="106"/>
      <c r="NLK2" s="106"/>
      <c r="NLL2" s="106"/>
      <c r="NLM2" s="106"/>
      <c r="NLN2" s="106"/>
      <c r="NLO2" s="106"/>
      <c r="NLP2" s="106"/>
      <c r="NLQ2" s="106"/>
      <c r="NLR2" s="106"/>
      <c r="NLS2" s="106"/>
      <c r="NLT2" s="106"/>
      <c r="NLU2" s="106"/>
      <c r="NLV2" s="106"/>
      <c r="NLW2" s="106"/>
      <c r="NLX2" s="106"/>
      <c r="NLY2" s="106"/>
      <c r="NLZ2" s="106"/>
      <c r="NMA2" s="106"/>
      <c r="NMB2" s="106"/>
      <c r="NMC2" s="106"/>
      <c r="NMD2" s="106"/>
      <c r="NME2" s="106"/>
      <c r="NMF2" s="106"/>
      <c r="NMG2" s="106"/>
      <c r="NMH2" s="106"/>
      <c r="NMI2" s="106"/>
      <c r="NMJ2" s="106"/>
      <c r="NMK2" s="106"/>
      <c r="NML2" s="106"/>
      <c r="NMM2" s="106"/>
      <c r="NMN2" s="106"/>
      <c r="NMO2" s="106"/>
      <c r="NMP2" s="106"/>
      <c r="NMQ2" s="106"/>
      <c r="NMR2" s="106"/>
      <c r="NMS2" s="106"/>
      <c r="NMT2" s="106"/>
      <c r="NMU2" s="106"/>
      <c r="NMV2" s="106"/>
      <c r="NMW2" s="106"/>
      <c r="NMX2" s="106"/>
      <c r="NMY2" s="106"/>
      <c r="NMZ2" s="106"/>
      <c r="NNA2" s="106"/>
      <c r="NNB2" s="106"/>
      <c r="NNC2" s="106"/>
      <c r="NND2" s="106"/>
      <c r="NNE2" s="106"/>
      <c r="NNF2" s="106"/>
      <c r="NNG2" s="106"/>
      <c r="NNH2" s="106"/>
      <c r="NNI2" s="106"/>
      <c r="NNJ2" s="106"/>
      <c r="NNK2" s="106"/>
      <c r="NNL2" s="106"/>
      <c r="NNM2" s="106"/>
      <c r="NNN2" s="106"/>
      <c r="NNO2" s="106"/>
      <c r="NNP2" s="106"/>
      <c r="NNQ2" s="106"/>
      <c r="NNR2" s="106"/>
      <c r="NNS2" s="106"/>
      <c r="NNT2" s="106"/>
      <c r="NNU2" s="106"/>
      <c r="NNV2" s="106"/>
      <c r="NNW2" s="106"/>
      <c r="NNX2" s="106"/>
      <c r="NNY2" s="106"/>
      <c r="NNZ2" s="106"/>
      <c r="NOA2" s="106"/>
      <c r="NOB2" s="106"/>
      <c r="NOC2" s="106"/>
      <c r="NOD2" s="106"/>
      <c r="NOE2" s="106"/>
      <c r="NOF2" s="106"/>
      <c r="NOG2" s="106"/>
      <c r="NOH2" s="106"/>
      <c r="NOI2" s="106"/>
      <c r="NOJ2" s="106"/>
      <c r="NOK2" s="106"/>
      <c r="NOL2" s="106"/>
      <c r="NOM2" s="106"/>
      <c r="NON2" s="106"/>
      <c r="NOO2" s="106"/>
      <c r="NOP2" s="106"/>
      <c r="NOQ2" s="106"/>
      <c r="NOR2" s="106"/>
      <c r="NOS2" s="106"/>
      <c r="NOT2" s="106"/>
      <c r="NOU2" s="106"/>
      <c r="NOV2" s="106"/>
      <c r="NOW2" s="106"/>
      <c r="NOX2" s="106"/>
      <c r="NOY2" s="106"/>
      <c r="NOZ2" s="106"/>
      <c r="NPA2" s="106"/>
      <c r="NPB2" s="106"/>
      <c r="NPC2" s="106"/>
      <c r="NPD2" s="106"/>
      <c r="NPE2" s="106"/>
      <c r="NPF2" s="106"/>
      <c r="NPG2" s="106"/>
      <c r="NPH2" s="106"/>
      <c r="NPI2" s="106"/>
      <c r="NPJ2" s="106"/>
      <c r="NPK2" s="106"/>
      <c r="NPL2" s="106"/>
      <c r="NPM2" s="106"/>
      <c r="NPN2" s="106"/>
      <c r="NPO2" s="106"/>
      <c r="NPP2" s="106"/>
      <c r="NPQ2" s="106"/>
      <c r="NPR2" s="106"/>
      <c r="NPS2" s="106"/>
      <c r="NPT2" s="106"/>
      <c r="NPU2" s="106"/>
      <c r="NPV2" s="106"/>
      <c r="NPW2" s="106"/>
      <c r="NPX2" s="106"/>
      <c r="NPY2" s="106"/>
      <c r="NPZ2" s="106"/>
      <c r="NQA2" s="106"/>
      <c r="NQB2" s="106"/>
      <c r="NQC2" s="106"/>
      <c r="NQD2" s="106"/>
      <c r="NQE2" s="106"/>
      <c r="NQF2" s="106"/>
      <c r="NQG2" s="106"/>
      <c r="NQH2" s="106"/>
      <c r="NQI2" s="106"/>
      <c r="NQJ2" s="106"/>
      <c r="NQK2" s="106"/>
      <c r="NQL2" s="106"/>
      <c r="NQM2" s="106"/>
      <c r="NQN2" s="106"/>
      <c r="NQO2" s="106"/>
      <c r="NQP2" s="106"/>
      <c r="NQQ2" s="106"/>
      <c r="NQR2" s="106"/>
      <c r="NQS2" s="106"/>
      <c r="NQT2" s="106"/>
      <c r="NQU2" s="106"/>
      <c r="NQV2" s="106"/>
      <c r="NQW2" s="106"/>
      <c r="NQX2" s="106"/>
      <c r="NQY2" s="106"/>
      <c r="NQZ2" s="106"/>
      <c r="NRA2" s="106"/>
      <c r="NRB2" s="106"/>
      <c r="NRC2" s="106"/>
      <c r="NRD2" s="106"/>
      <c r="NRE2" s="106"/>
      <c r="NRF2" s="106"/>
      <c r="NRG2" s="106"/>
      <c r="NRH2" s="106"/>
      <c r="NRI2" s="106"/>
      <c r="NRJ2" s="106"/>
      <c r="NRK2" s="106"/>
      <c r="NRL2" s="106"/>
      <c r="NRM2" s="106"/>
      <c r="NRN2" s="106"/>
      <c r="NRO2" s="106"/>
      <c r="NRP2" s="106"/>
      <c r="NRQ2" s="106"/>
      <c r="NRR2" s="106"/>
      <c r="NRS2" s="106"/>
      <c r="NRT2" s="106"/>
      <c r="NRU2" s="106"/>
      <c r="NRV2" s="106"/>
      <c r="NRW2" s="106"/>
      <c r="NRX2" s="106"/>
      <c r="NRY2" s="106"/>
      <c r="NRZ2" s="106"/>
      <c r="NSA2" s="106"/>
      <c r="NSB2" s="106"/>
      <c r="NSC2" s="106"/>
      <c r="NSD2" s="106"/>
      <c r="NSE2" s="106"/>
      <c r="NSF2" s="106"/>
      <c r="NSG2" s="106"/>
      <c r="NSH2" s="106"/>
      <c r="NSI2" s="106"/>
      <c r="NSJ2" s="106"/>
      <c r="NSK2" s="106"/>
      <c r="NSL2" s="106"/>
      <c r="NSM2" s="106"/>
      <c r="NSN2" s="106"/>
      <c r="NSO2" s="106"/>
      <c r="NSP2" s="106"/>
      <c r="NSQ2" s="106"/>
      <c r="NSR2" s="106"/>
      <c r="NSS2" s="106"/>
      <c r="NST2" s="106"/>
      <c r="NSU2" s="106"/>
      <c r="NSV2" s="106"/>
      <c r="NSW2" s="106"/>
      <c r="NSX2" s="106"/>
      <c r="NSY2" s="106"/>
      <c r="NSZ2" s="106"/>
      <c r="NTA2" s="106"/>
      <c r="NTB2" s="106"/>
      <c r="NTC2" s="106"/>
      <c r="NTD2" s="106"/>
      <c r="NTE2" s="106"/>
      <c r="NTF2" s="106"/>
      <c r="NTG2" s="106"/>
      <c r="NTH2" s="106"/>
      <c r="NTI2" s="106"/>
      <c r="NTJ2" s="106"/>
      <c r="NTK2" s="106"/>
      <c r="NTL2" s="106"/>
      <c r="NTM2" s="106"/>
      <c r="NTN2" s="106"/>
      <c r="NTO2" s="106"/>
      <c r="NTP2" s="106"/>
      <c r="NTQ2" s="106"/>
      <c r="NTR2" s="106"/>
      <c r="NTS2" s="106"/>
      <c r="NTT2" s="106"/>
      <c r="NTU2" s="106"/>
      <c r="NTV2" s="106"/>
      <c r="NTW2" s="106"/>
      <c r="NTX2" s="106"/>
      <c r="NTY2" s="106"/>
      <c r="NTZ2" s="106"/>
      <c r="NUA2" s="106"/>
      <c r="NUB2" s="106"/>
      <c r="NUC2" s="106"/>
      <c r="NUD2" s="106"/>
      <c r="NUE2" s="106"/>
      <c r="NUF2" s="106"/>
      <c r="NUG2" s="106"/>
      <c r="NUH2" s="106"/>
      <c r="NUI2" s="106"/>
      <c r="NUJ2" s="106"/>
      <c r="NUK2" s="106"/>
      <c r="NUL2" s="106"/>
      <c r="NUM2" s="106"/>
      <c r="NUN2" s="106"/>
      <c r="NUO2" s="106"/>
      <c r="NUP2" s="106"/>
      <c r="NUQ2" s="106"/>
      <c r="NUR2" s="106"/>
      <c r="NUS2" s="106"/>
      <c r="NUT2" s="106"/>
      <c r="NUU2" s="106"/>
      <c r="NUV2" s="106"/>
      <c r="NUW2" s="106"/>
      <c r="NUX2" s="106"/>
      <c r="NUY2" s="106"/>
      <c r="NUZ2" s="106"/>
      <c r="NVA2" s="106"/>
      <c r="NVB2" s="106"/>
      <c r="NVC2" s="106"/>
      <c r="NVD2" s="106"/>
      <c r="NVE2" s="106"/>
      <c r="NVF2" s="106"/>
      <c r="NVG2" s="106"/>
      <c r="NVH2" s="106"/>
      <c r="NVI2" s="106"/>
      <c r="NVJ2" s="106"/>
      <c r="NVK2" s="106"/>
      <c r="NVL2" s="106"/>
      <c r="NVM2" s="106"/>
      <c r="NVN2" s="106"/>
      <c r="NVO2" s="106"/>
      <c r="NVP2" s="106"/>
      <c r="NVQ2" s="106"/>
      <c r="NVR2" s="106"/>
      <c r="NVS2" s="106"/>
      <c r="NVT2" s="106"/>
      <c r="NVU2" s="106"/>
      <c r="NVV2" s="106"/>
      <c r="NVW2" s="106"/>
      <c r="NVX2" s="106"/>
      <c r="NVY2" s="106"/>
      <c r="NVZ2" s="106"/>
      <c r="NWA2" s="106"/>
      <c r="NWB2" s="106"/>
      <c r="NWC2" s="106"/>
      <c r="NWD2" s="106"/>
      <c r="NWE2" s="106"/>
      <c r="NWF2" s="106"/>
      <c r="NWG2" s="106"/>
      <c r="NWH2" s="106"/>
      <c r="NWI2" s="106"/>
      <c r="NWJ2" s="106"/>
      <c r="NWK2" s="106"/>
      <c r="NWL2" s="106"/>
      <c r="NWM2" s="106"/>
      <c r="NWN2" s="106"/>
      <c r="NWO2" s="106"/>
      <c r="NWP2" s="106"/>
      <c r="NWQ2" s="106"/>
      <c r="NWR2" s="106"/>
      <c r="NWS2" s="106"/>
      <c r="NWT2" s="106"/>
      <c r="NWU2" s="106"/>
      <c r="NWV2" s="106"/>
      <c r="NWW2" s="106"/>
      <c r="NWX2" s="106"/>
      <c r="NWY2" s="106"/>
      <c r="NWZ2" s="106"/>
      <c r="NXA2" s="106"/>
      <c r="NXB2" s="106"/>
      <c r="NXC2" s="106"/>
      <c r="NXD2" s="106"/>
      <c r="NXE2" s="106"/>
      <c r="NXF2" s="106"/>
      <c r="NXG2" s="106"/>
      <c r="NXH2" s="106"/>
      <c r="NXI2" s="106"/>
      <c r="NXJ2" s="106"/>
      <c r="NXK2" s="106"/>
      <c r="NXL2" s="106"/>
      <c r="NXM2" s="106"/>
      <c r="NXN2" s="106"/>
      <c r="NXO2" s="106"/>
      <c r="NXP2" s="106"/>
      <c r="NXQ2" s="106"/>
      <c r="NXR2" s="106"/>
      <c r="NXS2" s="106"/>
      <c r="NXT2" s="106"/>
      <c r="NXU2" s="106"/>
      <c r="NXV2" s="106"/>
      <c r="NXW2" s="106"/>
      <c r="NXX2" s="106"/>
      <c r="NXY2" s="106"/>
      <c r="NXZ2" s="106"/>
      <c r="NYA2" s="106"/>
      <c r="NYB2" s="106"/>
      <c r="NYC2" s="106"/>
      <c r="NYD2" s="106"/>
      <c r="NYE2" s="106"/>
      <c r="NYF2" s="106"/>
      <c r="NYG2" s="106"/>
      <c r="NYH2" s="106"/>
      <c r="NYI2" s="106"/>
      <c r="NYJ2" s="106"/>
      <c r="NYK2" s="106"/>
      <c r="NYL2" s="106"/>
      <c r="NYM2" s="106"/>
      <c r="NYN2" s="106"/>
      <c r="NYO2" s="106"/>
      <c r="NYP2" s="106"/>
      <c r="NYQ2" s="106"/>
      <c r="NYR2" s="106"/>
      <c r="NYS2" s="106"/>
      <c r="NYT2" s="106"/>
      <c r="NYU2" s="106"/>
      <c r="NYV2" s="106"/>
      <c r="NYW2" s="106"/>
      <c r="NYX2" s="106"/>
      <c r="NYY2" s="106"/>
      <c r="NYZ2" s="106"/>
      <c r="NZA2" s="106"/>
      <c r="NZB2" s="106"/>
      <c r="NZC2" s="106"/>
      <c r="NZD2" s="106"/>
      <c r="NZE2" s="106"/>
      <c r="NZF2" s="106"/>
      <c r="NZG2" s="106"/>
      <c r="NZH2" s="106"/>
      <c r="NZI2" s="106"/>
      <c r="NZJ2" s="106"/>
      <c r="NZK2" s="106"/>
      <c r="NZL2" s="106"/>
      <c r="NZM2" s="106"/>
      <c r="NZN2" s="106"/>
      <c r="NZO2" s="106"/>
      <c r="NZP2" s="106"/>
      <c r="NZQ2" s="106"/>
      <c r="NZR2" s="106"/>
      <c r="NZS2" s="106"/>
      <c r="NZT2" s="106"/>
      <c r="NZU2" s="106"/>
      <c r="NZV2" s="106"/>
      <c r="NZW2" s="106"/>
      <c r="NZX2" s="106"/>
      <c r="NZY2" s="106"/>
      <c r="NZZ2" s="106"/>
      <c r="OAA2" s="106"/>
      <c r="OAB2" s="106"/>
      <c r="OAC2" s="106"/>
      <c r="OAD2" s="106"/>
      <c r="OAE2" s="106"/>
      <c r="OAF2" s="106"/>
      <c r="OAG2" s="106"/>
      <c r="OAH2" s="106"/>
      <c r="OAI2" s="106"/>
      <c r="OAJ2" s="106"/>
      <c r="OAK2" s="106"/>
      <c r="OAL2" s="106"/>
      <c r="OAM2" s="106"/>
      <c r="OAN2" s="106"/>
      <c r="OAO2" s="106"/>
      <c r="OAP2" s="106"/>
      <c r="OAQ2" s="106"/>
      <c r="OAR2" s="106"/>
      <c r="OAS2" s="106"/>
      <c r="OAT2" s="106"/>
      <c r="OAU2" s="106"/>
      <c r="OAV2" s="106"/>
      <c r="OAW2" s="106"/>
      <c r="OAX2" s="106"/>
      <c r="OAY2" s="106"/>
      <c r="OAZ2" s="106"/>
      <c r="OBA2" s="106"/>
      <c r="OBB2" s="106"/>
      <c r="OBC2" s="106"/>
      <c r="OBD2" s="106"/>
      <c r="OBE2" s="106"/>
      <c r="OBF2" s="106"/>
      <c r="OBG2" s="106"/>
      <c r="OBH2" s="106"/>
      <c r="OBI2" s="106"/>
      <c r="OBJ2" s="106"/>
      <c r="OBK2" s="106"/>
      <c r="OBL2" s="106"/>
      <c r="OBM2" s="106"/>
      <c r="OBN2" s="106"/>
      <c r="OBO2" s="106"/>
      <c r="OBP2" s="106"/>
      <c r="OBQ2" s="106"/>
      <c r="OBR2" s="106"/>
      <c r="OBS2" s="106"/>
      <c r="OBT2" s="106"/>
      <c r="OBU2" s="106"/>
      <c r="OBV2" s="106"/>
      <c r="OBW2" s="106"/>
      <c r="OBX2" s="106"/>
      <c r="OBY2" s="106"/>
      <c r="OBZ2" s="106"/>
      <c r="OCA2" s="106"/>
      <c r="OCB2" s="106"/>
      <c r="OCC2" s="106"/>
      <c r="OCD2" s="106"/>
      <c r="OCE2" s="106"/>
      <c r="OCF2" s="106"/>
      <c r="OCG2" s="106"/>
      <c r="OCH2" s="106"/>
      <c r="OCI2" s="106"/>
      <c r="OCJ2" s="106"/>
      <c r="OCK2" s="106"/>
      <c r="OCL2" s="106"/>
      <c r="OCM2" s="106"/>
      <c r="OCN2" s="106"/>
      <c r="OCO2" s="106"/>
      <c r="OCP2" s="106"/>
      <c r="OCQ2" s="106"/>
      <c r="OCR2" s="106"/>
      <c r="OCS2" s="106"/>
      <c r="OCT2" s="106"/>
      <c r="OCU2" s="106"/>
      <c r="OCV2" s="106"/>
      <c r="OCW2" s="106"/>
      <c r="OCX2" s="106"/>
      <c r="OCY2" s="106"/>
      <c r="OCZ2" s="106"/>
      <c r="ODA2" s="106"/>
      <c r="ODB2" s="106"/>
      <c r="ODC2" s="106"/>
      <c r="ODD2" s="106"/>
      <c r="ODE2" s="106"/>
      <c r="ODF2" s="106"/>
      <c r="ODG2" s="106"/>
      <c r="ODH2" s="106"/>
      <c r="ODI2" s="106"/>
      <c r="ODJ2" s="106"/>
      <c r="ODK2" s="106"/>
      <c r="ODL2" s="106"/>
      <c r="ODM2" s="106"/>
      <c r="ODN2" s="106"/>
      <c r="ODO2" s="106"/>
      <c r="ODP2" s="106"/>
      <c r="ODQ2" s="106"/>
      <c r="ODR2" s="106"/>
      <c r="ODS2" s="106"/>
      <c r="ODT2" s="106"/>
      <c r="ODU2" s="106"/>
      <c r="ODV2" s="106"/>
      <c r="ODW2" s="106"/>
      <c r="ODX2" s="106"/>
      <c r="ODY2" s="106"/>
      <c r="ODZ2" s="106"/>
      <c r="OEA2" s="106"/>
      <c r="OEB2" s="106"/>
      <c r="OEC2" s="106"/>
      <c r="OED2" s="106"/>
      <c r="OEE2" s="106"/>
      <c r="OEF2" s="106"/>
      <c r="OEG2" s="106"/>
      <c r="OEH2" s="106"/>
      <c r="OEI2" s="106"/>
      <c r="OEJ2" s="106"/>
      <c r="OEK2" s="106"/>
      <c r="OEL2" s="106"/>
      <c r="OEM2" s="106"/>
      <c r="OEN2" s="106"/>
      <c r="OEO2" s="106"/>
      <c r="OEP2" s="106"/>
      <c r="OEQ2" s="106"/>
      <c r="OER2" s="106"/>
      <c r="OES2" s="106"/>
      <c r="OET2" s="106"/>
      <c r="OEU2" s="106"/>
      <c r="OEV2" s="106"/>
      <c r="OEW2" s="106"/>
      <c r="OEX2" s="106"/>
      <c r="OEY2" s="106"/>
      <c r="OEZ2" s="106"/>
      <c r="OFA2" s="106"/>
      <c r="OFB2" s="106"/>
      <c r="OFC2" s="106"/>
      <c r="OFD2" s="106"/>
      <c r="OFE2" s="106"/>
      <c r="OFF2" s="106"/>
      <c r="OFG2" s="106"/>
      <c r="OFH2" s="106"/>
      <c r="OFI2" s="106"/>
      <c r="OFJ2" s="106"/>
      <c r="OFK2" s="106"/>
      <c r="OFL2" s="106"/>
      <c r="OFM2" s="106"/>
      <c r="OFN2" s="106"/>
      <c r="OFO2" s="106"/>
      <c r="OFP2" s="106"/>
      <c r="OFQ2" s="106"/>
      <c r="OFR2" s="106"/>
      <c r="OFS2" s="106"/>
      <c r="OFT2" s="106"/>
      <c r="OFU2" s="106"/>
      <c r="OFV2" s="106"/>
      <c r="OFW2" s="106"/>
      <c r="OFX2" s="106"/>
      <c r="OFY2" s="106"/>
      <c r="OFZ2" s="106"/>
      <c r="OGA2" s="106"/>
      <c r="OGB2" s="106"/>
      <c r="OGC2" s="106"/>
      <c r="OGD2" s="106"/>
      <c r="OGE2" s="106"/>
      <c r="OGF2" s="106"/>
      <c r="OGG2" s="106"/>
      <c r="OGH2" s="106"/>
      <c r="OGI2" s="106"/>
      <c r="OGJ2" s="106"/>
      <c r="OGK2" s="106"/>
      <c r="OGL2" s="106"/>
      <c r="OGM2" s="106"/>
      <c r="OGN2" s="106"/>
      <c r="OGO2" s="106"/>
      <c r="OGP2" s="106"/>
      <c r="OGQ2" s="106"/>
      <c r="OGR2" s="106"/>
      <c r="OGS2" s="106"/>
      <c r="OGT2" s="106"/>
      <c r="OGU2" s="106"/>
      <c r="OGV2" s="106"/>
      <c r="OGW2" s="106"/>
      <c r="OGX2" s="106"/>
      <c r="OGY2" s="106"/>
      <c r="OGZ2" s="106"/>
      <c r="OHA2" s="106"/>
      <c r="OHB2" s="106"/>
      <c r="OHC2" s="106"/>
      <c r="OHD2" s="106"/>
      <c r="OHE2" s="106"/>
      <c r="OHF2" s="106"/>
      <c r="OHG2" s="106"/>
      <c r="OHH2" s="106"/>
      <c r="OHI2" s="106"/>
      <c r="OHJ2" s="106"/>
      <c r="OHK2" s="106"/>
      <c r="OHL2" s="106"/>
      <c r="OHM2" s="106"/>
      <c r="OHN2" s="106"/>
      <c r="OHO2" s="106"/>
      <c r="OHP2" s="106"/>
      <c r="OHQ2" s="106"/>
      <c r="OHR2" s="106"/>
      <c r="OHS2" s="106"/>
      <c r="OHT2" s="106"/>
      <c r="OHU2" s="106"/>
      <c r="OHV2" s="106"/>
      <c r="OHW2" s="106"/>
      <c r="OHX2" s="106"/>
      <c r="OHY2" s="106"/>
      <c r="OHZ2" s="106"/>
      <c r="OIA2" s="106"/>
      <c r="OIB2" s="106"/>
      <c r="OIC2" s="106"/>
      <c r="OID2" s="106"/>
      <c r="OIE2" s="106"/>
      <c r="OIF2" s="106"/>
      <c r="OIG2" s="106"/>
      <c r="OIH2" s="106"/>
      <c r="OII2" s="106"/>
      <c r="OIJ2" s="106"/>
      <c r="OIK2" s="106"/>
      <c r="OIL2" s="106"/>
      <c r="OIM2" s="106"/>
      <c r="OIN2" s="106"/>
      <c r="OIO2" s="106"/>
      <c r="OIP2" s="106"/>
      <c r="OIQ2" s="106"/>
      <c r="OIR2" s="106"/>
      <c r="OIS2" s="106"/>
      <c r="OIT2" s="106"/>
      <c r="OIU2" s="106"/>
      <c r="OIV2" s="106"/>
      <c r="OIW2" s="106"/>
      <c r="OIX2" s="106"/>
      <c r="OIY2" s="106"/>
      <c r="OIZ2" s="106"/>
      <c r="OJA2" s="106"/>
      <c r="OJB2" s="106"/>
      <c r="OJC2" s="106"/>
      <c r="OJD2" s="106"/>
      <c r="OJE2" s="106"/>
      <c r="OJF2" s="106"/>
      <c r="OJG2" s="106"/>
      <c r="OJH2" s="106"/>
      <c r="OJI2" s="106"/>
      <c r="OJJ2" s="106"/>
      <c r="OJK2" s="106"/>
      <c r="OJL2" s="106"/>
      <c r="OJM2" s="106"/>
      <c r="OJN2" s="106"/>
      <c r="OJO2" s="106"/>
      <c r="OJP2" s="106"/>
      <c r="OJQ2" s="106"/>
      <c r="OJR2" s="106"/>
      <c r="OJS2" s="106"/>
      <c r="OJT2" s="106"/>
      <c r="OJU2" s="106"/>
      <c r="OJV2" s="106"/>
      <c r="OJW2" s="106"/>
      <c r="OJX2" s="106"/>
      <c r="OJY2" s="106"/>
      <c r="OJZ2" s="106"/>
      <c r="OKA2" s="106"/>
      <c r="OKB2" s="106"/>
      <c r="OKC2" s="106"/>
      <c r="OKD2" s="106"/>
      <c r="OKE2" s="106"/>
      <c r="OKF2" s="106"/>
      <c r="OKG2" s="106"/>
      <c r="OKH2" s="106"/>
      <c r="OKI2" s="106"/>
      <c r="OKJ2" s="106"/>
      <c r="OKK2" s="106"/>
      <c r="OKL2" s="106"/>
      <c r="OKM2" s="106"/>
      <c r="OKN2" s="106"/>
      <c r="OKO2" s="106"/>
      <c r="OKP2" s="106"/>
      <c r="OKQ2" s="106"/>
      <c r="OKR2" s="106"/>
      <c r="OKS2" s="106"/>
      <c r="OKT2" s="106"/>
      <c r="OKU2" s="106"/>
      <c r="OKV2" s="106"/>
      <c r="OKW2" s="106"/>
      <c r="OKX2" s="106"/>
      <c r="OKY2" s="106"/>
      <c r="OKZ2" s="106"/>
      <c r="OLA2" s="106"/>
      <c r="OLB2" s="106"/>
      <c r="OLC2" s="106"/>
      <c r="OLD2" s="106"/>
      <c r="OLE2" s="106"/>
      <c r="OLF2" s="106"/>
      <c r="OLG2" s="106"/>
      <c r="OLH2" s="106"/>
      <c r="OLI2" s="106"/>
      <c r="OLJ2" s="106"/>
      <c r="OLK2" s="106"/>
      <c r="OLL2" s="106"/>
      <c r="OLM2" s="106"/>
      <c r="OLN2" s="106"/>
      <c r="OLO2" s="106"/>
      <c r="OLP2" s="106"/>
      <c r="OLQ2" s="106"/>
      <c r="OLR2" s="106"/>
      <c r="OLS2" s="106"/>
      <c r="OLT2" s="106"/>
      <c r="OLU2" s="106"/>
      <c r="OLV2" s="106"/>
      <c r="OLW2" s="106"/>
      <c r="OLX2" s="106"/>
      <c r="OLY2" s="106"/>
      <c r="OLZ2" s="106"/>
      <c r="OMA2" s="106"/>
      <c r="OMB2" s="106"/>
      <c r="OMC2" s="106"/>
      <c r="OMD2" s="106"/>
      <c r="OME2" s="106"/>
      <c r="OMF2" s="106"/>
      <c r="OMG2" s="106"/>
      <c r="OMH2" s="106"/>
      <c r="OMI2" s="106"/>
      <c r="OMJ2" s="106"/>
      <c r="OMK2" s="106"/>
      <c r="OML2" s="106"/>
      <c r="OMM2" s="106"/>
      <c r="OMN2" s="106"/>
      <c r="OMO2" s="106"/>
      <c r="OMP2" s="106"/>
      <c r="OMQ2" s="106"/>
      <c r="OMR2" s="106"/>
      <c r="OMS2" s="106"/>
      <c r="OMT2" s="106"/>
      <c r="OMU2" s="106"/>
      <c r="OMV2" s="106"/>
      <c r="OMW2" s="106"/>
      <c r="OMX2" s="106"/>
      <c r="OMY2" s="106"/>
      <c r="OMZ2" s="106"/>
      <c r="ONA2" s="106"/>
      <c r="ONB2" s="106"/>
      <c r="ONC2" s="106"/>
      <c r="OND2" s="106"/>
      <c r="ONE2" s="106"/>
      <c r="ONF2" s="106"/>
      <c r="ONG2" s="106"/>
      <c r="ONH2" s="106"/>
      <c r="ONI2" s="106"/>
      <c r="ONJ2" s="106"/>
      <c r="ONK2" s="106"/>
      <c r="ONL2" s="106"/>
      <c r="ONM2" s="106"/>
      <c r="ONN2" s="106"/>
      <c r="ONO2" s="106"/>
      <c r="ONP2" s="106"/>
      <c r="ONQ2" s="106"/>
      <c r="ONR2" s="106"/>
      <c r="ONS2" s="106"/>
      <c r="ONT2" s="106"/>
      <c r="ONU2" s="106"/>
      <c r="ONV2" s="106"/>
      <c r="ONW2" s="106"/>
      <c r="ONX2" s="106"/>
      <c r="ONY2" s="106"/>
      <c r="ONZ2" s="106"/>
      <c r="OOA2" s="106"/>
      <c r="OOB2" s="106"/>
      <c r="OOC2" s="106"/>
      <c r="OOD2" s="106"/>
      <c r="OOE2" s="106"/>
      <c r="OOF2" s="106"/>
      <c r="OOG2" s="106"/>
      <c r="OOH2" s="106"/>
      <c r="OOI2" s="106"/>
      <c r="OOJ2" s="106"/>
      <c r="OOK2" s="106"/>
      <c r="OOL2" s="106"/>
      <c r="OOM2" s="106"/>
      <c r="OON2" s="106"/>
      <c r="OOO2" s="106"/>
      <c r="OOP2" s="106"/>
      <c r="OOQ2" s="106"/>
      <c r="OOR2" s="106"/>
      <c r="OOS2" s="106"/>
      <c r="OOT2" s="106"/>
      <c r="OOU2" s="106"/>
      <c r="OOV2" s="106"/>
      <c r="OOW2" s="106"/>
      <c r="OOX2" s="106"/>
      <c r="OOY2" s="106"/>
      <c r="OOZ2" s="106"/>
      <c r="OPA2" s="106"/>
      <c r="OPB2" s="106"/>
      <c r="OPC2" s="106"/>
      <c r="OPD2" s="106"/>
      <c r="OPE2" s="106"/>
      <c r="OPF2" s="106"/>
      <c r="OPG2" s="106"/>
      <c r="OPH2" s="106"/>
      <c r="OPI2" s="106"/>
      <c r="OPJ2" s="106"/>
      <c r="OPK2" s="106"/>
      <c r="OPL2" s="106"/>
      <c r="OPM2" s="106"/>
      <c r="OPN2" s="106"/>
      <c r="OPO2" s="106"/>
      <c r="OPP2" s="106"/>
      <c r="OPQ2" s="106"/>
      <c r="OPR2" s="106"/>
      <c r="OPS2" s="106"/>
      <c r="OPT2" s="106"/>
      <c r="OPU2" s="106"/>
      <c r="OPV2" s="106"/>
      <c r="OPW2" s="106"/>
      <c r="OPX2" s="106"/>
      <c r="OPY2" s="106"/>
      <c r="OPZ2" s="106"/>
      <c r="OQA2" s="106"/>
      <c r="OQB2" s="106"/>
      <c r="OQC2" s="106"/>
      <c r="OQD2" s="106"/>
      <c r="OQE2" s="106"/>
      <c r="OQF2" s="106"/>
      <c r="OQG2" s="106"/>
      <c r="OQH2" s="106"/>
      <c r="OQI2" s="106"/>
      <c r="OQJ2" s="106"/>
      <c r="OQK2" s="106"/>
      <c r="OQL2" s="106"/>
      <c r="OQM2" s="106"/>
      <c r="OQN2" s="106"/>
      <c r="OQO2" s="106"/>
      <c r="OQP2" s="106"/>
      <c r="OQQ2" s="106"/>
      <c r="OQR2" s="106"/>
      <c r="OQS2" s="106"/>
      <c r="OQT2" s="106"/>
      <c r="OQU2" s="106"/>
      <c r="OQV2" s="106"/>
      <c r="OQW2" s="106"/>
      <c r="OQX2" s="106"/>
      <c r="OQY2" s="106"/>
      <c r="OQZ2" s="106"/>
      <c r="ORA2" s="106"/>
      <c r="ORB2" s="106"/>
      <c r="ORC2" s="106"/>
      <c r="ORD2" s="106"/>
      <c r="ORE2" s="106"/>
      <c r="ORF2" s="106"/>
      <c r="ORG2" s="106"/>
      <c r="ORH2" s="106"/>
      <c r="ORI2" s="106"/>
      <c r="ORJ2" s="106"/>
      <c r="ORK2" s="106"/>
      <c r="ORL2" s="106"/>
      <c r="ORM2" s="106"/>
      <c r="ORN2" s="106"/>
      <c r="ORO2" s="106"/>
      <c r="ORP2" s="106"/>
      <c r="ORQ2" s="106"/>
      <c r="ORR2" s="106"/>
      <c r="ORS2" s="106"/>
      <c r="ORT2" s="106"/>
      <c r="ORU2" s="106"/>
      <c r="ORV2" s="106"/>
      <c r="ORW2" s="106"/>
      <c r="ORX2" s="106"/>
      <c r="ORY2" s="106"/>
      <c r="ORZ2" s="106"/>
      <c r="OSA2" s="106"/>
      <c r="OSB2" s="106"/>
      <c r="OSC2" s="106"/>
      <c r="OSD2" s="106"/>
      <c r="OSE2" s="106"/>
      <c r="OSF2" s="106"/>
      <c r="OSG2" s="106"/>
      <c r="OSH2" s="106"/>
      <c r="OSI2" s="106"/>
      <c r="OSJ2" s="106"/>
      <c r="OSK2" s="106"/>
      <c r="OSL2" s="106"/>
      <c r="OSM2" s="106"/>
      <c r="OSN2" s="106"/>
      <c r="OSO2" s="106"/>
      <c r="OSP2" s="106"/>
      <c r="OSQ2" s="106"/>
      <c r="OSR2" s="106"/>
      <c r="OSS2" s="106"/>
      <c r="OST2" s="106"/>
      <c r="OSU2" s="106"/>
      <c r="OSV2" s="106"/>
      <c r="OSW2" s="106"/>
      <c r="OSX2" s="106"/>
      <c r="OSY2" s="106"/>
      <c r="OSZ2" s="106"/>
      <c r="OTA2" s="106"/>
      <c r="OTB2" s="106"/>
      <c r="OTC2" s="106"/>
      <c r="OTD2" s="106"/>
      <c r="OTE2" s="106"/>
      <c r="OTF2" s="106"/>
      <c r="OTG2" s="106"/>
      <c r="OTH2" s="106"/>
      <c r="OTI2" s="106"/>
      <c r="OTJ2" s="106"/>
      <c r="OTK2" s="106"/>
      <c r="OTL2" s="106"/>
      <c r="OTM2" s="106"/>
      <c r="OTN2" s="106"/>
      <c r="OTO2" s="106"/>
      <c r="OTP2" s="106"/>
      <c r="OTQ2" s="106"/>
      <c r="OTR2" s="106"/>
      <c r="OTS2" s="106"/>
      <c r="OTT2" s="106"/>
      <c r="OTU2" s="106"/>
      <c r="OTV2" s="106"/>
      <c r="OTW2" s="106"/>
      <c r="OTX2" s="106"/>
      <c r="OTY2" s="106"/>
      <c r="OTZ2" s="106"/>
      <c r="OUA2" s="106"/>
      <c r="OUB2" s="106"/>
      <c r="OUC2" s="106"/>
      <c r="OUD2" s="106"/>
      <c r="OUE2" s="106"/>
      <c r="OUF2" s="106"/>
      <c r="OUG2" s="106"/>
      <c r="OUH2" s="106"/>
      <c r="OUI2" s="106"/>
      <c r="OUJ2" s="106"/>
      <c r="OUK2" s="106"/>
      <c r="OUL2" s="106"/>
      <c r="OUM2" s="106"/>
      <c r="OUN2" s="106"/>
      <c r="OUO2" s="106"/>
      <c r="OUP2" s="106"/>
      <c r="OUQ2" s="106"/>
      <c r="OUR2" s="106"/>
      <c r="OUS2" s="106"/>
      <c r="OUT2" s="106"/>
      <c r="OUU2" s="106"/>
      <c r="OUV2" s="106"/>
      <c r="OUW2" s="106"/>
      <c r="OUX2" s="106"/>
      <c r="OUY2" s="106"/>
      <c r="OUZ2" s="106"/>
      <c r="OVA2" s="106"/>
      <c r="OVB2" s="106"/>
      <c r="OVC2" s="106"/>
      <c r="OVD2" s="106"/>
      <c r="OVE2" s="106"/>
      <c r="OVF2" s="106"/>
      <c r="OVG2" s="106"/>
      <c r="OVH2" s="106"/>
      <c r="OVI2" s="106"/>
      <c r="OVJ2" s="106"/>
      <c r="OVK2" s="106"/>
      <c r="OVL2" s="106"/>
      <c r="OVM2" s="106"/>
      <c r="OVN2" s="106"/>
      <c r="OVO2" s="106"/>
      <c r="OVP2" s="106"/>
      <c r="OVQ2" s="106"/>
      <c r="OVR2" s="106"/>
      <c r="OVS2" s="106"/>
      <c r="OVT2" s="106"/>
      <c r="OVU2" s="106"/>
      <c r="OVV2" s="106"/>
      <c r="OVW2" s="106"/>
      <c r="OVX2" s="106"/>
      <c r="OVY2" s="106"/>
      <c r="OVZ2" s="106"/>
      <c r="OWA2" s="106"/>
      <c r="OWB2" s="106"/>
      <c r="OWC2" s="106"/>
      <c r="OWD2" s="106"/>
      <c r="OWE2" s="106"/>
      <c r="OWF2" s="106"/>
      <c r="OWG2" s="106"/>
      <c r="OWH2" s="106"/>
      <c r="OWI2" s="106"/>
      <c r="OWJ2" s="106"/>
      <c r="OWK2" s="106"/>
      <c r="OWL2" s="106"/>
      <c r="OWM2" s="106"/>
      <c r="OWN2" s="106"/>
      <c r="OWO2" s="106"/>
      <c r="OWP2" s="106"/>
      <c r="OWQ2" s="106"/>
      <c r="OWR2" s="106"/>
      <c r="OWS2" s="106"/>
      <c r="OWT2" s="106"/>
      <c r="OWU2" s="106"/>
      <c r="OWV2" s="106"/>
      <c r="OWW2" s="106"/>
      <c r="OWX2" s="106"/>
      <c r="OWY2" s="106"/>
      <c r="OWZ2" s="106"/>
      <c r="OXA2" s="106"/>
      <c r="OXB2" s="106"/>
      <c r="OXC2" s="106"/>
      <c r="OXD2" s="106"/>
      <c r="OXE2" s="106"/>
      <c r="OXF2" s="106"/>
      <c r="OXG2" s="106"/>
      <c r="OXH2" s="106"/>
      <c r="OXI2" s="106"/>
      <c r="OXJ2" s="106"/>
      <c r="OXK2" s="106"/>
      <c r="OXL2" s="106"/>
      <c r="OXM2" s="106"/>
      <c r="OXN2" s="106"/>
      <c r="OXO2" s="106"/>
      <c r="OXP2" s="106"/>
      <c r="OXQ2" s="106"/>
      <c r="OXR2" s="106"/>
      <c r="OXS2" s="106"/>
      <c r="OXT2" s="106"/>
      <c r="OXU2" s="106"/>
      <c r="OXV2" s="106"/>
      <c r="OXW2" s="106"/>
      <c r="OXX2" s="106"/>
      <c r="OXY2" s="106"/>
      <c r="OXZ2" s="106"/>
      <c r="OYA2" s="106"/>
      <c r="OYB2" s="106"/>
      <c r="OYC2" s="106"/>
      <c r="OYD2" s="106"/>
      <c r="OYE2" s="106"/>
      <c r="OYF2" s="106"/>
      <c r="OYG2" s="106"/>
      <c r="OYH2" s="106"/>
      <c r="OYI2" s="106"/>
      <c r="OYJ2" s="106"/>
      <c r="OYK2" s="106"/>
      <c r="OYL2" s="106"/>
      <c r="OYM2" s="106"/>
      <c r="OYN2" s="106"/>
      <c r="OYO2" s="106"/>
      <c r="OYP2" s="106"/>
      <c r="OYQ2" s="106"/>
      <c r="OYR2" s="106"/>
      <c r="OYS2" s="106"/>
      <c r="OYT2" s="106"/>
      <c r="OYU2" s="106"/>
      <c r="OYV2" s="106"/>
      <c r="OYW2" s="106"/>
      <c r="OYX2" s="106"/>
      <c r="OYY2" s="106"/>
      <c r="OYZ2" s="106"/>
      <c r="OZA2" s="106"/>
      <c r="OZB2" s="106"/>
      <c r="OZC2" s="106"/>
      <c r="OZD2" s="106"/>
      <c r="OZE2" s="106"/>
      <c r="OZF2" s="106"/>
      <c r="OZG2" s="106"/>
      <c r="OZH2" s="106"/>
      <c r="OZI2" s="106"/>
      <c r="OZJ2" s="106"/>
      <c r="OZK2" s="106"/>
      <c r="OZL2" s="106"/>
      <c r="OZM2" s="106"/>
      <c r="OZN2" s="106"/>
      <c r="OZO2" s="106"/>
      <c r="OZP2" s="106"/>
      <c r="OZQ2" s="106"/>
      <c r="OZR2" s="106"/>
      <c r="OZS2" s="106"/>
      <c r="OZT2" s="106"/>
      <c r="OZU2" s="106"/>
      <c r="OZV2" s="106"/>
      <c r="OZW2" s="106"/>
      <c r="OZX2" s="106"/>
      <c r="OZY2" s="106"/>
      <c r="OZZ2" s="106"/>
      <c r="PAA2" s="106"/>
      <c r="PAB2" s="106"/>
      <c r="PAC2" s="106"/>
      <c r="PAD2" s="106"/>
      <c r="PAE2" s="106"/>
      <c r="PAF2" s="106"/>
      <c r="PAG2" s="106"/>
      <c r="PAH2" s="106"/>
      <c r="PAI2" s="106"/>
      <c r="PAJ2" s="106"/>
      <c r="PAK2" s="106"/>
      <c r="PAL2" s="106"/>
      <c r="PAM2" s="106"/>
      <c r="PAN2" s="106"/>
      <c r="PAO2" s="106"/>
      <c r="PAP2" s="106"/>
      <c r="PAQ2" s="106"/>
      <c r="PAR2" s="106"/>
      <c r="PAS2" s="106"/>
      <c r="PAT2" s="106"/>
      <c r="PAU2" s="106"/>
      <c r="PAV2" s="106"/>
      <c r="PAW2" s="106"/>
      <c r="PAX2" s="106"/>
      <c r="PAY2" s="106"/>
      <c r="PAZ2" s="106"/>
      <c r="PBA2" s="106"/>
      <c r="PBB2" s="106"/>
      <c r="PBC2" s="106"/>
      <c r="PBD2" s="106"/>
      <c r="PBE2" s="106"/>
      <c r="PBF2" s="106"/>
      <c r="PBG2" s="106"/>
      <c r="PBH2" s="106"/>
      <c r="PBI2" s="106"/>
      <c r="PBJ2" s="106"/>
      <c r="PBK2" s="106"/>
      <c r="PBL2" s="106"/>
      <c r="PBM2" s="106"/>
      <c r="PBN2" s="106"/>
      <c r="PBO2" s="106"/>
      <c r="PBP2" s="106"/>
      <c r="PBQ2" s="106"/>
      <c r="PBR2" s="106"/>
      <c r="PBS2" s="106"/>
      <c r="PBT2" s="106"/>
      <c r="PBU2" s="106"/>
      <c r="PBV2" s="106"/>
      <c r="PBW2" s="106"/>
      <c r="PBX2" s="106"/>
      <c r="PBY2" s="106"/>
      <c r="PBZ2" s="106"/>
      <c r="PCA2" s="106"/>
      <c r="PCB2" s="106"/>
      <c r="PCC2" s="106"/>
      <c r="PCD2" s="106"/>
      <c r="PCE2" s="106"/>
      <c r="PCF2" s="106"/>
      <c r="PCG2" s="106"/>
      <c r="PCH2" s="106"/>
      <c r="PCI2" s="106"/>
      <c r="PCJ2" s="106"/>
      <c r="PCK2" s="106"/>
      <c r="PCL2" s="106"/>
      <c r="PCM2" s="106"/>
      <c r="PCN2" s="106"/>
      <c r="PCO2" s="106"/>
      <c r="PCP2" s="106"/>
      <c r="PCQ2" s="106"/>
      <c r="PCR2" s="106"/>
      <c r="PCS2" s="106"/>
      <c r="PCT2" s="106"/>
      <c r="PCU2" s="106"/>
      <c r="PCV2" s="106"/>
      <c r="PCW2" s="106"/>
      <c r="PCX2" s="106"/>
      <c r="PCY2" s="106"/>
      <c r="PCZ2" s="106"/>
      <c r="PDA2" s="106"/>
      <c r="PDB2" s="106"/>
      <c r="PDC2" s="106"/>
      <c r="PDD2" s="106"/>
      <c r="PDE2" s="106"/>
      <c r="PDF2" s="106"/>
      <c r="PDG2" s="106"/>
      <c r="PDH2" s="106"/>
      <c r="PDI2" s="106"/>
      <c r="PDJ2" s="106"/>
      <c r="PDK2" s="106"/>
      <c r="PDL2" s="106"/>
      <c r="PDM2" s="106"/>
      <c r="PDN2" s="106"/>
      <c r="PDO2" s="106"/>
      <c r="PDP2" s="106"/>
      <c r="PDQ2" s="106"/>
      <c r="PDR2" s="106"/>
      <c r="PDS2" s="106"/>
      <c r="PDT2" s="106"/>
      <c r="PDU2" s="106"/>
      <c r="PDV2" s="106"/>
      <c r="PDW2" s="106"/>
      <c r="PDX2" s="106"/>
      <c r="PDY2" s="106"/>
      <c r="PDZ2" s="106"/>
      <c r="PEA2" s="106"/>
      <c r="PEB2" s="106"/>
      <c r="PEC2" s="106"/>
      <c r="PED2" s="106"/>
      <c r="PEE2" s="106"/>
      <c r="PEF2" s="106"/>
      <c r="PEG2" s="106"/>
      <c r="PEH2" s="106"/>
      <c r="PEI2" s="106"/>
      <c r="PEJ2" s="106"/>
      <c r="PEK2" s="106"/>
      <c r="PEL2" s="106"/>
      <c r="PEM2" s="106"/>
      <c r="PEN2" s="106"/>
      <c r="PEO2" s="106"/>
      <c r="PEP2" s="106"/>
      <c r="PEQ2" s="106"/>
      <c r="PER2" s="106"/>
      <c r="PES2" s="106"/>
      <c r="PET2" s="106"/>
      <c r="PEU2" s="106"/>
      <c r="PEV2" s="106"/>
      <c r="PEW2" s="106"/>
      <c r="PEX2" s="106"/>
      <c r="PEY2" s="106"/>
      <c r="PEZ2" s="106"/>
      <c r="PFA2" s="106"/>
      <c r="PFB2" s="106"/>
      <c r="PFC2" s="106"/>
      <c r="PFD2" s="106"/>
      <c r="PFE2" s="106"/>
      <c r="PFF2" s="106"/>
      <c r="PFG2" s="106"/>
      <c r="PFH2" s="106"/>
      <c r="PFI2" s="106"/>
      <c r="PFJ2" s="106"/>
      <c r="PFK2" s="106"/>
      <c r="PFL2" s="106"/>
      <c r="PFM2" s="106"/>
      <c r="PFN2" s="106"/>
      <c r="PFO2" s="106"/>
      <c r="PFP2" s="106"/>
      <c r="PFQ2" s="106"/>
      <c r="PFR2" s="106"/>
      <c r="PFS2" s="106"/>
      <c r="PFT2" s="106"/>
      <c r="PFU2" s="106"/>
      <c r="PFV2" s="106"/>
      <c r="PFW2" s="106"/>
      <c r="PFX2" s="106"/>
      <c r="PFY2" s="106"/>
      <c r="PFZ2" s="106"/>
      <c r="PGA2" s="106"/>
      <c r="PGB2" s="106"/>
      <c r="PGC2" s="106"/>
      <c r="PGD2" s="106"/>
      <c r="PGE2" s="106"/>
      <c r="PGF2" s="106"/>
      <c r="PGG2" s="106"/>
      <c r="PGH2" s="106"/>
      <c r="PGI2" s="106"/>
      <c r="PGJ2" s="106"/>
      <c r="PGK2" s="106"/>
      <c r="PGL2" s="106"/>
      <c r="PGM2" s="106"/>
      <c r="PGN2" s="106"/>
      <c r="PGO2" s="106"/>
      <c r="PGP2" s="106"/>
      <c r="PGQ2" s="106"/>
      <c r="PGR2" s="106"/>
      <c r="PGS2" s="106"/>
      <c r="PGT2" s="106"/>
      <c r="PGU2" s="106"/>
      <c r="PGV2" s="106"/>
      <c r="PGW2" s="106"/>
      <c r="PGX2" s="106"/>
      <c r="PGY2" s="106"/>
      <c r="PGZ2" s="106"/>
      <c r="PHA2" s="106"/>
      <c r="PHB2" s="106"/>
      <c r="PHC2" s="106"/>
      <c r="PHD2" s="106"/>
      <c r="PHE2" s="106"/>
      <c r="PHF2" s="106"/>
      <c r="PHG2" s="106"/>
      <c r="PHH2" s="106"/>
      <c r="PHI2" s="106"/>
      <c r="PHJ2" s="106"/>
      <c r="PHK2" s="106"/>
      <c r="PHL2" s="106"/>
      <c r="PHM2" s="106"/>
      <c r="PHN2" s="106"/>
      <c r="PHO2" s="106"/>
      <c r="PHP2" s="106"/>
      <c r="PHQ2" s="106"/>
      <c r="PHR2" s="106"/>
      <c r="PHS2" s="106"/>
      <c r="PHT2" s="106"/>
      <c r="PHU2" s="106"/>
      <c r="PHV2" s="106"/>
      <c r="PHW2" s="106"/>
      <c r="PHX2" s="106"/>
      <c r="PHY2" s="106"/>
      <c r="PHZ2" s="106"/>
      <c r="PIA2" s="106"/>
      <c r="PIB2" s="106"/>
      <c r="PIC2" s="106"/>
      <c r="PID2" s="106"/>
      <c r="PIE2" s="106"/>
      <c r="PIF2" s="106"/>
      <c r="PIG2" s="106"/>
      <c r="PIH2" s="106"/>
      <c r="PII2" s="106"/>
      <c r="PIJ2" s="106"/>
      <c r="PIK2" s="106"/>
      <c r="PIL2" s="106"/>
      <c r="PIM2" s="106"/>
      <c r="PIN2" s="106"/>
      <c r="PIO2" s="106"/>
      <c r="PIP2" s="106"/>
      <c r="PIQ2" s="106"/>
      <c r="PIR2" s="106"/>
      <c r="PIS2" s="106"/>
      <c r="PIT2" s="106"/>
      <c r="PIU2" s="106"/>
      <c r="PIV2" s="106"/>
      <c r="PIW2" s="106"/>
      <c r="PIX2" s="106"/>
      <c r="PIY2" s="106"/>
      <c r="PIZ2" s="106"/>
      <c r="PJA2" s="106"/>
      <c r="PJB2" s="106"/>
      <c r="PJC2" s="106"/>
      <c r="PJD2" s="106"/>
      <c r="PJE2" s="106"/>
      <c r="PJF2" s="106"/>
      <c r="PJG2" s="106"/>
      <c r="PJH2" s="106"/>
      <c r="PJI2" s="106"/>
      <c r="PJJ2" s="106"/>
      <c r="PJK2" s="106"/>
      <c r="PJL2" s="106"/>
      <c r="PJM2" s="106"/>
      <c r="PJN2" s="106"/>
      <c r="PJO2" s="106"/>
      <c r="PJP2" s="106"/>
      <c r="PJQ2" s="106"/>
      <c r="PJR2" s="106"/>
      <c r="PJS2" s="106"/>
      <c r="PJT2" s="106"/>
      <c r="PJU2" s="106"/>
      <c r="PJV2" s="106"/>
      <c r="PJW2" s="106"/>
      <c r="PJX2" s="106"/>
      <c r="PJY2" s="106"/>
      <c r="PJZ2" s="106"/>
      <c r="PKA2" s="106"/>
      <c r="PKB2" s="106"/>
      <c r="PKC2" s="106"/>
      <c r="PKD2" s="106"/>
      <c r="PKE2" s="106"/>
      <c r="PKF2" s="106"/>
      <c r="PKG2" s="106"/>
      <c r="PKH2" s="106"/>
      <c r="PKI2" s="106"/>
      <c r="PKJ2" s="106"/>
      <c r="PKK2" s="106"/>
      <c r="PKL2" s="106"/>
      <c r="PKM2" s="106"/>
      <c r="PKN2" s="106"/>
      <c r="PKO2" s="106"/>
      <c r="PKP2" s="106"/>
      <c r="PKQ2" s="106"/>
      <c r="PKR2" s="106"/>
      <c r="PKS2" s="106"/>
      <c r="PKT2" s="106"/>
      <c r="PKU2" s="106"/>
      <c r="PKV2" s="106"/>
      <c r="PKW2" s="106"/>
      <c r="PKX2" s="106"/>
      <c r="PKY2" s="106"/>
      <c r="PKZ2" s="106"/>
      <c r="PLA2" s="106"/>
      <c r="PLB2" s="106"/>
      <c r="PLC2" s="106"/>
      <c r="PLD2" s="106"/>
      <c r="PLE2" s="106"/>
      <c r="PLF2" s="106"/>
      <c r="PLG2" s="106"/>
      <c r="PLH2" s="106"/>
      <c r="PLI2" s="106"/>
      <c r="PLJ2" s="106"/>
      <c r="PLK2" s="106"/>
      <c r="PLL2" s="106"/>
      <c r="PLM2" s="106"/>
      <c r="PLN2" s="106"/>
      <c r="PLO2" s="106"/>
      <c r="PLP2" s="106"/>
      <c r="PLQ2" s="106"/>
      <c r="PLR2" s="106"/>
      <c r="PLS2" s="106"/>
      <c r="PLT2" s="106"/>
      <c r="PLU2" s="106"/>
      <c r="PLV2" s="106"/>
      <c r="PLW2" s="106"/>
      <c r="PLX2" s="106"/>
      <c r="PLY2" s="106"/>
      <c r="PLZ2" s="106"/>
      <c r="PMA2" s="106"/>
      <c r="PMB2" s="106"/>
      <c r="PMC2" s="106"/>
      <c r="PMD2" s="106"/>
      <c r="PME2" s="106"/>
      <c r="PMF2" s="106"/>
      <c r="PMG2" s="106"/>
      <c r="PMH2" s="106"/>
      <c r="PMI2" s="106"/>
      <c r="PMJ2" s="106"/>
      <c r="PMK2" s="106"/>
      <c r="PML2" s="106"/>
      <c r="PMM2" s="106"/>
      <c r="PMN2" s="106"/>
      <c r="PMO2" s="106"/>
      <c r="PMP2" s="106"/>
      <c r="PMQ2" s="106"/>
      <c r="PMR2" s="106"/>
      <c r="PMS2" s="106"/>
      <c r="PMT2" s="106"/>
      <c r="PMU2" s="106"/>
      <c r="PMV2" s="106"/>
      <c r="PMW2" s="106"/>
      <c r="PMX2" s="106"/>
      <c r="PMY2" s="106"/>
      <c r="PMZ2" s="106"/>
      <c r="PNA2" s="106"/>
      <c r="PNB2" s="106"/>
      <c r="PNC2" s="106"/>
      <c r="PND2" s="106"/>
      <c r="PNE2" s="106"/>
      <c r="PNF2" s="106"/>
      <c r="PNG2" s="106"/>
      <c r="PNH2" s="106"/>
      <c r="PNI2" s="106"/>
      <c r="PNJ2" s="106"/>
      <c r="PNK2" s="106"/>
      <c r="PNL2" s="106"/>
      <c r="PNM2" s="106"/>
      <c r="PNN2" s="106"/>
      <c r="PNO2" s="106"/>
      <c r="PNP2" s="106"/>
      <c r="PNQ2" s="106"/>
      <c r="PNR2" s="106"/>
      <c r="PNS2" s="106"/>
      <c r="PNT2" s="106"/>
      <c r="PNU2" s="106"/>
      <c r="PNV2" s="106"/>
      <c r="PNW2" s="106"/>
      <c r="PNX2" s="106"/>
      <c r="PNY2" s="106"/>
      <c r="PNZ2" s="106"/>
      <c r="POA2" s="106"/>
      <c r="POB2" s="106"/>
      <c r="POC2" s="106"/>
      <c r="POD2" s="106"/>
      <c r="POE2" s="106"/>
      <c r="POF2" s="106"/>
      <c r="POG2" s="106"/>
      <c r="POH2" s="106"/>
      <c r="POI2" s="106"/>
      <c r="POJ2" s="106"/>
      <c r="POK2" s="106"/>
      <c r="POL2" s="106"/>
      <c r="POM2" s="106"/>
      <c r="PON2" s="106"/>
      <c r="POO2" s="106"/>
      <c r="POP2" s="106"/>
      <c r="POQ2" s="106"/>
      <c r="POR2" s="106"/>
      <c r="POS2" s="106"/>
      <c r="POT2" s="106"/>
      <c r="POU2" s="106"/>
      <c r="POV2" s="106"/>
      <c r="POW2" s="106"/>
      <c r="POX2" s="106"/>
      <c r="POY2" s="106"/>
      <c r="POZ2" s="106"/>
      <c r="PPA2" s="106"/>
      <c r="PPB2" s="106"/>
      <c r="PPC2" s="106"/>
      <c r="PPD2" s="106"/>
      <c r="PPE2" s="106"/>
      <c r="PPF2" s="106"/>
      <c r="PPG2" s="106"/>
      <c r="PPH2" s="106"/>
      <c r="PPI2" s="106"/>
      <c r="PPJ2" s="106"/>
      <c r="PPK2" s="106"/>
      <c r="PPL2" s="106"/>
      <c r="PPM2" s="106"/>
      <c r="PPN2" s="106"/>
      <c r="PPO2" s="106"/>
      <c r="PPP2" s="106"/>
      <c r="PPQ2" s="106"/>
      <c r="PPR2" s="106"/>
      <c r="PPS2" s="106"/>
      <c r="PPT2" s="106"/>
      <c r="PPU2" s="106"/>
      <c r="PPV2" s="106"/>
      <c r="PPW2" s="106"/>
      <c r="PPX2" s="106"/>
      <c r="PPY2" s="106"/>
      <c r="PPZ2" s="106"/>
      <c r="PQA2" s="106"/>
      <c r="PQB2" s="106"/>
      <c r="PQC2" s="106"/>
      <c r="PQD2" s="106"/>
      <c r="PQE2" s="106"/>
      <c r="PQF2" s="106"/>
      <c r="PQG2" s="106"/>
      <c r="PQH2" s="106"/>
      <c r="PQI2" s="106"/>
      <c r="PQJ2" s="106"/>
      <c r="PQK2" s="106"/>
      <c r="PQL2" s="106"/>
      <c r="PQM2" s="106"/>
      <c r="PQN2" s="106"/>
      <c r="PQO2" s="106"/>
      <c r="PQP2" s="106"/>
      <c r="PQQ2" s="106"/>
      <c r="PQR2" s="106"/>
      <c r="PQS2" s="106"/>
      <c r="PQT2" s="106"/>
      <c r="PQU2" s="106"/>
      <c r="PQV2" s="106"/>
      <c r="PQW2" s="106"/>
      <c r="PQX2" s="106"/>
      <c r="PQY2" s="106"/>
      <c r="PQZ2" s="106"/>
      <c r="PRA2" s="106"/>
      <c r="PRB2" s="106"/>
      <c r="PRC2" s="106"/>
      <c r="PRD2" s="106"/>
      <c r="PRE2" s="106"/>
      <c r="PRF2" s="106"/>
      <c r="PRG2" s="106"/>
      <c r="PRH2" s="106"/>
      <c r="PRI2" s="106"/>
      <c r="PRJ2" s="106"/>
      <c r="PRK2" s="106"/>
      <c r="PRL2" s="106"/>
      <c r="PRM2" s="106"/>
      <c r="PRN2" s="106"/>
      <c r="PRO2" s="106"/>
      <c r="PRP2" s="106"/>
      <c r="PRQ2" s="106"/>
      <c r="PRR2" s="106"/>
      <c r="PRS2" s="106"/>
      <c r="PRT2" s="106"/>
      <c r="PRU2" s="106"/>
      <c r="PRV2" s="106"/>
      <c r="PRW2" s="106"/>
      <c r="PRX2" s="106"/>
      <c r="PRY2" s="106"/>
      <c r="PRZ2" s="106"/>
      <c r="PSA2" s="106"/>
      <c r="PSB2" s="106"/>
      <c r="PSC2" s="106"/>
      <c r="PSD2" s="106"/>
      <c r="PSE2" s="106"/>
      <c r="PSF2" s="106"/>
      <c r="PSG2" s="106"/>
      <c r="PSH2" s="106"/>
      <c r="PSI2" s="106"/>
      <c r="PSJ2" s="106"/>
      <c r="PSK2" s="106"/>
      <c r="PSL2" s="106"/>
      <c r="PSM2" s="106"/>
      <c r="PSN2" s="106"/>
      <c r="PSO2" s="106"/>
      <c r="PSP2" s="106"/>
      <c r="PSQ2" s="106"/>
      <c r="PSR2" s="106"/>
      <c r="PSS2" s="106"/>
      <c r="PST2" s="106"/>
      <c r="PSU2" s="106"/>
      <c r="PSV2" s="106"/>
      <c r="PSW2" s="106"/>
      <c r="PSX2" s="106"/>
      <c r="PSY2" s="106"/>
      <c r="PSZ2" s="106"/>
      <c r="PTA2" s="106"/>
      <c r="PTB2" s="106"/>
      <c r="PTC2" s="106"/>
      <c r="PTD2" s="106"/>
      <c r="PTE2" s="106"/>
      <c r="PTF2" s="106"/>
      <c r="PTG2" s="106"/>
      <c r="PTH2" s="106"/>
      <c r="PTI2" s="106"/>
      <c r="PTJ2" s="106"/>
      <c r="PTK2" s="106"/>
      <c r="PTL2" s="106"/>
      <c r="PTM2" s="106"/>
      <c r="PTN2" s="106"/>
      <c r="PTO2" s="106"/>
      <c r="PTP2" s="106"/>
      <c r="PTQ2" s="106"/>
      <c r="PTR2" s="106"/>
      <c r="PTS2" s="106"/>
      <c r="PTT2" s="106"/>
      <c r="PTU2" s="106"/>
      <c r="PTV2" s="106"/>
      <c r="PTW2" s="106"/>
      <c r="PTX2" s="106"/>
      <c r="PTY2" s="106"/>
      <c r="PTZ2" s="106"/>
      <c r="PUA2" s="106"/>
      <c r="PUB2" s="106"/>
      <c r="PUC2" s="106"/>
      <c r="PUD2" s="106"/>
      <c r="PUE2" s="106"/>
      <c r="PUF2" s="106"/>
      <c r="PUG2" s="106"/>
      <c r="PUH2" s="106"/>
      <c r="PUI2" s="106"/>
      <c r="PUJ2" s="106"/>
      <c r="PUK2" s="106"/>
      <c r="PUL2" s="106"/>
      <c r="PUM2" s="106"/>
      <c r="PUN2" s="106"/>
      <c r="PUO2" s="106"/>
      <c r="PUP2" s="106"/>
      <c r="PUQ2" s="106"/>
      <c r="PUR2" s="106"/>
      <c r="PUS2" s="106"/>
      <c r="PUT2" s="106"/>
      <c r="PUU2" s="106"/>
      <c r="PUV2" s="106"/>
      <c r="PUW2" s="106"/>
      <c r="PUX2" s="106"/>
      <c r="PUY2" s="106"/>
      <c r="PUZ2" s="106"/>
      <c r="PVA2" s="106"/>
      <c r="PVB2" s="106"/>
      <c r="PVC2" s="106"/>
      <c r="PVD2" s="106"/>
      <c r="PVE2" s="106"/>
      <c r="PVF2" s="106"/>
      <c r="PVG2" s="106"/>
      <c r="PVH2" s="106"/>
      <c r="PVI2" s="106"/>
      <c r="PVJ2" s="106"/>
      <c r="PVK2" s="106"/>
      <c r="PVL2" s="106"/>
      <c r="PVM2" s="106"/>
      <c r="PVN2" s="106"/>
      <c r="PVO2" s="106"/>
      <c r="PVP2" s="106"/>
      <c r="PVQ2" s="106"/>
      <c r="PVR2" s="106"/>
      <c r="PVS2" s="106"/>
      <c r="PVT2" s="106"/>
      <c r="PVU2" s="106"/>
      <c r="PVV2" s="106"/>
      <c r="PVW2" s="106"/>
      <c r="PVX2" s="106"/>
      <c r="PVY2" s="106"/>
      <c r="PVZ2" s="106"/>
      <c r="PWA2" s="106"/>
      <c r="PWB2" s="106"/>
      <c r="PWC2" s="106"/>
      <c r="PWD2" s="106"/>
      <c r="PWE2" s="106"/>
      <c r="PWF2" s="106"/>
      <c r="PWG2" s="106"/>
      <c r="PWH2" s="106"/>
      <c r="PWI2" s="106"/>
      <c r="PWJ2" s="106"/>
      <c r="PWK2" s="106"/>
      <c r="PWL2" s="106"/>
      <c r="PWM2" s="106"/>
      <c r="PWN2" s="106"/>
      <c r="PWO2" s="106"/>
      <c r="PWP2" s="106"/>
      <c r="PWQ2" s="106"/>
      <c r="PWR2" s="106"/>
      <c r="PWS2" s="106"/>
      <c r="PWT2" s="106"/>
      <c r="PWU2" s="106"/>
      <c r="PWV2" s="106"/>
      <c r="PWW2" s="106"/>
      <c r="PWX2" s="106"/>
      <c r="PWY2" s="106"/>
      <c r="PWZ2" s="106"/>
      <c r="PXA2" s="106"/>
      <c r="PXB2" s="106"/>
      <c r="PXC2" s="106"/>
      <c r="PXD2" s="106"/>
      <c r="PXE2" s="106"/>
      <c r="PXF2" s="106"/>
      <c r="PXG2" s="106"/>
      <c r="PXH2" s="106"/>
      <c r="PXI2" s="106"/>
      <c r="PXJ2" s="106"/>
      <c r="PXK2" s="106"/>
      <c r="PXL2" s="106"/>
      <c r="PXM2" s="106"/>
      <c r="PXN2" s="106"/>
      <c r="PXO2" s="106"/>
      <c r="PXP2" s="106"/>
      <c r="PXQ2" s="106"/>
      <c r="PXR2" s="106"/>
      <c r="PXS2" s="106"/>
      <c r="PXT2" s="106"/>
      <c r="PXU2" s="106"/>
      <c r="PXV2" s="106"/>
      <c r="PXW2" s="106"/>
      <c r="PXX2" s="106"/>
      <c r="PXY2" s="106"/>
      <c r="PXZ2" s="106"/>
      <c r="PYA2" s="106"/>
      <c r="PYB2" s="106"/>
      <c r="PYC2" s="106"/>
      <c r="PYD2" s="106"/>
      <c r="PYE2" s="106"/>
      <c r="PYF2" s="106"/>
      <c r="PYG2" s="106"/>
      <c r="PYH2" s="106"/>
      <c r="PYI2" s="106"/>
      <c r="PYJ2" s="106"/>
      <c r="PYK2" s="106"/>
      <c r="PYL2" s="106"/>
      <c r="PYM2" s="106"/>
      <c r="PYN2" s="106"/>
      <c r="PYO2" s="106"/>
      <c r="PYP2" s="106"/>
      <c r="PYQ2" s="106"/>
      <c r="PYR2" s="106"/>
      <c r="PYS2" s="106"/>
      <c r="PYT2" s="106"/>
      <c r="PYU2" s="106"/>
      <c r="PYV2" s="106"/>
      <c r="PYW2" s="106"/>
      <c r="PYX2" s="106"/>
      <c r="PYY2" s="106"/>
      <c r="PYZ2" s="106"/>
      <c r="PZA2" s="106"/>
      <c r="PZB2" s="106"/>
      <c r="PZC2" s="106"/>
      <c r="PZD2" s="106"/>
      <c r="PZE2" s="106"/>
      <c r="PZF2" s="106"/>
      <c r="PZG2" s="106"/>
      <c r="PZH2" s="106"/>
      <c r="PZI2" s="106"/>
      <c r="PZJ2" s="106"/>
      <c r="PZK2" s="106"/>
      <c r="PZL2" s="106"/>
      <c r="PZM2" s="106"/>
      <c r="PZN2" s="106"/>
      <c r="PZO2" s="106"/>
      <c r="PZP2" s="106"/>
      <c r="PZQ2" s="106"/>
      <c r="PZR2" s="106"/>
      <c r="PZS2" s="106"/>
      <c r="PZT2" s="106"/>
      <c r="PZU2" s="106"/>
      <c r="PZV2" s="106"/>
      <c r="PZW2" s="106"/>
      <c r="PZX2" s="106"/>
      <c r="PZY2" s="106"/>
      <c r="PZZ2" s="106"/>
      <c r="QAA2" s="106"/>
      <c r="QAB2" s="106"/>
      <c r="QAC2" s="106"/>
      <c r="QAD2" s="106"/>
      <c r="QAE2" s="106"/>
      <c r="QAF2" s="106"/>
      <c r="QAG2" s="106"/>
      <c r="QAH2" s="106"/>
      <c r="QAI2" s="106"/>
      <c r="QAJ2" s="106"/>
      <c r="QAK2" s="106"/>
      <c r="QAL2" s="106"/>
      <c r="QAM2" s="106"/>
      <c r="QAN2" s="106"/>
      <c r="QAO2" s="106"/>
      <c r="QAP2" s="106"/>
      <c r="QAQ2" s="106"/>
      <c r="QAR2" s="106"/>
      <c r="QAS2" s="106"/>
      <c r="QAT2" s="106"/>
      <c r="QAU2" s="106"/>
      <c r="QAV2" s="106"/>
      <c r="QAW2" s="106"/>
      <c r="QAX2" s="106"/>
      <c r="QAY2" s="106"/>
      <c r="QAZ2" s="106"/>
      <c r="QBA2" s="106"/>
      <c r="QBB2" s="106"/>
      <c r="QBC2" s="106"/>
      <c r="QBD2" s="106"/>
      <c r="QBE2" s="106"/>
      <c r="QBF2" s="106"/>
      <c r="QBG2" s="106"/>
      <c r="QBH2" s="106"/>
      <c r="QBI2" s="106"/>
      <c r="QBJ2" s="106"/>
      <c r="QBK2" s="106"/>
      <c r="QBL2" s="106"/>
      <c r="QBM2" s="106"/>
      <c r="QBN2" s="106"/>
      <c r="QBO2" s="106"/>
      <c r="QBP2" s="106"/>
      <c r="QBQ2" s="106"/>
      <c r="QBR2" s="106"/>
      <c r="QBS2" s="106"/>
      <c r="QBT2" s="106"/>
      <c r="QBU2" s="106"/>
      <c r="QBV2" s="106"/>
      <c r="QBW2" s="106"/>
      <c r="QBX2" s="106"/>
      <c r="QBY2" s="106"/>
      <c r="QBZ2" s="106"/>
      <c r="QCA2" s="106"/>
      <c r="QCB2" s="106"/>
      <c r="QCC2" s="106"/>
      <c r="QCD2" s="106"/>
      <c r="QCE2" s="106"/>
      <c r="QCF2" s="106"/>
      <c r="QCG2" s="106"/>
      <c r="QCH2" s="106"/>
      <c r="QCI2" s="106"/>
      <c r="QCJ2" s="106"/>
      <c r="QCK2" s="106"/>
      <c r="QCL2" s="106"/>
      <c r="QCM2" s="106"/>
      <c r="QCN2" s="106"/>
      <c r="QCO2" s="106"/>
      <c r="QCP2" s="106"/>
      <c r="QCQ2" s="106"/>
      <c r="QCR2" s="106"/>
      <c r="QCS2" s="106"/>
      <c r="QCT2" s="106"/>
      <c r="QCU2" s="106"/>
      <c r="QCV2" s="106"/>
      <c r="QCW2" s="106"/>
      <c r="QCX2" s="106"/>
      <c r="QCY2" s="106"/>
      <c r="QCZ2" s="106"/>
      <c r="QDA2" s="106"/>
      <c r="QDB2" s="106"/>
      <c r="QDC2" s="106"/>
      <c r="QDD2" s="106"/>
      <c r="QDE2" s="106"/>
      <c r="QDF2" s="106"/>
      <c r="QDG2" s="106"/>
      <c r="QDH2" s="106"/>
      <c r="QDI2" s="106"/>
      <c r="QDJ2" s="106"/>
      <c r="QDK2" s="106"/>
      <c r="QDL2" s="106"/>
      <c r="QDM2" s="106"/>
      <c r="QDN2" s="106"/>
      <c r="QDO2" s="106"/>
      <c r="QDP2" s="106"/>
      <c r="QDQ2" s="106"/>
      <c r="QDR2" s="106"/>
      <c r="QDS2" s="106"/>
      <c r="QDT2" s="106"/>
      <c r="QDU2" s="106"/>
      <c r="QDV2" s="106"/>
      <c r="QDW2" s="106"/>
      <c r="QDX2" s="106"/>
      <c r="QDY2" s="106"/>
      <c r="QDZ2" s="106"/>
      <c r="QEA2" s="106"/>
      <c r="QEB2" s="106"/>
      <c r="QEC2" s="106"/>
      <c r="QED2" s="106"/>
      <c r="QEE2" s="106"/>
      <c r="QEF2" s="106"/>
      <c r="QEG2" s="106"/>
      <c r="QEH2" s="106"/>
      <c r="QEI2" s="106"/>
      <c r="QEJ2" s="106"/>
      <c r="QEK2" s="106"/>
      <c r="QEL2" s="106"/>
      <c r="QEM2" s="106"/>
      <c r="QEN2" s="106"/>
      <c r="QEO2" s="106"/>
      <c r="QEP2" s="106"/>
      <c r="QEQ2" s="106"/>
      <c r="QER2" s="106"/>
      <c r="QES2" s="106"/>
      <c r="QET2" s="106"/>
      <c r="QEU2" s="106"/>
      <c r="QEV2" s="106"/>
      <c r="QEW2" s="106"/>
      <c r="QEX2" s="106"/>
      <c r="QEY2" s="106"/>
      <c r="QEZ2" s="106"/>
      <c r="QFA2" s="106"/>
      <c r="QFB2" s="106"/>
      <c r="QFC2" s="106"/>
      <c r="QFD2" s="106"/>
      <c r="QFE2" s="106"/>
      <c r="QFF2" s="106"/>
      <c r="QFG2" s="106"/>
      <c r="QFH2" s="106"/>
      <c r="QFI2" s="106"/>
      <c r="QFJ2" s="106"/>
      <c r="QFK2" s="106"/>
      <c r="QFL2" s="106"/>
      <c r="QFM2" s="106"/>
      <c r="QFN2" s="106"/>
      <c r="QFO2" s="106"/>
      <c r="QFP2" s="106"/>
      <c r="QFQ2" s="106"/>
      <c r="QFR2" s="106"/>
      <c r="QFS2" s="106"/>
      <c r="QFT2" s="106"/>
      <c r="QFU2" s="106"/>
      <c r="QFV2" s="106"/>
      <c r="QFW2" s="106"/>
      <c r="QFX2" s="106"/>
      <c r="QFY2" s="106"/>
      <c r="QFZ2" s="106"/>
      <c r="QGA2" s="106"/>
      <c r="QGB2" s="106"/>
      <c r="QGC2" s="106"/>
      <c r="QGD2" s="106"/>
      <c r="QGE2" s="106"/>
      <c r="QGF2" s="106"/>
      <c r="QGG2" s="106"/>
      <c r="QGH2" s="106"/>
      <c r="QGI2" s="106"/>
      <c r="QGJ2" s="106"/>
      <c r="QGK2" s="106"/>
      <c r="QGL2" s="106"/>
      <c r="QGM2" s="106"/>
      <c r="QGN2" s="106"/>
      <c r="QGO2" s="106"/>
      <c r="QGP2" s="106"/>
      <c r="QGQ2" s="106"/>
      <c r="QGR2" s="106"/>
      <c r="QGS2" s="106"/>
      <c r="QGT2" s="106"/>
      <c r="QGU2" s="106"/>
      <c r="QGV2" s="106"/>
      <c r="QGW2" s="106"/>
      <c r="QGX2" s="106"/>
      <c r="QGY2" s="106"/>
      <c r="QGZ2" s="106"/>
      <c r="QHA2" s="106"/>
      <c r="QHB2" s="106"/>
      <c r="QHC2" s="106"/>
      <c r="QHD2" s="106"/>
      <c r="QHE2" s="106"/>
      <c r="QHF2" s="106"/>
      <c r="QHG2" s="106"/>
      <c r="QHH2" s="106"/>
      <c r="QHI2" s="106"/>
      <c r="QHJ2" s="106"/>
      <c r="QHK2" s="106"/>
      <c r="QHL2" s="106"/>
      <c r="QHM2" s="106"/>
      <c r="QHN2" s="106"/>
      <c r="QHO2" s="106"/>
      <c r="QHP2" s="106"/>
      <c r="QHQ2" s="106"/>
      <c r="QHR2" s="106"/>
      <c r="QHS2" s="106"/>
      <c r="QHT2" s="106"/>
      <c r="QHU2" s="106"/>
      <c r="QHV2" s="106"/>
      <c r="QHW2" s="106"/>
      <c r="QHX2" s="106"/>
      <c r="QHY2" s="106"/>
      <c r="QHZ2" s="106"/>
      <c r="QIA2" s="106"/>
      <c r="QIB2" s="106"/>
      <c r="QIC2" s="106"/>
      <c r="QID2" s="106"/>
      <c r="QIE2" s="106"/>
      <c r="QIF2" s="106"/>
      <c r="QIG2" s="106"/>
      <c r="QIH2" s="106"/>
      <c r="QII2" s="106"/>
      <c r="QIJ2" s="106"/>
      <c r="QIK2" s="106"/>
      <c r="QIL2" s="106"/>
      <c r="QIM2" s="106"/>
      <c r="QIN2" s="106"/>
      <c r="QIO2" s="106"/>
      <c r="QIP2" s="106"/>
      <c r="QIQ2" s="106"/>
      <c r="QIR2" s="106"/>
      <c r="QIS2" s="106"/>
      <c r="QIT2" s="106"/>
      <c r="QIU2" s="106"/>
      <c r="QIV2" s="106"/>
      <c r="QIW2" s="106"/>
      <c r="QIX2" s="106"/>
      <c r="QIY2" s="106"/>
      <c r="QIZ2" s="106"/>
      <c r="QJA2" s="106"/>
      <c r="QJB2" s="106"/>
      <c r="QJC2" s="106"/>
      <c r="QJD2" s="106"/>
      <c r="QJE2" s="106"/>
      <c r="QJF2" s="106"/>
      <c r="QJG2" s="106"/>
      <c r="QJH2" s="106"/>
      <c r="QJI2" s="106"/>
      <c r="QJJ2" s="106"/>
      <c r="QJK2" s="106"/>
      <c r="QJL2" s="106"/>
      <c r="QJM2" s="106"/>
      <c r="QJN2" s="106"/>
      <c r="QJO2" s="106"/>
      <c r="QJP2" s="106"/>
      <c r="QJQ2" s="106"/>
      <c r="QJR2" s="106"/>
      <c r="QJS2" s="106"/>
      <c r="QJT2" s="106"/>
      <c r="QJU2" s="106"/>
      <c r="QJV2" s="106"/>
      <c r="QJW2" s="106"/>
      <c r="QJX2" s="106"/>
      <c r="QJY2" s="106"/>
      <c r="QJZ2" s="106"/>
      <c r="QKA2" s="106"/>
      <c r="QKB2" s="106"/>
      <c r="QKC2" s="106"/>
      <c r="QKD2" s="106"/>
      <c r="QKE2" s="106"/>
      <c r="QKF2" s="106"/>
      <c r="QKG2" s="106"/>
      <c r="QKH2" s="106"/>
      <c r="QKI2" s="106"/>
      <c r="QKJ2" s="106"/>
      <c r="QKK2" s="106"/>
      <c r="QKL2" s="106"/>
      <c r="QKM2" s="106"/>
      <c r="QKN2" s="106"/>
      <c r="QKO2" s="106"/>
      <c r="QKP2" s="106"/>
      <c r="QKQ2" s="106"/>
      <c r="QKR2" s="106"/>
      <c r="QKS2" s="106"/>
      <c r="QKT2" s="106"/>
      <c r="QKU2" s="106"/>
      <c r="QKV2" s="106"/>
      <c r="QKW2" s="106"/>
      <c r="QKX2" s="106"/>
      <c r="QKY2" s="106"/>
      <c r="QKZ2" s="106"/>
      <c r="QLA2" s="106"/>
      <c r="QLB2" s="106"/>
      <c r="QLC2" s="106"/>
      <c r="QLD2" s="106"/>
      <c r="QLE2" s="106"/>
      <c r="QLF2" s="106"/>
      <c r="QLG2" s="106"/>
      <c r="QLH2" s="106"/>
      <c r="QLI2" s="106"/>
      <c r="QLJ2" s="106"/>
      <c r="QLK2" s="106"/>
      <c r="QLL2" s="106"/>
      <c r="QLM2" s="106"/>
      <c r="QLN2" s="106"/>
      <c r="QLO2" s="106"/>
      <c r="QLP2" s="106"/>
      <c r="QLQ2" s="106"/>
      <c r="QLR2" s="106"/>
      <c r="QLS2" s="106"/>
      <c r="QLT2" s="106"/>
      <c r="QLU2" s="106"/>
      <c r="QLV2" s="106"/>
      <c r="QLW2" s="106"/>
      <c r="QLX2" s="106"/>
      <c r="QLY2" s="106"/>
      <c r="QLZ2" s="106"/>
      <c r="QMA2" s="106"/>
      <c r="QMB2" s="106"/>
      <c r="QMC2" s="106"/>
      <c r="QMD2" s="106"/>
      <c r="QME2" s="106"/>
      <c r="QMF2" s="106"/>
      <c r="QMG2" s="106"/>
      <c r="QMH2" s="106"/>
      <c r="QMI2" s="106"/>
      <c r="QMJ2" s="106"/>
      <c r="QMK2" s="106"/>
      <c r="QML2" s="106"/>
      <c r="QMM2" s="106"/>
      <c r="QMN2" s="106"/>
      <c r="QMO2" s="106"/>
      <c r="QMP2" s="106"/>
      <c r="QMQ2" s="106"/>
      <c r="QMR2" s="106"/>
      <c r="QMS2" s="106"/>
      <c r="QMT2" s="106"/>
      <c r="QMU2" s="106"/>
      <c r="QMV2" s="106"/>
      <c r="QMW2" s="106"/>
      <c r="QMX2" s="106"/>
      <c r="QMY2" s="106"/>
      <c r="QMZ2" s="106"/>
      <c r="QNA2" s="106"/>
      <c r="QNB2" s="106"/>
      <c r="QNC2" s="106"/>
      <c r="QND2" s="106"/>
      <c r="QNE2" s="106"/>
      <c r="QNF2" s="106"/>
      <c r="QNG2" s="106"/>
      <c r="QNH2" s="106"/>
      <c r="QNI2" s="106"/>
      <c r="QNJ2" s="106"/>
      <c r="QNK2" s="106"/>
      <c r="QNL2" s="106"/>
      <c r="QNM2" s="106"/>
      <c r="QNN2" s="106"/>
      <c r="QNO2" s="106"/>
      <c r="QNP2" s="106"/>
      <c r="QNQ2" s="106"/>
      <c r="QNR2" s="106"/>
      <c r="QNS2" s="106"/>
      <c r="QNT2" s="106"/>
      <c r="QNU2" s="106"/>
      <c r="QNV2" s="106"/>
      <c r="QNW2" s="106"/>
      <c r="QNX2" s="106"/>
      <c r="QNY2" s="106"/>
      <c r="QNZ2" s="106"/>
      <c r="QOA2" s="106"/>
      <c r="QOB2" s="106"/>
      <c r="QOC2" s="106"/>
      <c r="QOD2" s="106"/>
      <c r="QOE2" s="106"/>
      <c r="QOF2" s="106"/>
      <c r="QOG2" s="106"/>
      <c r="QOH2" s="106"/>
      <c r="QOI2" s="106"/>
      <c r="QOJ2" s="106"/>
      <c r="QOK2" s="106"/>
      <c r="QOL2" s="106"/>
      <c r="QOM2" s="106"/>
      <c r="QON2" s="106"/>
      <c r="QOO2" s="106"/>
      <c r="QOP2" s="106"/>
      <c r="QOQ2" s="106"/>
      <c r="QOR2" s="106"/>
      <c r="QOS2" s="106"/>
      <c r="QOT2" s="106"/>
      <c r="QOU2" s="106"/>
      <c r="QOV2" s="106"/>
      <c r="QOW2" s="106"/>
      <c r="QOX2" s="106"/>
      <c r="QOY2" s="106"/>
      <c r="QOZ2" s="106"/>
      <c r="QPA2" s="106"/>
      <c r="QPB2" s="106"/>
      <c r="QPC2" s="106"/>
      <c r="QPD2" s="106"/>
      <c r="QPE2" s="106"/>
      <c r="QPF2" s="106"/>
      <c r="QPG2" s="106"/>
      <c r="QPH2" s="106"/>
      <c r="QPI2" s="106"/>
      <c r="QPJ2" s="106"/>
      <c r="QPK2" s="106"/>
      <c r="QPL2" s="106"/>
      <c r="QPM2" s="106"/>
      <c r="QPN2" s="106"/>
      <c r="QPO2" s="106"/>
      <c r="QPP2" s="106"/>
      <c r="QPQ2" s="106"/>
      <c r="QPR2" s="106"/>
      <c r="QPS2" s="106"/>
      <c r="QPT2" s="106"/>
      <c r="QPU2" s="106"/>
      <c r="QPV2" s="106"/>
      <c r="QPW2" s="106"/>
      <c r="QPX2" s="106"/>
      <c r="QPY2" s="106"/>
      <c r="QPZ2" s="106"/>
      <c r="QQA2" s="106"/>
      <c r="QQB2" s="106"/>
      <c r="QQC2" s="106"/>
      <c r="QQD2" s="106"/>
      <c r="QQE2" s="106"/>
      <c r="QQF2" s="106"/>
      <c r="QQG2" s="106"/>
      <c r="QQH2" s="106"/>
      <c r="QQI2" s="106"/>
      <c r="QQJ2" s="106"/>
      <c r="QQK2" s="106"/>
      <c r="QQL2" s="106"/>
      <c r="QQM2" s="106"/>
      <c r="QQN2" s="106"/>
      <c r="QQO2" s="106"/>
      <c r="QQP2" s="106"/>
      <c r="QQQ2" s="106"/>
      <c r="QQR2" s="106"/>
      <c r="QQS2" s="106"/>
      <c r="QQT2" s="106"/>
      <c r="QQU2" s="106"/>
      <c r="QQV2" s="106"/>
      <c r="QQW2" s="106"/>
      <c r="QQX2" s="106"/>
      <c r="QQY2" s="106"/>
      <c r="QQZ2" s="106"/>
      <c r="QRA2" s="106"/>
      <c r="QRB2" s="106"/>
      <c r="QRC2" s="106"/>
      <c r="QRD2" s="106"/>
      <c r="QRE2" s="106"/>
      <c r="QRF2" s="106"/>
      <c r="QRG2" s="106"/>
      <c r="QRH2" s="106"/>
      <c r="QRI2" s="106"/>
      <c r="QRJ2" s="106"/>
      <c r="QRK2" s="106"/>
      <c r="QRL2" s="106"/>
      <c r="QRM2" s="106"/>
      <c r="QRN2" s="106"/>
      <c r="QRO2" s="106"/>
      <c r="QRP2" s="106"/>
      <c r="QRQ2" s="106"/>
      <c r="QRR2" s="106"/>
      <c r="QRS2" s="106"/>
      <c r="QRT2" s="106"/>
      <c r="QRU2" s="106"/>
      <c r="QRV2" s="106"/>
      <c r="QRW2" s="106"/>
      <c r="QRX2" s="106"/>
      <c r="QRY2" s="106"/>
      <c r="QRZ2" s="106"/>
      <c r="QSA2" s="106"/>
      <c r="QSB2" s="106"/>
      <c r="QSC2" s="106"/>
      <c r="QSD2" s="106"/>
      <c r="QSE2" s="106"/>
      <c r="QSF2" s="106"/>
      <c r="QSG2" s="106"/>
      <c r="QSH2" s="106"/>
      <c r="QSI2" s="106"/>
      <c r="QSJ2" s="106"/>
      <c r="QSK2" s="106"/>
      <c r="QSL2" s="106"/>
      <c r="QSM2" s="106"/>
      <c r="QSN2" s="106"/>
      <c r="QSO2" s="106"/>
      <c r="QSP2" s="106"/>
      <c r="QSQ2" s="106"/>
      <c r="QSR2" s="106"/>
      <c r="QSS2" s="106"/>
      <c r="QST2" s="106"/>
      <c r="QSU2" s="106"/>
      <c r="QSV2" s="106"/>
      <c r="QSW2" s="106"/>
      <c r="QSX2" s="106"/>
      <c r="QSY2" s="106"/>
      <c r="QSZ2" s="106"/>
      <c r="QTA2" s="106"/>
      <c r="QTB2" s="106"/>
      <c r="QTC2" s="106"/>
      <c r="QTD2" s="106"/>
      <c r="QTE2" s="106"/>
      <c r="QTF2" s="106"/>
      <c r="QTG2" s="106"/>
      <c r="QTH2" s="106"/>
      <c r="QTI2" s="106"/>
      <c r="QTJ2" s="106"/>
      <c r="QTK2" s="106"/>
      <c r="QTL2" s="106"/>
      <c r="QTM2" s="106"/>
      <c r="QTN2" s="106"/>
      <c r="QTO2" s="106"/>
      <c r="QTP2" s="106"/>
      <c r="QTQ2" s="106"/>
      <c r="QTR2" s="106"/>
      <c r="QTS2" s="106"/>
      <c r="QTT2" s="106"/>
      <c r="QTU2" s="106"/>
      <c r="QTV2" s="106"/>
      <c r="QTW2" s="106"/>
      <c r="QTX2" s="106"/>
      <c r="QTY2" s="106"/>
      <c r="QTZ2" s="106"/>
      <c r="QUA2" s="106"/>
      <c r="QUB2" s="106"/>
      <c r="QUC2" s="106"/>
      <c r="QUD2" s="106"/>
      <c r="QUE2" s="106"/>
      <c r="QUF2" s="106"/>
      <c r="QUG2" s="106"/>
      <c r="QUH2" s="106"/>
      <c r="QUI2" s="106"/>
      <c r="QUJ2" s="106"/>
      <c r="QUK2" s="106"/>
      <c r="QUL2" s="106"/>
      <c r="QUM2" s="106"/>
      <c r="QUN2" s="106"/>
      <c r="QUO2" s="106"/>
      <c r="QUP2" s="106"/>
      <c r="QUQ2" s="106"/>
      <c r="QUR2" s="106"/>
      <c r="QUS2" s="106"/>
      <c r="QUT2" s="106"/>
      <c r="QUU2" s="106"/>
      <c r="QUV2" s="106"/>
      <c r="QUW2" s="106"/>
      <c r="QUX2" s="106"/>
      <c r="QUY2" s="106"/>
      <c r="QUZ2" s="106"/>
      <c r="QVA2" s="106"/>
      <c r="QVB2" s="106"/>
      <c r="QVC2" s="106"/>
      <c r="QVD2" s="106"/>
      <c r="QVE2" s="106"/>
      <c r="QVF2" s="106"/>
      <c r="QVG2" s="106"/>
      <c r="QVH2" s="106"/>
      <c r="QVI2" s="106"/>
      <c r="QVJ2" s="106"/>
      <c r="QVK2" s="106"/>
      <c r="QVL2" s="106"/>
      <c r="QVM2" s="106"/>
      <c r="QVN2" s="106"/>
      <c r="QVO2" s="106"/>
      <c r="QVP2" s="106"/>
      <c r="QVQ2" s="106"/>
      <c r="QVR2" s="106"/>
      <c r="QVS2" s="106"/>
      <c r="QVT2" s="106"/>
      <c r="QVU2" s="106"/>
      <c r="QVV2" s="106"/>
      <c r="QVW2" s="106"/>
      <c r="QVX2" s="106"/>
      <c r="QVY2" s="106"/>
      <c r="QVZ2" s="106"/>
      <c r="QWA2" s="106"/>
      <c r="QWB2" s="106"/>
      <c r="QWC2" s="106"/>
      <c r="QWD2" s="106"/>
      <c r="QWE2" s="106"/>
      <c r="QWF2" s="106"/>
      <c r="QWG2" s="106"/>
      <c r="QWH2" s="106"/>
      <c r="QWI2" s="106"/>
      <c r="QWJ2" s="106"/>
      <c r="QWK2" s="106"/>
      <c r="QWL2" s="106"/>
      <c r="QWM2" s="106"/>
      <c r="QWN2" s="106"/>
      <c r="QWO2" s="106"/>
      <c r="QWP2" s="106"/>
      <c r="QWQ2" s="106"/>
      <c r="QWR2" s="106"/>
      <c r="QWS2" s="106"/>
      <c r="QWT2" s="106"/>
      <c r="QWU2" s="106"/>
      <c r="QWV2" s="106"/>
      <c r="QWW2" s="106"/>
      <c r="QWX2" s="106"/>
      <c r="QWY2" s="106"/>
      <c r="QWZ2" s="106"/>
      <c r="QXA2" s="106"/>
      <c r="QXB2" s="106"/>
      <c r="QXC2" s="106"/>
      <c r="QXD2" s="106"/>
      <c r="QXE2" s="106"/>
      <c r="QXF2" s="106"/>
      <c r="QXG2" s="106"/>
      <c r="QXH2" s="106"/>
      <c r="QXI2" s="106"/>
      <c r="QXJ2" s="106"/>
      <c r="QXK2" s="106"/>
      <c r="QXL2" s="106"/>
      <c r="QXM2" s="106"/>
      <c r="QXN2" s="106"/>
      <c r="QXO2" s="106"/>
      <c r="QXP2" s="106"/>
      <c r="QXQ2" s="106"/>
      <c r="QXR2" s="106"/>
      <c r="QXS2" s="106"/>
      <c r="QXT2" s="106"/>
      <c r="QXU2" s="106"/>
      <c r="QXV2" s="106"/>
      <c r="QXW2" s="106"/>
      <c r="QXX2" s="106"/>
      <c r="QXY2" s="106"/>
      <c r="QXZ2" s="106"/>
      <c r="QYA2" s="106"/>
      <c r="QYB2" s="106"/>
      <c r="QYC2" s="106"/>
      <c r="QYD2" s="106"/>
      <c r="QYE2" s="106"/>
      <c r="QYF2" s="106"/>
      <c r="QYG2" s="106"/>
      <c r="QYH2" s="106"/>
      <c r="QYI2" s="106"/>
      <c r="QYJ2" s="106"/>
      <c r="QYK2" s="106"/>
      <c r="QYL2" s="106"/>
      <c r="QYM2" s="106"/>
      <c r="QYN2" s="106"/>
      <c r="QYO2" s="106"/>
      <c r="QYP2" s="106"/>
      <c r="QYQ2" s="106"/>
      <c r="QYR2" s="106"/>
      <c r="QYS2" s="106"/>
      <c r="QYT2" s="106"/>
      <c r="QYU2" s="106"/>
      <c r="QYV2" s="106"/>
      <c r="QYW2" s="106"/>
      <c r="QYX2" s="106"/>
      <c r="QYY2" s="106"/>
      <c r="QYZ2" s="106"/>
      <c r="QZA2" s="106"/>
      <c r="QZB2" s="106"/>
      <c r="QZC2" s="106"/>
      <c r="QZD2" s="106"/>
      <c r="QZE2" s="106"/>
      <c r="QZF2" s="106"/>
      <c r="QZG2" s="106"/>
      <c r="QZH2" s="106"/>
      <c r="QZI2" s="106"/>
      <c r="QZJ2" s="106"/>
      <c r="QZK2" s="106"/>
      <c r="QZL2" s="106"/>
      <c r="QZM2" s="106"/>
      <c r="QZN2" s="106"/>
      <c r="QZO2" s="106"/>
      <c r="QZP2" s="106"/>
      <c r="QZQ2" s="106"/>
      <c r="QZR2" s="106"/>
      <c r="QZS2" s="106"/>
      <c r="QZT2" s="106"/>
      <c r="QZU2" s="106"/>
      <c r="QZV2" s="106"/>
      <c r="QZW2" s="106"/>
      <c r="QZX2" s="106"/>
      <c r="QZY2" s="106"/>
      <c r="QZZ2" s="106"/>
      <c r="RAA2" s="106"/>
      <c r="RAB2" s="106"/>
      <c r="RAC2" s="106"/>
      <c r="RAD2" s="106"/>
      <c r="RAE2" s="106"/>
      <c r="RAF2" s="106"/>
      <c r="RAG2" s="106"/>
      <c r="RAH2" s="106"/>
      <c r="RAI2" s="106"/>
      <c r="RAJ2" s="106"/>
      <c r="RAK2" s="106"/>
      <c r="RAL2" s="106"/>
      <c r="RAM2" s="106"/>
      <c r="RAN2" s="106"/>
      <c r="RAO2" s="106"/>
      <c r="RAP2" s="106"/>
      <c r="RAQ2" s="106"/>
      <c r="RAR2" s="106"/>
      <c r="RAS2" s="106"/>
      <c r="RAT2" s="106"/>
      <c r="RAU2" s="106"/>
      <c r="RAV2" s="106"/>
      <c r="RAW2" s="106"/>
      <c r="RAX2" s="106"/>
      <c r="RAY2" s="106"/>
      <c r="RAZ2" s="106"/>
      <c r="RBA2" s="106"/>
      <c r="RBB2" s="106"/>
      <c r="RBC2" s="106"/>
      <c r="RBD2" s="106"/>
      <c r="RBE2" s="106"/>
      <c r="RBF2" s="106"/>
      <c r="RBG2" s="106"/>
      <c r="RBH2" s="106"/>
      <c r="RBI2" s="106"/>
      <c r="RBJ2" s="106"/>
      <c r="RBK2" s="106"/>
      <c r="RBL2" s="106"/>
      <c r="RBM2" s="106"/>
      <c r="RBN2" s="106"/>
      <c r="RBO2" s="106"/>
      <c r="RBP2" s="106"/>
      <c r="RBQ2" s="106"/>
      <c r="RBR2" s="106"/>
      <c r="RBS2" s="106"/>
      <c r="RBT2" s="106"/>
      <c r="RBU2" s="106"/>
      <c r="RBV2" s="106"/>
      <c r="RBW2" s="106"/>
      <c r="RBX2" s="106"/>
      <c r="RBY2" s="106"/>
      <c r="RBZ2" s="106"/>
      <c r="RCA2" s="106"/>
      <c r="RCB2" s="106"/>
      <c r="RCC2" s="106"/>
      <c r="RCD2" s="106"/>
      <c r="RCE2" s="106"/>
      <c r="RCF2" s="106"/>
      <c r="RCG2" s="106"/>
      <c r="RCH2" s="106"/>
      <c r="RCI2" s="106"/>
      <c r="RCJ2" s="106"/>
      <c r="RCK2" s="106"/>
      <c r="RCL2" s="106"/>
      <c r="RCM2" s="106"/>
      <c r="RCN2" s="106"/>
      <c r="RCO2" s="106"/>
      <c r="RCP2" s="106"/>
      <c r="RCQ2" s="106"/>
      <c r="RCR2" s="106"/>
      <c r="RCS2" s="106"/>
      <c r="RCT2" s="106"/>
      <c r="RCU2" s="106"/>
      <c r="RCV2" s="106"/>
      <c r="RCW2" s="106"/>
      <c r="RCX2" s="106"/>
      <c r="RCY2" s="106"/>
      <c r="RCZ2" s="106"/>
      <c r="RDA2" s="106"/>
      <c r="RDB2" s="106"/>
      <c r="RDC2" s="106"/>
      <c r="RDD2" s="106"/>
      <c r="RDE2" s="106"/>
      <c r="RDF2" s="106"/>
      <c r="RDG2" s="106"/>
      <c r="RDH2" s="106"/>
      <c r="RDI2" s="106"/>
      <c r="RDJ2" s="106"/>
      <c r="RDK2" s="106"/>
      <c r="RDL2" s="106"/>
      <c r="RDM2" s="106"/>
      <c r="RDN2" s="106"/>
      <c r="RDO2" s="106"/>
      <c r="RDP2" s="106"/>
      <c r="RDQ2" s="106"/>
      <c r="RDR2" s="106"/>
      <c r="RDS2" s="106"/>
      <c r="RDT2" s="106"/>
      <c r="RDU2" s="106"/>
      <c r="RDV2" s="106"/>
      <c r="RDW2" s="106"/>
      <c r="RDX2" s="106"/>
      <c r="RDY2" s="106"/>
      <c r="RDZ2" s="106"/>
      <c r="REA2" s="106"/>
      <c r="REB2" s="106"/>
      <c r="REC2" s="106"/>
      <c r="RED2" s="106"/>
      <c r="REE2" s="106"/>
      <c r="REF2" s="106"/>
      <c r="REG2" s="106"/>
      <c r="REH2" s="106"/>
      <c r="REI2" s="106"/>
      <c r="REJ2" s="106"/>
      <c r="REK2" s="106"/>
      <c r="REL2" s="106"/>
      <c r="REM2" s="106"/>
      <c r="REN2" s="106"/>
      <c r="REO2" s="106"/>
      <c r="REP2" s="106"/>
      <c r="REQ2" s="106"/>
      <c r="RER2" s="106"/>
      <c r="RES2" s="106"/>
      <c r="RET2" s="106"/>
      <c r="REU2" s="106"/>
      <c r="REV2" s="106"/>
      <c r="REW2" s="106"/>
      <c r="REX2" s="106"/>
      <c r="REY2" s="106"/>
      <c r="REZ2" s="106"/>
      <c r="RFA2" s="106"/>
      <c r="RFB2" s="106"/>
      <c r="RFC2" s="106"/>
      <c r="RFD2" s="106"/>
      <c r="RFE2" s="106"/>
      <c r="RFF2" s="106"/>
      <c r="RFG2" s="106"/>
      <c r="RFH2" s="106"/>
      <c r="RFI2" s="106"/>
      <c r="RFJ2" s="106"/>
      <c r="RFK2" s="106"/>
      <c r="RFL2" s="106"/>
      <c r="RFM2" s="106"/>
      <c r="RFN2" s="106"/>
      <c r="RFO2" s="106"/>
      <c r="RFP2" s="106"/>
      <c r="RFQ2" s="106"/>
      <c r="RFR2" s="106"/>
      <c r="RFS2" s="106"/>
      <c r="RFT2" s="106"/>
      <c r="RFU2" s="106"/>
      <c r="RFV2" s="106"/>
      <c r="RFW2" s="106"/>
      <c r="RFX2" s="106"/>
      <c r="RFY2" s="106"/>
      <c r="RFZ2" s="106"/>
      <c r="RGA2" s="106"/>
      <c r="RGB2" s="106"/>
      <c r="RGC2" s="106"/>
      <c r="RGD2" s="106"/>
      <c r="RGE2" s="106"/>
      <c r="RGF2" s="106"/>
      <c r="RGG2" s="106"/>
      <c r="RGH2" s="106"/>
      <c r="RGI2" s="106"/>
      <c r="RGJ2" s="106"/>
      <c r="RGK2" s="106"/>
      <c r="RGL2" s="106"/>
      <c r="RGM2" s="106"/>
      <c r="RGN2" s="106"/>
      <c r="RGO2" s="106"/>
      <c r="RGP2" s="106"/>
      <c r="RGQ2" s="106"/>
      <c r="RGR2" s="106"/>
      <c r="RGS2" s="106"/>
      <c r="RGT2" s="106"/>
      <c r="RGU2" s="106"/>
      <c r="RGV2" s="106"/>
      <c r="RGW2" s="106"/>
      <c r="RGX2" s="106"/>
      <c r="RGY2" s="106"/>
      <c r="RGZ2" s="106"/>
      <c r="RHA2" s="106"/>
      <c r="RHB2" s="106"/>
      <c r="RHC2" s="106"/>
      <c r="RHD2" s="106"/>
      <c r="RHE2" s="106"/>
      <c r="RHF2" s="106"/>
      <c r="RHG2" s="106"/>
      <c r="RHH2" s="106"/>
      <c r="RHI2" s="106"/>
      <c r="RHJ2" s="106"/>
      <c r="RHK2" s="106"/>
      <c r="RHL2" s="106"/>
      <c r="RHM2" s="106"/>
      <c r="RHN2" s="106"/>
      <c r="RHO2" s="106"/>
      <c r="RHP2" s="106"/>
      <c r="RHQ2" s="106"/>
      <c r="RHR2" s="106"/>
      <c r="RHS2" s="106"/>
      <c r="RHT2" s="106"/>
      <c r="RHU2" s="106"/>
      <c r="RHV2" s="106"/>
      <c r="RHW2" s="106"/>
      <c r="RHX2" s="106"/>
      <c r="RHY2" s="106"/>
      <c r="RHZ2" s="106"/>
      <c r="RIA2" s="106"/>
      <c r="RIB2" s="106"/>
      <c r="RIC2" s="106"/>
      <c r="RID2" s="106"/>
      <c r="RIE2" s="106"/>
      <c r="RIF2" s="106"/>
      <c r="RIG2" s="106"/>
      <c r="RIH2" s="106"/>
      <c r="RII2" s="106"/>
      <c r="RIJ2" s="106"/>
      <c r="RIK2" s="106"/>
      <c r="RIL2" s="106"/>
      <c r="RIM2" s="106"/>
      <c r="RIN2" s="106"/>
      <c r="RIO2" s="106"/>
      <c r="RIP2" s="106"/>
      <c r="RIQ2" s="106"/>
      <c r="RIR2" s="106"/>
      <c r="RIS2" s="106"/>
      <c r="RIT2" s="106"/>
      <c r="RIU2" s="106"/>
      <c r="RIV2" s="106"/>
      <c r="RIW2" s="106"/>
      <c r="RIX2" s="106"/>
      <c r="RIY2" s="106"/>
      <c r="RIZ2" s="106"/>
      <c r="RJA2" s="106"/>
      <c r="RJB2" s="106"/>
      <c r="RJC2" s="106"/>
      <c r="RJD2" s="106"/>
      <c r="RJE2" s="106"/>
      <c r="RJF2" s="106"/>
      <c r="RJG2" s="106"/>
      <c r="RJH2" s="106"/>
      <c r="RJI2" s="106"/>
      <c r="RJJ2" s="106"/>
      <c r="RJK2" s="106"/>
      <c r="RJL2" s="106"/>
      <c r="RJM2" s="106"/>
      <c r="RJN2" s="106"/>
      <c r="RJO2" s="106"/>
      <c r="RJP2" s="106"/>
      <c r="RJQ2" s="106"/>
      <c r="RJR2" s="106"/>
      <c r="RJS2" s="106"/>
      <c r="RJT2" s="106"/>
      <c r="RJU2" s="106"/>
      <c r="RJV2" s="106"/>
      <c r="RJW2" s="106"/>
      <c r="RJX2" s="106"/>
      <c r="RJY2" s="106"/>
      <c r="RJZ2" s="106"/>
      <c r="RKA2" s="106"/>
      <c r="RKB2" s="106"/>
      <c r="RKC2" s="106"/>
      <c r="RKD2" s="106"/>
      <c r="RKE2" s="106"/>
      <c r="RKF2" s="106"/>
      <c r="RKG2" s="106"/>
      <c r="RKH2" s="106"/>
      <c r="RKI2" s="106"/>
      <c r="RKJ2" s="106"/>
      <c r="RKK2" s="106"/>
      <c r="RKL2" s="106"/>
      <c r="RKM2" s="106"/>
      <c r="RKN2" s="106"/>
      <c r="RKO2" s="106"/>
      <c r="RKP2" s="106"/>
      <c r="RKQ2" s="106"/>
      <c r="RKR2" s="106"/>
      <c r="RKS2" s="106"/>
      <c r="RKT2" s="106"/>
      <c r="RKU2" s="106"/>
      <c r="RKV2" s="106"/>
      <c r="RKW2" s="106"/>
      <c r="RKX2" s="106"/>
      <c r="RKY2" s="106"/>
      <c r="RKZ2" s="106"/>
      <c r="RLA2" s="106"/>
      <c r="RLB2" s="106"/>
      <c r="RLC2" s="106"/>
      <c r="RLD2" s="106"/>
      <c r="RLE2" s="106"/>
      <c r="RLF2" s="106"/>
      <c r="RLG2" s="106"/>
      <c r="RLH2" s="106"/>
      <c r="RLI2" s="106"/>
      <c r="RLJ2" s="106"/>
      <c r="RLK2" s="106"/>
      <c r="RLL2" s="106"/>
      <c r="RLM2" s="106"/>
      <c r="RLN2" s="106"/>
      <c r="RLO2" s="106"/>
      <c r="RLP2" s="106"/>
      <c r="RLQ2" s="106"/>
      <c r="RLR2" s="106"/>
      <c r="RLS2" s="106"/>
      <c r="RLT2" s="106"/>
      <c r="RLU2" s="106"/>
      <c r="RLV2" s="106"/>
      <c r="RLW2" s="106"/>
      <c r="RLX2" s="106"/>
      <c r="RLY2" s="106"/>
      <c r="RLZ2" s="106"/>
      <c r="RMA2" s="106"/>
      <c r="RMB2" s="106"/>
      <c r="RMC2" s="106"/>
      <c r="RMD2" s="106"/>
      <c r="RME2" s="106"/>
      <c r="RMF2" s="106"/>
      <c r="RMG2" s="106"/>
      <c r="RMH2" s="106"/>
      <c r="RMI2" s="106"/>
      <c r="RMJ2" s="106"/>
      <c r="RMK2" s="106"/>
      <c r="RML2" s="106"/>
      <c r="RMM2" s="106"/>
      <c r="RMN2" s="106"/>
      <c r="RMO2" s="106"/>
      <c r="RMP2" s="106"/>
      <c r="RMQ2" s="106"/>
      <c r="RMR2" s="106"/>
      <c r="RMS2" s="106"/>
      <c r="RMT2" s="106"/>
      <c r="RMU2" s="106"/>
      <c r="RMV2" s="106"/>
      <c r="RMW2" s="106"/>
      <c r="RMX2" s="106"/>
      <c r="RMY2" s="106"/>
      <c r="RMZ2" s="106"/>
      <c r="RNA2" s="106"/>
      <c r="RNB2" s="106"/>
      <c r="RNC2" s="106"/>
      <c r="RND2" s="106"/>
      <c r="RNE2" s="106"/>
      <c r="RNF2" s="106"/>
      <c r="RNG2" s="106"/>
      <c r="RNH2" s="106"/>
      <c r="RNI2" s="106"/>
      <c r="RNJ2" s="106"/>
      <c r="RNK2" s="106"/>
      <c r="RNL2" s="106"/>
      <c r="RNM2" s="106"/>
      <c r="RNN2" s="106"/>
      <c r="RNO2" s="106"/>
      <c r="RNP2" s="106"/>
      <c r="RNQ2" s="106"/>
      <c r="RNR2" s="106"/>
      <c r="RNS2" s="106"/>
      <c r="RNT2" s="106"/>
      <c r="RNU2" s="106"/>
      <c r="RNV2" s="106"/>
      <c r="RNW2" s="106"/>
      <c r="RNX2" s="106"/>
      <c r="RNY2" s="106"/>
      <c r="RNZ2" s="106"/>
      <c r="ROA2" s="106"/>
      <c r="ROB2" s="106"/>
      <c r="ROC2" s="106"/>
      <c r="ROD2" s="106"/>
      <c r="ROE2" s="106"/>
      <c r="ROF2" s="106"/>
      <c r="ROG2" s="106"/>
      <c r="ROH2" s="106"/>
      <c r="ROI2" s="106"/>
      <c r="ROJ2" s="106"/>
      <c r="ROK2" s="106"/>
      <c r="ROL2" s="106"/>
      <c r="ROM2" s="106"/>
      <c r="RON2" s="106"/>
      <c r="ROO2" s="106"/>
      <c r="ROP2" s="106"/>
      <c r="ROQ2" s="106"/>
      <c r="ROR2" s="106"/>
      <c r="ROS2" s="106"/>
      <c r="ROT2" s="106"/>
      <c r="ROU2" s="106"/>
      <c r="ROV2" s="106"/>
      <c r="ROW2" s="106"/>
      <c r="ROX2" s="106"/>
      <c r="ROY2" s="106"/>
      <c r="ROZ2" s="106"/>
      <c r="RPA2" s="106"/>
      <c r="RPB2" s="106"/>
      <c r="RPC2" s="106"/>
      <c r="RPD2" s="106"/>
      <c r="RPE2" s="106"/>
      <c r="RPF2" s="106"/>
      <c r="RPG2" s="106"/>
      <c r="RPH2" s="106"/>
      <c r="RPI2" s="106"/>
      <c r="RPJ2" s="106"/>
      <c r="RPK2" s="106"/>
      <c r="RPL2" s="106"/>
      <c r="RPM2" s="106"/>
      <c r="RPN2" s="106"/>
      <c r="RPO2" s="106"/>
      <c r="RPP2" s="106"/>
      <c r="RPQ2" s="106"/>
      <c r="RPR2" s="106"/>
      <c r="RPS2" s="106"/>
      <c r="RPT2" s="106"/>
      <c r="RPU2" s="106"/>
      <c r="RPV2" s="106"/>
      <c r="RPW2" s="106"/>
      <c r="RPX2" s="106"/>
      <c r="RPY2" s="106"/>
      <c r="RPZ2" s="106"/>
      <c r="RQA2" s="106"/>
      <c r="RQB2" s="106"/>
      <c r="RQC2" s="106"/>
      <c r="RQD2" s="106"/>
      <c r="RQE2" s="106"/>
      <c r="RQF2" s="106"/>
      <c r="RQG2" s="106"/>
      <c r="RQH2" s="106"/>
      <c r="RQI2" s="106"/>
      <c r="RQJ2" s="106"/>
      <c r="RQK2" s="106"/>
      <c r="RQL2" s="106"/>
      <c r="RQM2" s="106"/>
      <c r="RQN2" s="106"/>
      <c r="RQO2" s="106"/>
      <c r="RQP2" s="106"/>
      <c r="RQQ2" s="106"/>
      <c r="RQR2" s="106"/>
      <c r="RQS2" s="106"/>
      <c r="RQT2" s="106"/>
      <c r="RQU2" s="106"/>
      <c r="RQV2" s="106"/>
      <c r="RQW2" s="106"/>
      <c r="RQX2" s="106"/>
      <c r="RQY2" s="106"/>
      <c r="RQZ2" s="106"/>
      <c r="RRA2" s="106"/>
      <c r="RRB2" s="106"/>
      <c r="RRC2" s="106"/>
      <c r="RRD2" s="106"/>
      <c r="RRE2" s="106"/>
      <c r="RRF2" s="106"/>
      <c r="RRG2" s="106"/>
      <c r="RRH2" s="106"/>
      <c r="RRI2" s="106"/>
      <c r="RRJ2" s="106"/>
      <c r="RRK2" s="106"/>
      <c r="RRL2" s="106"/>
      <c r="RRM2" s="106"/>
      <c r="RRN2" s="106"/>
      <c r="RRO2" s="106"/>
      <c r="RRP2" s="106"/>
      <c r="RRQ2" s="106"/>
      <c r="RRR2" s="106"/>
      <c r="RRS2" s="106"/>
      <c r="RRT2" s="106"/>
      <c r="RRU2" s="106"/>
      <c r="RRV2" s="106"/>
      <c r="RRW2" s="106"/>
      <c r="RRX2" s="106"/>
      <c r="RRY2" s="106"/>
      <c r="RRZ2" s="106"/>
      <c r="RSA2" s="106"/>
      <c r="RSB2" s="106"/>
      <c r="RSC2" s="106"/>
      <c r="RSD2" s="106"/>
      <c r="RSE2" s="106"/>
      <c r="RSF2" s="106"/>
      <c r="RSG2" s="106"/>
      <c r="RSH2" s="106"/>
      <c r="RSI2" s="106"/>
      <c r="RSJ2" s="106"/>
      <c r="RSK2" s="106"/>
      <c r="RSL2" s="106"/>
      <c r="RSM2" s="106"/>
      <c r="RSN2" s="106"/>
      <c r="RSO2" s="106"/>
      <c r="RSP2" s="106"/>
      <c r="RSQ2" s="106"/>
      <c r="RSR2" s="106"/>
      <c r="RSS2" s="106"/>
      <c r="RST2" s="106"/>
      <c r="RSU2" s="106"/>
      <c r="RSV2" s="106"/>
      <c r="RSW2" s="106"/>
      <c r="RSX2" s="106"/>
      <c r="RSY2" s="106"/>
      <c r="RSZ2" s="106"/>
      <c r="RTA2" s="106"/>
      <c r="RTB2" s="106"/>
      <c r="RTC2" s="106"/>
      <c r="RTD2" s="106"/>
      <c r="RTE2" s="106"/>
      <c r="RTF2" s="106"/>
      <c r="RTG2" s="106"/>
      <c r="RTH2" s="106"/>
      <c r="RTI2" s="106"/>
      <c r="RTJ2" s="106"/>
      <c r="RTK2" s="106"/>
      <c r="RTL2" s="106"/>
      <c r="RTM2" s="106"/>
      <c r="RTN2" s="106"/>
      <c r="RTO2" s="106"/>
      <c r="RTP2" s="106"/>
      <c r="RTQ2" s="106"/>
      <c r="RTR2" s="106"/>
      <c r="RTS2" s="106"/>
      <c r="RTT2" s="106"/>
      <c r="RTU2" s="106"/>
      <c r="RTV2" s="106"/>
      <c r="RTW2" s="106"/>
      <c r="RTX2" s="106"/>
      <c r="RTY2" s="106"/>
      <c r="RTZ2" s="106"/>
      <c r="RUA2" s="106"/>
      <c r="RUB2" s="106"/>
      <c r="RUC2" s="106"/>
      <c r="RUD2" s="106"/>
      <c r="RUE2" s="106"/>
      <c r="RUF2" s="106"/>
      <c r="RUG2" s="106"/>
      <c r="RUH2" s="106"/>
      <c r="RUI2" s="106"/>
      <c r="RUJ2" s="106"/>
      <c r="RUK2" s="106"/>
      <c r="RUL2" s="106"/>
      <c r="RUM2" s="106"/>
      <c r="RUN2" s="106"/>
      <c r="RUO2" s="106"/>
      <c r="RUP2" s="106"/>
      <c r="RUQ2" s="106"/>
      <c r="RUR2" s="106"/>
      <c r="RUS2" s="106"/>
      <c r="RUT2" s="106"/>
      <c r="RUU2" s="106"/>
      <c r="RUV2" s="106"/>
      <c r="RUW2" s="106"/>
      <c r="RUX2" s="106"/>
      <c r="RUY2" s="106"/>
      <c r="RUZ2" s="106"/>
      <c r="RVA2" s="106"/>
      <c r="RVB2" s="106"/>
      <c r="RVC2" s="106"/>
      <c r="RVD2" s="106"/>
      <c r="RVE2" s="106"/>
      <c r="RVF2" s="106"/>
      <c r="RVG2" s="106"/>
      <c r="RVH2" s="106"/>
      <c r="RVI2" s="106"/>
      <c r="RVJ2" s="106"/>
      <c r="RVK2" s="106"/>
      <c r="RVL2" s="106"/>
      <c r="RVM2" s="106"/>
      <c r="RVN2" s="106"/>
      <c r="RVO2" s="106"/>
      <c r="RVP2" s="106"/>
      <c r="RVQ2" s="106"/>
      <c r="RVR2" s="106"/>
      <c r="RVS2" s="106"/>
      <c r="RVT2" s="106"/>
      <c r="RVU2" s="106"/>
      <c r="RVV2" s="106"/>
      <c r="RVW2" s="106"/>
      <c r="RVX2" s="106"/>
      <c r="RVY2" s="106"/>
      <c r="RVZ2" s="106"/>
      <c r="RWA2" s="106"/>
      <c r="RWB2" s="106"/>
      <c r="RWC2" s="106"/>
      <c r="RWD2" s="106"/>
      <c r="RWE2" s="106"/>
      <c r="RWF2" s="106"/>
      <c r="RWG2" s="106"/>
      <c r="RWH2" s="106"/>
      <c r="RWI2" s="106"/>
      <c r="RWJ2" s="106"/>
      <c r="RWK2" s="106"/>
      <c r="RWL2" s="106"/>
      <c r="RWM2" s="106"/>
      <c r="RWN2" s="106"/>
      <c r="RWO2" s="106"/>
      <c r="RWP2" s="106"/>
      <c r="RWQ2" s="106"/>
      <c r="RWR2" s="106"/>
      <c r="RWS2" s="106"/>
      <c r="RWT2" s="106"/>
      <c r="RWU2" s="106"/>
      <c r="RWV2" s="106"/>
      <c r="RWW2" s="106"/>
      <c r="RWX2" s="106"/>
      <c r="RWY2" s="106"/>
      <c r="RWZ2" s="106"/>
      <c r="RXA2" s="106"/>
      <c r="RXB2" s="106"/>
      <c r="RXC2" s="106"/>
      <c r="RXD2" s="106"/>
      <c r="RXE2" s="106"/>
      <c r="RXF2" s="106"/>
      <c r="RXG2" s="106"/>
      <c r="RXH2" s="106"/>
      <c r="RXI2" s="106"/>
      <c r="RXJ2" s="106"/>
      <c r="RXK2" s="106"/>
      <c r="RXL2" s="106"/>
      <c r="RXM2" s="106"/>
      <c r="RXN2" s="106"/>
      <c r="RXO2" s="106"/>
      <c r="RXP2" s="106"/>
      <c r="RXQ2" s="106"/>
      <c r="RXR2" s="106"/>
      <c r="RXS2" s="106"/>
      <c r="RXT2" s="106"/>
      <c r="RXU2" s="106"/>
      <c r="RXV2" s="106"/>
      <c r="RXW2" s="106"/>
      <c r="RXX2" s="106"/>
      <c r="RXY2" s="106"/>
      <c r="RXZ2" s="106"/>
      <c r="RYA2" s="106"/>
      <c r="RYB2" s="106"/>
      <c r="RYC2" s="106"/>
      <c r="RYD2" s="106"/>
      <c r="RYE2" s="106"/>
      <c r="RYF2" s="106"/>
      <c r="RYG2" s="106"/>
      <c r="RYH2" s="106"/>
      <c r="RYI2" s="106"/>
      <c r="RYJ2" s="106"/>
      <c r="RYK2" s="106"/>
      <c r="RYL2" s="106"/>
      <c r="RYM2" s="106"/>
      <c r="RYN2" s="106"/>
      <c r="RYO2" s="106"/>
      <c r="RYP2" s="106"/>
      <c r="RYQ2" s="106"/>
      <c r="RYR2" s="106"/>
      <c r="RYS2" s="106"/>
      <c r="RYT2" s="106"/>
      <c r="RYU2" s="106"/>
      <c r="RYV2" s="106"/>
      <c r="RYW2" s="106"/>
      <c r="RYX2" s="106"/>
      <c r="RYY2" s="106"/>
      <c r="RYZ2" s="106"/>
      <c r="RZA2" s="106"/>
      <c r="RZB2" s="106"/>
      <c r="RZC2" s="106"/>
      <c r="RZD2" s="106"/>
      <c r="RZE2" s="106"/>
      <c r="RZF2" s="106"/>
      <c r="RZG2" s="106"/>
      <c r="RZH2" s="106"/>
      <c r="RZI2" s="106"/>
      <c r="RZJ2" s="106"/>
      <c r="RZK2" s="106"/>
      <c r="RZL2" s="106"/>
      <c r="RZM2" s="106"/>
      <c r="RZN2" s="106"/>
      <c r="RZO2" s="106"/>
      <c r="RZP2" s="106"/>
      <c r="RZQ2" s="106"/>
      <c r="RZR2" s="106"/>
      <c r="RZS2" s="106"/>
      <c r="RZT2" s="106"/>
      <c r="RZU2" s="106"/>
      <c r="RZV2" s="106"/>
      <c r="RZW2" s="106"/>
      <c r="RZX2" s="106"/>
      <c r="RZY2" s="106"/>
      <c r="RZZ2" s="106"/>
      <c r="SAA2" s="106"/>
      <c r="SAB2" s="106"/>
      <c r="SAC2" s="106"/>
      <c r="SAD2" s="106"/>
      <c r="SAE2" s="106"/>
      <c r="SAF2" s="106"/>
      <c r="SAG2" s="106"/>
      <c r="SAH2" s="106"/>
      <c r="SAI2" s="106"/>
      <c r="SAJ2" s="106"/>
      <c r="SAK2" s="106"/>
      <c r="SAL2" s="106"/>
      <c r="SAM2" s="106"/>
      <c r="SAN2" s="106"/>
      <c r="SAO2" s="106"/>
      <c r="SAP2" s="106"/>
      <c r="SAQ2" s="106"/>
      <c r="SAR2" s="106"/>
      <c r="SAS2" s="106"/>
      <c r="SAT2" s="106"/>
      <c r="SAU2" s="106"/>
      <c r="SAV2" s="106"/>
      <c r="SAW2" s="106"/>
      <c r="SAX2" s="106"/>
      <c r="SAY2" s="106"/>
      <c r="SAZ2" s="106"/>
      <c r="SBA2" s="106"/>
      <c r="SBB2" s="106"/>
      <c r="SBC2" s="106"/>
      <c r="SBD2" s="106"/>
      <c r="SBE2" s="106"/>
      <c r="SBF2" s="106"/>
      <c r="SBG2" s="106"/>
      <c r="SBH2" s="106"/>
      <c r="SBI2" s="106"/>
      <c r="SBJ2" s="106"/>
      <c r="SBK2" s="106"/>
      <c r="SBL2" s="106"/>
      <c r="SBM2" s="106"/>
      <c r="SBN2" s="106"/>
      <c r="SBO2" s="106"/>
      <c r="SBP2" s="106"/>
      <c r="SBQ2" s="106"/>
      <c r="SBR2" s="106"/>
      <c r="SBS2" s="106"/>
      <c r="SBT2" s="106"/>
      <c r="SBU2" s="106"/>
      <c r="SBV2" s="106"/>
      <c r="SBW2" s="106"/>
      <c r="SBX2" s="106"/>
      <c r="SBY2" s="106"/>
      <c r="SBZ2" s="106"/>
      <c r="SCA2" s="106"/>
      <c r="SCB2" s="106"/>
      <c r="SCC2" s="106"/>
      <c r="SCD2" s="106"/>
      <c r="SCE2" s="106"/>
      <c r="SCF2" s="106"/>
      <c r="SCG2" s="106"/>
      <c r="SCH2" s="106"/>
      <c r="SCI2" s="106"/>
      <c r="SCJ2" s="106"/>
      <c r="SCK2" s="106"/>
      <c r="SCL2" s="106"/>
      <c r="SCM2" s="106"/>
      <c r="SCN2" s="106"/>
      <c r="SCO2" s="106"/>
      <c r="SCP2" s="106"/>
      <c r="SCQ2" s="106"/>
      <c r="SCR2" s="106"/>
      <c r="SCS2" s="106"/>
      <c r="SCT2" s="106"/>
      <c r="SCU2" s="106"/>
      <c r="SCV2" s="106"/>
      <c r="SCW2" s="106"/>
      <c r="SCX2" s="106"/>
      <c r="SCY2" s="106"/>
      <c r="SCZ2" s="106"/>
      <c r="SDA2" s="106"/>
      <c r="SDB2" s="106"/>
      <c r="SDC2" s="106"/>
      <c r="SDD2" s="106"/>
      <c r="SDE2" s="106"/>
      <c r="SDF2" s="106"/>
      <c r="SDG2" s="106"/>
      <c r="SDH2" s="106"/>
      <c r="SDI2" s="106"/>
      <c r="SDJ2" s="106"/>
      <c r="SDK2" s="106"/>
      <c r="SDL2" s="106"/>
      <c r="SDM2" s="106"/>
      <c r="SDN2" s="106"/>
      <c r="SDO2" s="106"/>
      <c r="SDP2" s="106"/>
      <c r="SDQ2" s="106"/>
      <c r="SDR2" s="106"/>
      <c r="SDS2" s="106"/>
      <c r="SDT2" s="106"/>
      <c r="SDU2" s="106"/>
      <c r="SDV2" s="106"/>
      <c r="SDW2" s="106"/>
      <c r="SDX2" s="106"/>
      <c r="SDY2" s="106"/>
      <c r="SDZ2" s="106"/>
      <c r="SEA2" s="106"/>
      <c r="SEB2" s="106"/>
      <c r="SEC2" s="106"/>
      <c r="SED2" s="106"/>
      <c r="SEE2" s="106"/>
      <c r="SEF2" s="106"/>
      <c r="SEG2" s="106"/>
      <c r="SEH2" s="106"/>
      <c r="SEI2" s="106"/>
      <c r="SEJ2" s="106"/>
      <c r="SEK2" s="106"/>
      <c r="SEL2" s="106"/>
      <c r="SEM2" s="106"/>
      <c r="SEN2" s="106"/>
      <c r="SEO2" s="106"/>
      <c r="SEP2" s="106"/>
      <c r="SEQ2" s="106"/>
      <c r="SER2" s="106"/>
      <c r="SES2" s="106"/>
      <c r="SET2" s="106"/>
      <c r="SEU2" s="106"/>
      <c r="SEV2" s="106"/>
      <c r="SEW2" s="106"/>
      <c r="SEX2" s="106"/>
      <c r="SEY2" s="106"/>
      <c r="SEZ2" s="106"/>
      <c r="SFA2" s="106"/>
      <c r="SFB2" s="106"/>
      <c r="SFC2" s="106"/>
      <c r="SFD2" s="106"/>
      <c r="SFE2" s="106"/>
      <c r="SFF2" s="106"/>
      <c r="SFG2" s="106"/>
      <c r="SFH2" s="106"/>
      <c r="SFI2" s="106"/>
      <c r="SFJ2" s="106"/>
      <c r="SFK2" s="106"/>
      <c r="SFL2" s="106"/>
      <c r="SFM2" s="106"/>
      <c r="SFN2" s="106"/>
      <c r="SFO2" s="106"/>
      <c r="SFP2" s="106"/>
      <c r="SFQ2" s="106"/>
      <c r="SFR2" s="106"/>
      <c r="SFS2" s="106"/>
      <c r="SFT2" s="106"/>
      <c r="SFU2" s="106"/>
      <c r="SFV2" s="106"/>
      <c r="SFW2" s="106"/>
      <c r="SFX2" s="106"/>
      <c r="SFY2" s="106"/>
      <c r="SFZ2" s="106"/>
      <c r="SGA2" s="106"/>
      <c r="SGB2" s="106"/>
      <c r="SGC2" s="106"/>
      <c r="SGD2" s="106"/>
      <c r="SGE2" s="106"/>
      <c r="SGF2" s="106"/>
      <c r="SGG2" s="106"/>
      <c r="SGH2" s="106"/>
      <c r="SGI2" s="106"/>
      <c r="SGJ2" s="106"/>
      <c r="SGK2" s="106"/>
      <c r="SGL2" s="106"/>
      <c r="SGM2" s="106"/>
      <c r="SGN2" s="106"/>
      <c r="SGO2" s="106"/>
      <c r="SGP2" s="106"/>
      <c r="SGQ2" s="106"/>
      <c r="SGR2" s="106"/>
      <c r="SGS2" s="106"/>
      <c r="SGT2" s="106"/>
      <c r="SGU2" s="106"/>
      <c r="SGV2" s="106"/>
      <c r="SGW2" s="106"/>
      <c r="SGX2" s="106"/>
      <c r="SGY2" s="106"/>
      <c r="SGZ2" s="106"/>
      <c r="SHA2" s="106"/>
      <c r="SHB2" s="106"/>
      <c r="SHC2" s="106"/>
      <c r="SHD2" s="106"/>
      <c r="SHE2" s="106"/>
      <c r="SHF2" s="106"/>
      <c r="SHG2" s="106"/>
      <c r="SHH2" s="106"/>
      <c r="SHI2" s="106"/>
      <c r="SHJ2" s="106"/>
      <c r="SHK2" s="106"/>
      <c r="SHL2" s="106"/>
      <c r="SHM2" s="106"/>
      <c r="SHN2" s="106"/>
      <c r="SHO2" s="106"/>
      <c r="SHP2" s="106"/>
      <c r="SHQ2" s="106"/>
      <c r="SHR2" s="106"/>
      <c r="SHS2" s="106"/>
      <c r="SHT2" s="106"/>
      <c r="SHU2" s="106"/>
      <c r="SHV2" s="106"/>
      <c r="SHW2" s="106"/>
      <c r="SHX2" s="106"/>
      <c r="SHY2" s="106"/>
      <c r="SHZ2" s="106"/>
      <c r="SIA2" s="106"/>
      <c r="SIB2" s="106"/>
      <c r="SIC2" s="106"/>
      <c r="SID2" s="106"/>
      <c r="SIE2" s="106"/>
      <c r="SIF2" s="106"/>
      <c r="SIG2" s="106"/>
      <c r="SIH2" s="106"/>
      <c r="SII2" s="106"/>
      <c r="SIJ2" s="106"/>
      <c r="SIK2" s="106"/>
      <c r="SIL2" s="106"/>
      <c r="SIM2" s="106"/>
      <c r="SIN2" s="106"/>
      <c r="SIO2" s="106"/>
      <c r="SIP2" s="106"/>
      <c r="SIQ2" s="106"/>
      <c r="SIR2" s="106"/>
      <c r="SIS2" s="106"/>
      <c r="SIT2" s="106"/>
      <c r="SIU2" s="106"/>
      <c r="SIV2" s="106"/>
      <c r="SIW2" s="106"/>
      <c r="SIX2" s="106"/>
      <c r="SIY2" s="106"/>
      <c r="SIZ2" s="106"/>
      <c r="SJA2" s="106"/>
      <c r="SJB2" s="106"/>
      <c r="SJC2" s="106"/>
      <c r="SJD2" s="106"/>
      <c r="SJE2" s="106"/>
      <c r="SJF2" s="106"/>
      <c r="SJG2" s="106"/>
      <c r="SJH2" s="106"/>
      <c r="SJI2" s="106"/>
      <c r="SJJ2" s="106"/>
      <c r="SJK2" s="106"/>
      <c r="SJL2" s="106"/>
      <c r="SJM2" s="106"/>
      <c r="SJN2" s="106"/>
      <c r="SJO2" s="106"/>
      <c r="SJP2" s="106"/>
      <c r="SJQ2" s="106"/>
      <c r="SJR2" s="106"/>
      <c r="SJS2" s="106"/>
      <c r="SJT2" s="106"/>
      <c r="SJU2" s="106"/>
      <c r="SJV2" s="106"/>
      <c r="SJW2" s="106"/>
      <c r="SJX2" s="106"/>
      <c r="SJY2" s="106"/>
      <c r="SJZ2" s="106"/>
      <c r="SKA2" s="106"/>
      <c r="SKB2" s="106"/>
      <c r="SKC2" s="106"/>
      <c r="SKD2" s="106"/>
      <c r="SKE2" s="106"/>
      <c r="SKF2" s="106"/>
      <c r="SKG2" s="106"/>
      <c r="SKH2" s="106"/>
      <c r="SKI2" s="106"/>
      <c r="SKJ2" s="106"/>
      <c r="SKK2" s="106"/>
      <c r="SKL2" s="106"/>
      <c r="SKM2" s="106"/>
      <c r="SKN2" s="106"/>
      <c r="SKO2" s="106"/>
      <c r="SKP2" s="106"/>
      <c r="SKQ2" s="106"/>
      <c r="SKR2" s="106"/>
      <c r="SKS2" s="106"/>
      <c r="SKT2" s="106"/>
      <c r="SKU2" s="106"/>
      <c r="SKV2" s="106"/>
      <c r="SKW2" s="106"/>
      <c r="SKX2" s="106"/>
      <c r="SKY2" s="106"/>
      <c r="SKZ2" s="106"/>
      <c r="SLA2" s="106"/>
      <c r="SLB2" s="106"/>
      <c r="SLC2" s="106"/>
      <c r="SLD2" s="106"/>
      <c r="SLE2" s="106"/>
      <c r="SLF2" s="106"/>
      <c r="SLG2" s="106"/>
      <c r="SLH2" s="106"/>
      <c r="SLI2" s="106"/>
      <c r="SLJ2" s="106"/>
      <c r="SLK2" s="106"/>
      <c r="SLL2" s="106"/>
      <c r="SLM2" s="106"/>
      <c r="SLN2" s="106"/>
      <c r="SLO2" s="106"/>
      <c r="SLP2" s="106"/>
      <c r="SLQ2" s="106"/>
      <c r="SLR2" s="106"/>
      <c r="SLS2" s="106"/>
      <c r="SLT2" s="106"/>
      <c r="SLU2" s="106"/>
      <c r="SLV2" s="106"/>
      <c r="SLW2" s="106"/>
      <c r="SLX2" s="106"/>
      <c r="SLY2" s="106"/>
      <c r="SLZ2" s="106"/>
      <c r="SMA2" s="106"/>
      <c r="SMB2" s="106"/>
      <c r="SMC2" s="106"/>
      <c r="SMD2" s="106"/>
      <c r="SME2" s="106"/>
      <c r="SMF2" s="106"/>
      <c r="SMG2" s="106"/>
      <c r="SMH2" s="106"/>
      <c r="SMI2" s="106"/>
      <c r="SMJ2" s="106"/>
      <c r="SMK2" s="106"/>
      <c r="SML2" s="106"/>
      <c r="SMM2" s="106"/>
      <c r="SMN2" s="106"/>
      <c r="SMO2" s="106"/>
      <c r="SMP2" s="106"/>
      <c r="SMQ2" s="106"/>
      <c r="SMR2" s="106"/>
      <c r="SMS2" s="106"/>
      <c r="SMT2" s="106"/>
      <c r="SMU2" s="106"/>
      <c r="SMV2" s="106"/>
      <c r="SMW2" s="106"/>
      <c r="SMX2" s="106"/>
      <c r="SMY2" s="106"/>
      <c r="SMZ2" s="106"/>
      <c r="SNA2" s="106"/>
      <c r="SNB2" s="106"/>
      <c r="SNC2" s="106"/>
      <c r="SND2" s="106"/>
      <c r="SNE2" s="106"/>
      <c r="SNF2" s="106"/>
      <c r="SNG2" s="106"/>
      <c r="SNH2" s="106"/>
      <c r="SNI2" s="106"/>
      <c r="SNJ2" s="106"/>
      <c r="SNK2" s="106"/>
      <c r="SNL2" s="106"/>
      <c r="SNM2" s="106"/>
      <c r="SNN2" s="106"/>
      <c r="SNO2" s="106"/>
      <c r="SNP2" s="106"/>
      <c r="SNQ2" s="106"/>
      <c r="SNR2" s="106"/>
      <c r="SNS2" s="106"/>
      <c r="SNT2" s="106"/>
      <c r="SNU2" s="106"/>
      <c r="SNV2" s="106"/>
      <c r="SNW2" s="106"/>
      <c r="SNX2" s="106"/>
      <c r="SNY2" s="106"/>
      <c r="SNZ2" s="106"/>
      <c r="SOA2" s="106"/>
      <c r="SOB2" s="106"/>
      <c r="SOC2" s="106"/>
      <c r="SOD2" s="106"/>
      <c r="SOE2" s="106"/>
      <c r="SOF2" s="106"/>
      <c r="SOG2" s="106"/>
      <c r="SOH2" s="106"/>
      <c r="SOI2" s="106"/>
      <c r="SOJ2" s="106"/>
      <c r="SOK2" s="106"/>
      <c r="SOL2" s="106"/>
      <c r="SOM2" s="106"/>
      <c r="SON2" s="106"/>
      <c r="SOO2" s="106"/>
      <c r="SOP2" s="106"/>
      <c r="SOQ2" s="106"/>
      <c r="SOR2" s="106"/>
      <c r="SOS2" s="106"/>
      <c r="SOT2" s="106"/>
      <c r="SOU2" s="106"/>
      <c r="SOV2" s="106"/>
      <c r="SOW2" s="106"/>
      <c r="SOX2" s="106"/>
      <c r="SOY2" s="106"/>
      <c r="SOZ2" s="106"/>
      <c r="SPA2" s="106"/>
      <c r="SPB2" s="106"/>
      <c r="SPC2" s="106"/>
      <c r="SPD2" s="106"/>
      <c r="SPE2" s="106"/>
      <c r="SPF2" s="106"/>
      <c r="SPG2" s="106"/>
      <c r="SPH2" s="106"/>
      <c r="SPI2" s="106"/>
      <c r="SPJ2" s="106"/>
      <c r="SPK2" s="106"/>
      <c r="SPL2" s="106"/>
      <c r="SPM2" s="106"/>
      <c r="SPN2" s="106"/>
      <c r="SPO2" s="106"/>
      <c r="SPP2" s="106"/>
      <c r="SPQ2" s="106"/>
      <c r="SPR2" s="106"/>
      <c r="SPS2" s="106"/>
      <c r="SPT2" s="106"/>
      <c r="SPU2" s="106"/>
      <c r="SPV2" s="106"/>
      <c r="SPW2" s="106"/>
      <c r="SPX2" s="106"/>
      <c r="SPY2" s="106"/>
      <c r="SPZ2" s="106"/>
      <c r="SQA2" s="106"/>
      <c r="SQB2" s="106"/>
      <c r="SQC2" s="106"/>
      <c r="SQD2" s="106"/>
      <c r="SQE2" s="106"/>
      <c r="SQF2" s="106"/>
      <c r="SQG2" s="106"/>
      <c r="SQH2" s="106"/>
      <c r="SQI2" s="106"/>
      <c r="SQJ2" s="106"/>
      <c r="SQK2" s="106"/>
      <c r="SQL2" s="106"/>
      <c r="SQM2" s="106"/>
      <c r="SQN2" s="106"/>
      <c r="SQO2" s="106"/>
      <c r="SQP2" s="106"/>
      <c r="SQQ2" s="106"/>
      <c r="SQR2" s="106"/>
      <c r="SQS2" s="106"/>
      <c r="SQT2" s="106"/>
      <c r="SQU2" s="106"/>
      <c r="SQV2" s="106"/>
      <c r="SQW2" s="106"/>
      <c r="SQX2" s="106"/>
      <c r="SQY2" s="106"/>
      <c r="SQZ2" s="106"/>
      <c r="SRA2" s="106"/>
      <c r="SRB2" s="106"/>
      <c r="SRC2" s="106"/>
      <c r="SRD2" s="106"/>
      <c r="SRE2" s="106"/>
      <c r="SRF2" s="106"/>
      <c r="SRG2" s="106"/>
      <c r="SRH2" s="106"/>
      <c r="SRI2" s="106"/>
      <c r="SRJ2" s="106"/>
      <c r="SRK2" s="106"/>
      <c r="SRL2" s="106"/>
      <c r="SRM2" s="106"/>
      <c r="SRN2" s="106"/>
      <c r="SRO2" s="106"/>
      <c r="SRP2" s="106"/>
      <c r="SRQ2" s="106"/>
      <c r="SRR2" s="106"/>
      <c r="SRS2" s="106"/>
      <c r="SRT2" s="106"/>
      <c r="SRU2" s="106"/>
      <c r="SRV2" s="106"/>
      <c r="SRW2" s="106"/>
      <c r="SRX2" s="106"/>
      <c r="SRY2" s="106"/>
      <c r="SRZ2" s="106"/>
      <c r="SSA2" s="106"/>
      <c r="SSB2" s="106"/>
      <c r="SSC2" s="106"/>
      <c r="SSD2" s="106"/>
      <c r="SSE2" s="106"/>
      <c r="SSF2" s="106"/>
      <c r="SSG2" s="106"/>
      <c r="SSH2" s="106"/>
      <c r="SSI2" s="106"/>
      <c r="SSJ2" s="106"/>
      <c r="SSK2" s="106"/>
      <c r="SSL2" s="106"/>
      <c r="SSM2" s="106"/>
      <c r="SSN2" s="106"/>
      <c r="SSO2" s="106"/>
      <c r="SSP2" s="106"/>
      <c r="SSQ2" s="106"/>
      <c r="SSR2" s="106"/>
      <c r="SSS2" s="106"/>
      <c r="SST2" s="106"/>
      <c r="SSU2" s="106"/>
      <c r="SSV2" s="106"/>
      <c r="SSW2" s="106"/>
      <c r="SSX2" s="106"/>
      <c r="SSY2" s="106"/>
      <c r="SSZ2" s="106"/>
      <c r="STA2" s="106"/>
      <c r="STB2" s="106"/>
      <c r="STC2" s="106"/>
      <c r="STD2" s="106"/>
      <c r="STE2" s="106"/>
      <c r="STF2" s="106"/>
      <c r="STG2" s="106"/>
      <c r="STH2" s="106"/>
      <c r="STI2" s="106"/>
      <c r="STJ2" s="106"/>
      <c r="STK2" s="106"/>
      <c r="STL2" s="106"/>
      <c r="STM2" s="106"/>
      <c r="STN2" s="106"/>
      <c r="STO2" s="106"/>
      <c r="STP2" s="106"/>
      <c r="STQ2" s="106"/>
      <c r="STR2" s="106"/>
      <c r="STS2" s="106"/>
      <c r="STT2" s="106"/>
      <c r="STU2" s="106"/>
      <c r="STV2" s="106"/>
      <c r="STW2" s="106"/>
      <c r="STX2" s="106"/>
      <c r="STY2" s="106"/>
      <c r="STZ2" s="106"/>
      <c r="SUA2" s="106"/>
      <c r="SUB2" s="106"/>
      <c r="SUC2" s="106"/>
      <c r="SUD2" s="106"/>
      <c r="SUE2" s="106"/>
      <c r="SUF2" s="106"/>
      <c r="SUG2" s="106"/>
      <c r="SUH2" s="106"/>
      <c r="SUI2" s="106"/>
      <c r="SUJ2" s="106"/>
      <c r="SUK2" s="106"/>
      <c r="SUL2" s="106"/>
      <c r="SUM2" s="106"/>
      <c r="SUN2" s="106"/>
      <c r="SUO2" s="106"/>
      <c r="SUP2" s="106"/>
      <c r="SUQ2" s="106"/>
      <c r="SUR2" s="106"/>
      <c r="SUS2" s="106"/>
      <c r="SUT2" s="106"/>
      <c r="SUU2" s="106"/>
      <c r="SUV2" s="106"/>
      <c r="SUW2" s="106"/>
      <c r="SUX2" s="106"/>
      <c r="SUY2" s="106"/>
      <c r="SUZ2" s="106"/>
      <c r="SVA2" s="106"/>
      <c r="SVB2" s="106"/>
      <c r="SVC2" s="106"/>
      <c r="SVD2" s="106"/>
      <c r="SVE2" s="106"/>
      <c r="SVF2" s="106"/>
      <c r="SVG2" s="106"/>
      <c r="SVH2" s="106"/>
      <c r="SVI2" s="106"/>
      <c r="SVJ2" s="106"/>
      <c r="SVK2" s="106"/>
      <c r="SVL2" s="106"/>
      <c r="SVM2" s="106"/>
      <c r="SVN2" s="106"/>
      <c r="SVO2" s="106"/>
      <c r="SVP2" s="106"/>
      <c r="SVQ2" s="106"/>
      <c r="SVR2" s="106"/>
      <c r="SVS2" s="106"/>
      <c r="SVT2" s="106"/>
      <c r="SVU2" s="106"/>
      <c r="SVV2" s="106"/>
      <c r="SVW2" s="106"/>
      <c r="SVX2" s="106"/>
      <c r="SVY2" s="106"/>
      <c r="SVZ2" s="106"/>
      <c r="SWA2" s="106"/>
      <c r="SWB2" s="106"/>
      <c r="SWC2" s="106"/>
      <c r="SWD2" s="106"/>
      <c r="SWE2" s="106"/>
      <c r="SWF2" s="106"/>
      <c r="SWG2" s="106"/>
      <c r="SWH2" s="106"/>
      <c r="SWI2" s="106"/>
      <c r="SWJ2" s="106"/>
      <c r="SWK2" s="106"/>
      <c r="SWL2" s="106"/>
      <c r="SWM2" s="106"/>
      <c r="SWN2" s="106"/>
      <c r="SWO2" s="106"/>
      <c r="SWP2" s="106"/>
      <c r="SWQ2" s="106"/>
      <c r="SWR2" s="106"/>
      <c r="SWS2" s="106"/>
      <c r="SWT2" s="106"/>
      <c r="SWU2" s="106"/>
      <c r="SWV2" s="106"/>
      <c r="SWW2" s="106"/>
      <c r="SWX2" s="106"/>
      <c r="SWY2" s="106"/>
      <c r="SWZ2" s="106"/>
      <c r="SXA2" s="106"/>
      <c r="SXB2" s="106"/>
      <c r="SXC2" s="106"/>
      <c r="SXD2" s="106"/>
      <c r="SXE2" s="106"/>
      <c r="SXF2" s="106"/>
      <c r="SXG2" s="106"/>
      <c r="SXH2" s="106"/>
      <c r="SXI2" s="106"/>
      <c r="SXJ2" s="106"/>
      <c r="SXK2" s="106"/>
      <c r="SXL2" s="106"/>
      <c r="SXM2" s="106"/>
      <c r="SXN2" s="106"/>
      <c r="SXO2" s="106"/>
      <c r="SXP2" s="106"/>
      <c r="SXQ2" s="106"/>
      <c r="SXR2" s="106"/>
      <c r="SXS2" s="106"/>
      <c r="SXT2" s="106"/>
      <c r="SXU2" s="106"/>
      <c r="SXV2" s="106"/>
      <c r="SXW2" s="106"/>
      <c r="SXX2" s="106"/>
      <c r="SXY2" s="106"/>
      <c r="SXZ2" s="106"/>
      <c r="SYA2" s="106"/>
      <c r="SYB2" s="106"/>
      <c r="SYC2" s="106"/>
      <c r="SYD2" s="106"/>
      <c r="SYE2" s="106"/>
      <c r="SYF2" s="106"/>
      <c r="SYG2" s="106"/>
      <c r="SYH2" s="106"/>
      <c r="SYI2" s="106"/>
      <c r="SYJ2" s="106"/>
      <c r="SYK2" s="106"/>
      <c r="SYL2" s="106"/>
      <c r="SYM2" s="106"/>
      <c r="SYN2" s="106"/>
      <c r="SYO2" s="106"/>
      <c r="SYP2" s="106"/>
      <c r="SYQ2" s="106"/>
      <c r="SYR2" s="106"/>
      <c r="SYS2" s="106"/>
      <c r="SYT2" s="106"/>
      <c r="SYU2" s="106"/>
      <c r="SYV2" s="106"/>
      <c r="SYW2" s="106"/>
      <c r="SYX2" s="106"/>
      <c r="SYY2" s="106"/>
      <c r="SYZ2" s="106"/>
      <c r="SZA2" s="106"/>
      <c r="SZB2" s="106"/>
      <c r="SZC2" s="106"/>
      <c r="SZD2" s="106"/>
      <c r="SZE2" s="106"/>
      <c r="SZF2" s="106"/>
      <c r="SZG2" s="106"/>
      <c r="SZH2" s="106"/>
      <c r="SZI2" s="106"/>
      <c r="SZJ2" s="106"/>
      <c r="SZK2" s="106"/>
      <c r="SZL2" s="106"/>
      <c r="SZM2" s="106"/>
      <c r="SZN2" s="106"/>
      <c r="SZO2" s="106"/>
      <c r="SZP2" s="106"/>
      <c r="SZQ2" s="106"/>
      <c r="SZR2" s="106"/>
      <c r="SZS2" s="106"/>
      <c r="SZT2" s="106"/>
      <c r="SZU2" s="106"/>
      <c r="SZV2" s="106"/>
      <c r="SZW2" s="106"/>
      <c r="SZX2" s="106"/>
      <c r="SZY2" s="106"/>
      <c r="SZZ2" s="106"/>
      <c r="TAA2" s="106"/>
      <c r="TAB2" s="106"/>
      <c r="TAC2" s="106"/>
      <c r="TAD2" s="106"/>
      <c r="TAE2" s="106"/>
      <c r="TAF2" s="106"/>
      <c r="TAG2" s="106"/>
      <c r="TAH2" s="106"/>
      <c r="TAI2" s="106"/>
      <c r="TAJ2" s="106"/>
      <c r="TAK2" s="106"/>
      <c r="TAL2" s="106"/>
      <c r="TAM2" s="106"/>
      <c r="TAN2" s="106"/>
      <c r="TAO2" s="106"/>
      <c r="TAP2" s="106"/>
      <c r="TAQ2" s="106"/>
      <c r="TAR2" s="106"/>
      <c r="TAS2" s="106"/>
      <c r="TAT2" s="106"/>
      <c r="TAU2" s="106"/>
      <c r="TAV2" s="106"/>
      <c r="TAW2" s="106"/>
      <c r="TAX2" s="106"/>
      <c r="TAY2" s="106"/>
      <c r="TAZ2" s="106"/>
      <c r="TBA2" s="106"/>
      <c r="TBB2" s="106"/>
      <c r="TBC2" s="106"/>
      <c r="TBD2" s="106"/>
      <c r="TBE2" s="106"/>
      <c r="TBF2" s="106"/>
      <c r="TBG2" s="106"/>
      <c r="TBH2" s="106"/>
      <c r="TBI2" s="106"/>
      <c r="TBJ2" s="106"/>
      <c r="TBK2" s="106"/>
      <c r="TBL2" s="106"/>
      <c r="TBM2" s="106"/>
      <c r="TBN2" s="106"/>
      <c r="TBO2" s="106"/>
      <c r="TBP2" s="106"/>
      <c r="TBQ2" s="106"/>
      <c r="TBR2" s="106"/>
      <c r="TBS2" s="106"/>
      <c r="TBT2" s="106"/>
      <c r="TBU2" s="106"/>
      <c r="TBV2" s="106"/>
      <c r="TBW2" s="106"/>
      <c r="TBX2" s="106"/>
      <c r="TBY2" s="106"/>
      <c r="TBZ2" s="106"/>
      <c r="TCA2" s="106"/>
      <c r="TCB2" s="106"/>
      <c r="TCC2" s="106"/>
      <c r="TCD2" s="106"/>
      <c r="TCE2" s="106"/>
      <c r="TCF2" s="106"/>
      <c r="TCG2" s="106"/>
      <c r="TCH2" s="106"/>
      <c r="TCI2" s="106"/>
      <c r="TCJ2" s="106"/>
      <c r="TCK2" s="106"/>
      <c r="TCL2" s="106"/>
      <c r="TCM2" s="106"/>
      <c r="TCN2" s="106"/>
      <c r="TCO2" s="106"/>
      <c r="TCP2" s="106"/>
      <c r="TCQ2" s="106"/>
      <c r="TCR2" s="106"/>
      <c r="TCS2" s="106"/>
      <c r="TCT2" s="106"/>
      <c r="TCU2" s="106"/>
      <c r="TCV2" s="106"/>
      <c r="TCW2" s="106"/>
      <c r="TCX2" s="106"/>
      <c r="TCY2" s="106"/>
      <c r="TCZ2" s="106"/>
      <c r="TDA2" s="106"/>
      <c r="TDB2" s="106"/>
      <c r="TDC2" s="106"/>
      <c r="TDD2" s="106"/>
      <c r="TDE2" s="106"/>
      <c r="TDF2" s="106"/>
      <c r="TDG2" s="106"/>
      <c r="TDH2" s="106"/>
      <c r="TDI2" s="106"/>
      <c r="TDJ2" s="106"/>
      <c r="TDK2" s="106"/>
      <c r="TDL2" s="106"/>
      <c r="TDM2" s="106"/>
      <c r="TDN2" s="106"/>
      <c r="TDO2" s="106"/>
      <c r="TDP2" s="106"/>
      <c r="TDQ2" s="106"/>
      <c r="TDR2" s="106"/>
      <c r="TDS2" s="106"/>
      <c r="TDT2" s="106"/>
      <c r="TDU2" s="106"/>
      <c r="TDV2" s="106"/>
      <c r="TDW2" s="106"/>
      <c r="TDX2" s="106"/>
      <c r="TDY2" s="106"/>
      <c r="TDZ2" s="106"/>
      <c r="TEA2" s="106"/>
      <c r="TEB2" s="106"/>
      <c r="TEC2" s="106"/>
      <c r="TED2" s="106"/>
      <c r="TEE2" s="106"/>
      <c r="TEF2" s="106"/>
      <c r="TEG2" s="106"/>
      <c r="TEH2" s="106"/>
      <c r="TEI2" s="106"/>
      <c r="TEJ2" s="106"/>
      <c r="TEK2" s="106"/>
      <c r="TEL2" s="106"/>
      <c r="TEM2" s="106"/>
      <c r="TEN2" s="106"/>
      <c r="TEO2" s="106"/>
      <c r="TEP2" s="106"/>
      <c r="TEQ2" s="106"/>
      <c r="TER2" s="106"/>
      <c r="TES2" s="106"/>
      <c r="TET2" s="106"/>
      <c r="TEU2" s="106"/>
      <c r="TEV2" s="106"/>
      <c r="TEW2" s="106"/>
      <c r="TEX2" s="106"/>
      <c r="TEY2" s="106"/>
      <c r="TEZ2" s="106"/>
      <c r="TFA2" s="106"/>
      <c r="TFB2" s="106"/>
      <c r="TFC2" s="106"/>
      <c r="TFD2" s="106"/>
      <c r="TFE2" s="106"/>
      <c r="TFF2" s="106"/>
      <c r="TFG2" s="106"/>
      <c r="TFH2" s="106"/>
      <c r="TFI2" s="106"/>
      <c r="TFJ2" s="106"/>
      <c r="TFK2" s="106"/>
      <c r="TFL2" s="106"/>
      <c r="TFM2" s="106"/>
      <c r="TFN2" s="106"/>
      <c r="TFO2" s="106"/>
      <c r="TFP2" s="106"/>
      <c r="TFQ2" s="106"/>
      <c r="TFR2" s="106"/>
      <c r="TFS2" s="106"/>
      <c r="TFT2" s="106"/>
      <c r="TFU2" s="106"/>
      <c r="TFV2" s="106"/>
      <c r="TFW2" s="106"/>
      <c r="TFX2" s="106"/>
      <c r="TFY2" s="106"/>
      <c r="TFZ2" s="106"/>
      <c r="TGA2" s="106"/>
      <c r="TGB2" s="106"/>
      <c r="TGC2" s="106"/>
      <c r="TGD2" s="106"/>
      <c r="TGE2" s="106"/>
      <c r="TGF2" s="106"/>
      <c r="TGG2" s="106"/>
      <c r="TGH2" s="106"/>
      <c r="TGI2" s="106"/>
      <c r="TGJ2" s="106"/>
      <c r="TGK2" s="106"/>
      <c r="TGL2" s="106"/>
      <c r="TGM2" s="106"/>
      <c r="TGN2" s="106"/>
      <c r="TGO2" s="106"/>
      <c r="TGP2" s="106"/>
      <c r="TGQ2" s="106"/>
      <c r="TGR2" s="106"/>
      <c r="TGS2" s="106"/>
      <c r="TGT2" s="106"/>
      <c r="TGU2" s="106"/>
      <c r="TGV2" s="106"/>
      <c r="TGW2" s="106"/>
      <c r="TGX2" s="106"/>
      <c r="TGY2" s="106"/>
      <c r="TGZ2" s="106"/>
      <c r="THA2" s="106"/>
      <c r="THB2" s="106"/>
      <c r="THC2" s="106"/>
      <c r="THD2" s="106"/>
      <c r="THE2" s="106"/>
      <c r="THF2" s="106"/>
      <c r="THG2" s="106"/>
      <c r="THH2" s="106"/>
      <c r="THI2" s="106"/>
      <c r="THJ2" s="106"/>
      <c r="THK2" s="106"/>
      <c r="THL2" s="106"/>
      <c r="THM2" s="106"/>
      <c r="THN2" s="106"/>
      <c r="THO2" s="106"/>
      <c r="THP2" s="106"/>
      <c r="THQ2" s="106"/>
      <c r="THR2" s="106"/>
      <c r="THS2" s="106"/>
      <c r="THT2" s="106"/>
      <c r="THU2" s="106"/>
      <c r="THV2" s="106"/>
      <c r="THW2" s="106"/>
      <c r="THX2" s="106"/>
      <c r="THY2" s="106"/>
      <c r="THZ2" s="106"/>
      <c r="TIA2" s="106"/>
      <c r="TIB2" s="106"/>
      <c r="TIC2" s="106"/>
      <c r="TID2" s="106"/>
      <c r="TIE2" s="106"/>
      <c r="TIF2" s="106"/>
      <c r="TIG2" s="106"/>
      <c r="TIH2" s="106"/>
      <c r="TII2" s="106"/>
      <c r="TIJ2" s="106"/>
      <c r="TIK2" s="106"/>
      <c r="TIL2" s="106"/>
      <c r="TIM2" s="106"/>
      <c r="TIN2" s="106"/>
      <c r="TIO2" s="106"/>
      <c r="TIP2" s="106"/>
      <c r="TIQ2" s="106"/>
      <c r="TIR2" s="106"/>
      <c r="TIS2" s="106"/>
      <c r="TIT2" s="106"/>
      <c r="TIU2" s="106"/>
      <c r="TIV2" s="106"/>
      <c r="TIW2" s="106"/>
      <c r="TIX2" s="106"/>
      <c r="TIY2" s="106"/>
      <c r="TIZ2" s="106"/>
      <c r="TJA2" s="106"/>
      <c r="TJB2" s="106"/>
      <c r="TJC2" s="106"/>
      <c r="TJD2" s="106"/>
      <c r="TJE2" s="106"/>
      <c r="TJF2" s="106"/>
      <c r="TJG2" s="106"/>
      <c r="TJH2" s="106"/>
      <c r="TJI2" s="106"/>
      <c r="TJJ2" s="106"/>
      <c r="TJK2" s="106"/>
      <c r="TJL2" s="106"/>
      <c r="TJM2" s="106"/>
      <c r="TJN2" s="106"/>
      <c r="TJO2" s="106"/>
      <c r="TJP2" s="106"/>
      <c r="TJQ2" s="106"/>
      <c r="TJR2" s="106"/>
      <c r="TJS2" s="106"/>
      <c r="TJT2" s="106"/>
      <c r="TJU2" s="106"/>
      <c r="TJV2" s="106"/>
      <c r="TJW2" s="106"/>
      <c r="TJX2" s="106"/>
      <c r="TJY2" s="106"/>
      <c r="TJZ2" s="106"/>
      <c r="TKA2" s="106"/>
      <c r="TKB2" s="106"/>
      <c r="TKC2" s="106"/>
      <c r="TKD2" s="106"/>
      <c r="TKE2" s="106"/>
      <c r="TKF2" s="106"/>
      <c r="TKG2" s="106"/>
      <c r="TKH2" s="106"/>
      <c r="TKI2" s="106"/>
      <c r="TKJ2" s="106"/>
      <c r="TKK2" s="106"/>
      <c r="TKL2" s="106"/>
      <c r="TKM2" s="106"/>
      <c r="TKN2" s="106"/>
      <c r="TKO2" s="106"/>
      <c r="TKP2" s="106"/>
      <c r="TKQ2" s="106"/>
      <c r="TKR2" s="106"/>
      <c r="TKS2" s="106"/>
      <c r="TKT2" s="106"/>
      <c r="TKU2" s="106"/>
      <c r="TKV2" s="106"/>
      <c r="TKW2" s="106"/>
      <c r="TKX2" s="106"/>
      <c r="TKY2" s="106"/>
      <c r="TKZ2" s="106"/>
      <c r="TLA2" s="106"/>
      <c r="TLB2" s="106"/>
      <c r="TLC2" s="106"/>
      <c r="TLD2" s="106"/>
      <c r="TLE2" s="106"/>
      <c r="TLF2" s="106"/>
      <c r="TLG2" s="106"/>
      <c r="TLH2" s="106"/>
      <c r="TLI2" s="106"/>
      <c r="TLJ2" s="106"/>
      <c r="TLK2" s="106"/>
      <c r="TLL2" s="106"/>
      <c r="TLM2" s="106"/>
      <c r="TLN2" s="106"/>
      <c r="TLO2" s="106"/>
      <c r="TLP2" s="106"/>
      <c r="TLQ2" s="106"/>
      <c r="TLR2" s="106"/>
      <c r="TLS2" s="106"/>
      <c r="TLT2" s="106"/>
      <c r="TLU2" s="106"/>
      <c r="TLV2" s="106"/>
      <c r="TLW2" s="106"/>
      <c r="TLX2" s="106"/>
      <c r="TLY2" s="106"/>
      <c r="TLZ2" s="106"/>
      <c r="TMA2" s="106"/>
      <c r="TMB2" s="106"/>
      <c r="TMC2" s="106"/>
      <c r="TMD2" s="106"/>
      <c r="TME2" s="106"/>
      <c r="TMF2" s="106"/>
      <c r="TMG2" s="106"/>
      <c r="TMH2" s="106"/>
      <c r="TMI2" s="106"/>
      <c r="TMJ2" s="106"/>
      <c r="TMK2" s="106"/>
      <c r="TML2" s="106"/>
      <c r="TMM2" s="106"/>
      <c r="TMN2" s="106"/>
      <c r="TMO2" s="106"/>
      <c r="TMP2" s="106"/>
      <c r="TMQ2" s="106"/>
      <c r="TMR2" s="106"/>
      <c r="TMS2" s="106"/>
      <c r="TMT2" s="106"/>
      <c r="TMU2" s="106"/>
      <c r="TMV2" s="106"/>
      <c r="TMW2" s="106"/>
      <c r="TMX2" s="106"/>
      <c r="TMY2" s="106"/>
      <c r="TMZ2" s="106"/>
      <c r="TNA2" s="106"/>
      <c r="TNB2" s="106"/>
      <c r="TNC2" s="106"/>
      <c r="TND2" s="106"/>
      <c r="TNE2" s="106"/>
      <c r="TNF2" s="106"/>
      <c r="TNG2" s="106"/>
      <c r="TNH2" s="106"/>
      <c r="TNI2" s="106"/>
      <c r="TNJ2" s="106"/>
      <c r="TNK2" s="106"/>
      <c r="TNL2" s="106"/>
      <c r="TNM2" s="106"/>
      <c r="TNN2" s="106"/>
      <c r="TNO2" s="106"/>
      <c r="TNP2" s="106"/>
      <c r="TNQ2" s="106"/>
      <c r="TNR2" s="106"/>
      <c r="TNS2" s="106"/>
      <c r="TNT2" s="106"/>
      <c r="TNU2" s="106"/>
      <c r="TNV2" s="106"/>
      <c r="TNW2" s="106"/>
      <c r="TNX2" s="106"/>
      <c r="TNY2" s="106"/>
      <c r="TNZ2" s="106"/>
      <c r="TOA2" s="106"/>
      <c r="TOB2" s="106"/>
      <c r="TOC2" s="106"/>
      <c r="TOD2" s="106"/>
      <c r="TOE2" s="106"/>
      <c r="TOF2" s="106"/>
      <c r="TOG2" s="106"/>
      <c r="TOH2" s="106"/>
      <c r="TOI2" s="106"/>
      <c r="TOJ2" s="106"/>
      <c r="TOK2" s="106"/>
      <c r="TOL2" s="106"/>
      <c r="TOM2" s="106"/>
      <c r="TON2" s="106"/>
      <c r="TOO2" s="106"/>
      <c r="TOP2" s="106"/>
      <c r="TOQ2" s="106"/>
      <c r="TOR2" s="106"/>
      <c r="TOS2" s="106"/>
      <c r="TOT2" s="106"/>
      <c r="TOU2" s="106"/>
      <c r="TOV2" s="106"/>
      <c r="TOW2" s="106"/>
      <c r="TOX2" s="106"/>
      <c r="TOY2" s="106"/>
      <c r="TOZ2" s="106"/>
      <c r="TPA2" s="106"/>
      <c r="TPB2" s="106"/>
      <c r="TPC2" s="106"/>
      <c r="TPD2" s="106"/>
      <c r="TPE2" s="106"/>
      <c r="TPF2" s="106"/>
      <c r="TPG2" s="106"/>
      <c r="TPH2" s="106"/>
      <c r="TPI2" s="106"/>
      <c r="TPJ2" s="106"/>
      <c r="TPK2" s="106"/>
      <c r="TPL2" s="106"/>
      <c r="TPM2" s="106"/>
      <c r="TPN2" s="106"/>
      <c r="TPO2" s="106"/>
      <c r="TPP2" s="106"/>
      <c r="TPQ2" s="106"/>
      <c r="TPR2" s="106"/>
      <c r="TPS2" s="106"/>
      <c r="TPT2" s="106"/>
      <c r="TPU2" s="106"/>
      <c r="TPV2" s="106"/>
      <c r="TPW2" s="106"/>
      <c r="TPX2" s="106"/>
      <c r="TPY2" s="106"/>
      <c r="TPZ2" s="106"/>
      <c r="TQA2" s="106"/>
      <c r="TQB2" s="106"/>
      <c r="TQC2" s="106"/>
      <c r="TQD2" s="106"/>
      <c r="TQE2" s="106"/>
      <c r="TQF2" s="106"/>
      <c r="TQG2" s="106"/>
      <c r="TQH2" s="106"/>
      <c r="TQI2" s="106"/>
      <c r="TQJ2" s="106"/>
      <c r="TQK2" s="106"/>
      <c r="TQL2" s="106"/>
      <c r="TQM2" s="106"/>
      <c r="TQN2" s="106"/>
      <c r="TQO2" s="106"/>
      <c r="TQP2" s="106"/>
      <c r="TQQ2" s="106"/>
      <c r="TQR2" s="106"/>
      <c r="TQS2" s="106"/>
      <c r="TQT2" s="106"/>
      <c r="TQU2" s="106"/>
      <c r="TQV2" s="106"/>
      <c r="TQW2" s="106"/>
      <c r="TQX2" s="106"/>
      <c r="TQY2" s="106"/>
      <c r="TQZ2" s="106"/>
      <c r="TRA2" s="106"/>
      <c r="TRB2" s="106"/>
      <c r="TRC2" s="106"/>
      <c r="TRD2" s="106"/>
      <c r="TRE2" s="106"/>
      <c r="TRF2" s="106"/>
      <c r="TRG2" s="106"/>
      <c r="TRH2" s="106"/>
      <c r="TRI2" s="106"/>
      <c r="TRJ2" s="106"/>
      <c r="TRK2" s="106"/>
      <c r="TRL2" s="106"/>
      <c r="TRM2" s="106"/>
      <c r="TRN2" s="106"/>
      <c r="TRO2" s="106"/>
      <c r="TRP2" s="106"/>
      <c r="TRQ2" s="106"/>
      <c r="TRR2" s="106"/>
      <c r="TRS2" s="106"/>
      <c r="TRT2" s="106"/>
      <c r="TRU2" s="106"/>
      <c r="TRV2" s="106"/>
      <c r="TRW2" s="106"/>
      <c r="TRX2" s="106"/>
      <c r="TRY2" s="106"/>
      <c r="TRZ2" s="106"/>
      <c r="TSA2" s="106"/>
      <c r="TSB2" s="106"/>
      <c r="TSC2" s="106"/>
      <c r="TSD2" s="106"/>
      <c r="TSE2" s="106"/>
      <c r="TSF2" s="106"/>
      <c r="TSG2" s="106"/>
      <c r="TSH2" s="106"/>
      <c r="TSI2" s="106"/>
      <c r="TSJ2" s="106"/>
      <c r="TSK2" s="106"/>
      <c r="TSL2" s="106"/>
      <c r="TSM2" s="106"/>
      <c r="TSN2" s="106"/>
      <c r="TSO2" s="106"/>
      <c r="TSP2" s="106"/>
      <c r="TSQ2" s="106"/>
      <c r="TSR2" s="106"/>
      <c r="TSS2" s="106"/>
      <c r="TST2" s="106"/>
      <c r="TSU2" s="106"/>
      <c r="TSV2" s="106"/>
      <c r="TSW2" s="106"/>
      <c r="TSX2" s="106"/>
      <c r="TSY2" s="106"/>
      <c r="TSZ2" s="106"/>
      <c r="TTA2" s="106"/>
      <c r="TTB2" s="106"/>
      <c r="TTC2" s="106"/>
      <c r="TTD2" s="106"/>
      <c r="TTE2" s="106"/>
      <c r="TTF2" s="106"/>
      <c r="TTG2" s="106"/>
      <c r="TTH2" s="106"/>
      <c r="TTI2" s="106"/>
      <c r="TTJ2" s="106"/>
      <c r="TTK2" s="106"/>
      <c r="TTL2" s="106"/>
      <c r="TTM2" s="106"/>
      <c r="TTN2" s="106"/>
      <c r="TTO2" s="106"/>
      <c r="TTP2" s="106"/>
      <c r="TTQ2" s="106"/>
      <c r="TTR2" s="106"/>
      <c r="TTS2" s="106"/>
      <c r="TTT2" s="106"/>
      <c r="TTU2" s="106"/>
      <c r="TTV2" s="106"/>
      <c r="TTW2" s="106"/>
      <c r="TTX2" s="106"/>
      <c r="TTY2" s="106"/>
      <c r="TTZ2" s="106"/>
      <c r="TUA2" s="106"/>
      <c r="TUB2" s="106"/>
      <c r="TUC2" s="106"/>
      <c r="TUD2" s="106"/>
      <c r="TUE2" s="106"/>
      <c r="TUF2" s="106"/>
      <c r="TUG2" s="106"/>
      <c r="TUH2" s="106"/>
      <c r="TUI2" s="106"/>
      <c r="TUJ2" s="106"/>
      <c r="TUK2" s="106"/>
      <c r="TUL2" s="106"/>
      <c r="TUM2" s="106"/>
      <c r="TUN2" s="106"/>
      <c r="TUO2" s="106"/>
      <c r="TUP2" s="106"/>
      <c r="TUQ2" s="106"/>
      <c r="TUR2" s="106"/>
      <c r="TUS2" s="106"/>
      <c r="TUT2" s="106"/>
      <c r="TUU2" s="106"/>
      <c r="TUV2" s="106"/>
      <c r="TUW2" s="106"/>
      <c r="TUX2" s="106"/>
      <c r="TUY2" s="106"/>
      <c r="TUZ2" s="106"/>
      <c r="TVA2" s="106"/>
      <c r="TVB2" s="106"/>
      <c r="TVC2" s="106"/>
      <c r="TVD2" s="106"/>
      <c r="TVE2" s="106"/>
      <c r="TVF2" s="106"/>
      <c r="TVG2" s="106"/>
      <c r="TVH2" s="106"/>
      <c r="TVI2" s="106"/>
      <c r="TVJ2" s="106"/>
      <c r="TVK2" s="106"/>
      <c r="TVL2" s="106"/>
      <c r="TVM2" s="106"/>
      <c r="TVN2" s="106"/>
      <c r="TVO2" s="106"/>
      <c r="TVP2" s="106"/>
      <c r="TVQ2" s="106"/>
      <c r="TVR2" s="106"/>
      <c r="TVS2" s="106"/>
      <c r="TVT2" s="106"/>
      <c r="TVU2" s="106"/>
      <c r="TVV2" s="106"/>
      <c r="TVW2" s="106"/>
      <c r="TVX2" s="106"/>
      <c r="TVY2" s="106"/>
      <c r="TVZ2" s="106"/>
      <c r="TWA2" s="106"/>
      <c r="TWB2" s="106"/>
      <c r="TWC2" s="106"/>
      <c r="TWD2" s="106"/>
      <c r="TWE2" s="106"/>
      <c r="TWF2" s="106"/>
      <c r="TWG2" s="106"/>
      <c r="TWH2" s="106"/>
      <c r="TWI2" s="106"/>
      <c r="TWJ2" s="106"/>
      <c r="TWK2" s="106"/>
      <c r="TWL2" s="106"/>
      <c r="TWM2" s="106"/>
      <c r="TWN2" s="106"/>
      <c r="TWO2" s="106"/>
      <c r="TWP2" s="106"/>
      <c r="TWQ2" s="106"/>
      <c r="TWR2" s="106"/>
      <c r="TWS2" s="106"/>
      <c r="TWT2" s="106"/>
      <c r="TWU2" s="106"/>
      <c r="TWV2" s="106"/>
      <c r="TWW2" s="106"/>
      <c r="TWX2" s="106"/>
      <c r="TWY2" s="106"/>
      <c r="TWZ2" s="106"/>
      <c r="TXA2" s="106"/>
      <c r="TXB2" s="106"/>
      <c r="TXC2" s="106"/>
      <c r="TXD2" s="106"/>
      <c r="TXE2" s="106"/>
      <c r="TXF2" s="106"/>
      <c r="TXG2" s="106"/>
      <c r="TXH2" s="106"/>
      <c r="TXI2" s="106"/>
      <c r="TXJ2" s="106"/>
      <c r="TXK2" s="106"/>
      <c r="TXL2" s="106"/>
      <c r="TXM2" s="106"/>
      <c r="TXN2" s="106"/>
      <c r="TXO2" s="106"/>
      <c r="TXP2" s="106"/>
      <c r="TXQ2" s="106"/>
      <c r="TXR2" s="106"/>
      <c r="TXS2" s="106"/>
      <c r="TXT2" s="106"/>
      <c r="TXU2" s="106"/>
      <c r="TXV2" s="106"/>
      <c r="TXW2" s="106"/>
      <c r="TXX2" s="106"/>
      <c r="TXY2" s="106"/>
      <c r="TXZ2" s="106"/>
      <c r="TYA2" s="106"/>
      <c r="TYB2" s="106"/>
      <c r="TYC2" s="106"/>
      <c r="TYD2" s="106"/>
      <c r="TYE2" s="106"/>
      <c r="TYF2" s="106"/>
      <c r="TYG2" s="106"/>
      <c r="TYH2" s="106"/>
      <c r="TYI2" s="106"/>
      <c r="TYJ2" s="106"/>
      <c r="TYK2" s="106"/>
      <c r="TYL2" s="106"/>
      <c r="TYM2" s="106"/>
      <c r="TYN2" s="106"/>
      <c r="TYO2" s="106"/>
      <c r="TYP2" s="106"/>
      <c r="TYQ2" s="106"/>
      <c r="TYR2" s="106"/>
      <c r="TYS2" s="106"/>
      <c r="TYT2" s="106"/>
      <c r="TYU2" s="106"/>
      <c r="TYV2" s="106"/>
      <c r="TYW2" s="106"/>
      <c r="TYX2" s="106"/>
      <c r="TYY2" s="106"/>
      <c r="TYZ2" s="106"/>
      <c r="TZA2" s="106"/>
      <c r="TZB2" s="106"/>
      <c r="TZC2" s="106"/>
      <c r="TZD2" s="106"/>
      <c r="TZE2" s="106"/>
      <c r="TZF2" s="106"/>
      <c r="TZG2" s="106"/>
      <c r="TZH2" s="106"/>
      <c r="TZI2" s="106"/>
      <c r="TZJ2" s="106"/>
      <c r="TZK2" s="106"/>
      <c r="TZL2" s="106"/>
      <c r="TZM2" s="106"/>
      <c r="TZN2" s="106"/>
      <c r="TZO2" s="106"/>
      <c r="TZP2" s="106"/>
      <c r="TZQ2" s="106"/>
      <c r="TZR2" s="106"/>
      <c r="TZS2" s="106"/>
      <c r="TZT2" s="106"/>
      <c r="TZU2" s="106"/>
      <c r="TZV2" s="106"/>
      <c r="TZW2" s="106"/>
      <c r="TZX2" s="106"/>
      <c r="TZY2" s="106"/>
      <c r="TZZ2" s="106"/>
      <c r="UAA2" s="106"/>
      <c r="UAB2" s="106"/>
      <c r="UAC2" s="106"/>
      <c r="UAD2" s="106"/>
      <c r="UAE2" s="106"/>
      <c r="UAF2" s="106"/>
      <c r="UAG2" s="106"/>
      <c r="UAH2" s="106"/>
      <c r="UAI2" s="106"/>
      <c r="UAJ2" s="106"/>
      <c r="UAK2" s="106"/>
      <c r="UAL2" s="106"/>
      <c r="UAM2" s="106"/>
      <c r="UAN2" s="106"/>
      <c r="UAO2" s="106"/>
      <c r="UAP2" s="106"/>
      <c r="UAQ2" s="106"/>
      <c r="UAR2" s="106"/>
      <c r="UAS2" s="106"/>
      <c r="UAT2" s="106"/>
      <c r="UAU2" s="106"/>
      <c r="UAV2" s="106"/>
      <c r="UAW2" s="106"/>
      <c r="UAX2" s="106"/>
      <c r="UAY2" s="106"/>
      <c r="UAZ2" s="106"/>
      <c r="UBA2" s="106"/>
      <c r="UBB2" s="106"/>
      <c r="UBC2" s="106"/>
      <c r="UBD2" s="106"/>
      <c r="UBE2" s="106"/>
      <c r="UBF2" s="106"/>
      <c r="UBG2" s="106"/>
      <c r="UBH2" s="106"/>
      <c r="UBI2" s="106"/>
      <c r="UBJ2" s="106"/>
      <c r="UBK2" s="106"/>
      <c r="UBL2" s="106"/>
      <c r="UBM2" s="106"/>
      <c r="UBN2" s="106"/>
      <c r="UBO2" s="106"/>
      <c r="UBP2" s="106"/>
      <c r="UBQ2" s="106"/>
      <c r="UBR2" s="106"/>
      <c r="UBS2" s="106"/>
      <c r="UBT2" s="106"/>
      <c r="UBU2" s="106"/>
      <c r="UBV2" s="106"/>
      <c r="UBW2" s="106"/>
      <c r="UBX2" s="106"/>
      <c r="UBY2" s="106"/>
      <c r="UBZ2" s="106"/>
      <c r="UCA2" s="106"/>
      <c r="UCB2" s="106"/>
      <c r="UCC2" s="106"/>
      <c r="UCD2" s="106"/>
      <c r="UCE2" s="106"/>
      <c r="UCF2" s="106"/>
      <c r="UCG2" s="106"/>
      <c r="UCH2" s="106"/>
      <c r="UCI2" s="106"/>
      <c r="UCJ2" s="106"/>
      <c r="UCK2" s="106"/>
      <c r="UCL2" s="106"/>
      <c r="UCM2" s="106"/>
      <c r="UCN2" s="106"/>
      <c r="UCO2" s="106"/>
      <c r="UCP2" s="106"/>
      <c r="UCQ2" s="106"/>
      <c r="UCR2" s="106"/>
      <c r="UCS2" s="106"/>
      <c r="UCT2" s="106"/>
      <c r="UCU2" s="106"/>
      <c r="UCV2" s="106"/>
      <c r="UCW2" s="106"/>
      <c r="UCX2" s="106"/>
      <c r="UCY2" s="106"/>
      <c r="UCZ2" s="106"/>
      <c r="UDA2" s="106"/>
      <c r="UDB2" s="106"/>
      <c r="UDC2" s="106"/>
      <c r="UDD2" s="106"/>
      <c r="UDE2" s="106"/>
      <c r="UDF2" s="106"/>
      <c r="UDG2" s="106"/>
      <c r="UDH2" s="106"/>
      <c r="UDI2" s="106"/>
      <c r="UDJ2" s="106"/>
      <c r="UDK2" s="106"/>
      <c r="UDL2" s="106"/>
      <c r="UDM2" s="106"/>
      <c r="UDN2" s="106"/>
      <c r="UDO2" s="106"/>
      <c r="UDP2" s="106"/>
      <c r="UDQ2" s="106"/>
      <c r="UDR2" s="106"/>
      <c r="UDS2" s="106"/>
      <c r="UDT2" s="106"/>
      <c r="UDU2" s="106"/>
      <c r="UDV2" s="106"/>
      <c r="UDW2" s="106"/>
      <c r="UDX2" s="106"/>
      <c r="UDY2" s="106"/>
      <c r="UDZ2" s="106"/>
      <c r="UEA2" s="106"/>
      <c r="UEB2" s="106"/>
      <c r="UEC2" s="106"/>
      <c r="UED2" s="106"/>
      <c r="UEE2" s="106"/>
      <c r="UEF2" s="106"/>
      <c r="UEG2" s="106"/>
      <c r="UEH2" s="106"/>
      <c r="UEI2" s="106"/>
      <c r="UEJ2" s="106"/>
      <c r="UEK2" s="106"/>
      <c r="UEL2" s="106"/>
      <c r="UEM2" s="106"/>
      <c r="UEN2" s="106"/>
      <c r="UEO2" s="106"/>
      <c r="UEP2" s="106"/>
      <c r="UEQ2" s="106"/>
      <c r="UER2" s="106"/>
      <c r="UES2" s="106"/>
      <c r="UET2" s="106"/>
      <c r="UEU2" s="106"/>
      <c r="UEV2" s="106"/>
      <c r="UEW2" s="106"/>
      <c r="UEX2" s="106"/>
      <c r="UEY2" s="106"/>
      <c r="UEZ2" s="106"/>
      <c r="UFA2" s="106"/>
      <c r="UFB2" s="106"/>
      <c r="UFC2" s="106"/>
      <c r="UFD2" s="106"/>
      <c r="UFE2" s="106"/>
      <c r="UFF2" s="106"/>
      <c r="UFG2" s="106"/>
      <c r="UFH2" s="106"/>
      <c r="UFI2" s="106"/>
      <c r="UFJ2" s="106"/>
      <c r="UFK2" s="106"/>
      <c r="UFL2" s="106"/>
      <c r="UFM2" s="106"/>
      <c r="UFN2" s="106"/>
      <c r="UFO2" s="106"/>
      <c r="UFP2" s="106"/>
      <c r="UFQ2" s="106"/>
      <c r="UFR2" s="106"/>
      <c r="UFS2" s="106"/>
      <c r="UFT2" s="106"/>
      <c r="UFU2" s="106"/>
      <c r="UFV2" s="106"/>
      <c r="UFW2" s="106"/>
      <c r="UFX2" s="106"/>
      <c r="UFY2" s="106"/>
      <c r="UFZ2" s="106"/>
      <c r="UGA2" s="106"/>
      <c r="UGB2" s="106"/>
      <c r="UGC2" s="106"/>
      <c r="UGD2" s="106"/>
      <c r="UGE2" s="106"/>
      <c r="UGF2" s="106"/>
      <c r="UGG2" s="106"/>
      <c r="UGH2" s="106"/>
      <c r="UGI2" s="106"/>
      <c r="UGJ2" s="106"/>
      <c r="UGK2" s="106"/>
      <c r="UGL2" s="106"/>
      <c r="UGM2" s="106"/>
      <c r="UGN2" s="106"/>
      <c r="UGO2" s="106"/>
      <c r="UGP2" s="106"/>
      <c r="UGQ2" s="106"/>
      <c r="UGR2" s="106"/>
      <c r="UGS2" s="106"/>
      <c r="UGT2" s="106"/>
      <c r="UGU2" s="106"/>
      <c r="UGV2" s="106"/>
      <c r="UGW2" s="106"/>
      <c r="UGX2" s="106"/>
      <c r="UGY2" s="106"/>
      <c r="UGZ2" s="106"/>
      <c r="UHA2" s="106"/>
      <c r="UHB2" s="106"/>
      <c r="UHC2" s="106"/>
      <c r="UHD2" s="106"/>
      <c r="UHE2" s="106"/>
      <c r="UHF2" s="106"/>
      <c r="UHG2" s="106"/>
      <c r="UHH2" s="106"/>
      <c r="UHI2" s="106"/>
      <c r="UHJ2" s="106"/>
      <c r="UHK2" s="106"/>
      <c r="UHL2" s="106"/>
      <c r="UHM2" s="106"/>
      <c r="UHN2" s="106"/>
      <c r="UHO2" s="106"/>
      <c r="UHP2" s="106"/>
      <c r="UHQ2" s="106"/>
      <c r="UHR2" s="106"/>
      <c r="UHS2" s="106"/>
      <c r="UHT2" s="106"/>
      <c r="UHU2" s="106"/>
      <c r="UHV2" s="106"/>
      <c r="UHW2" s="106"/>
      <c r="UHX2" s="106"/>
      <c r="UHY2" s="106"/>
      <c r="UHZ2" s="106"/>
      <c r="UIA2" s="106"/>
      <c r="UIB2" s="106"/>
      <c r="UIC2" s="106"/>
      <c r="UID2" s="106"/>
      <c r="UIE2" s="106"/>
      <c r="UIF2" s="106"/>
      <c r="UIG2" s="106"/>
      <c r="UIH2" s="106"/>
      <c r="UII2" s="106"/>
      <c r="UIJ2" s="106"/>
      <c r="UIK2" s="106"/>
      <c r="UIL2" s="106"/>
      <c r="UIM2" s="106"/>
      <c r="UIN2" s="106"/>
      <c r="UIO2" s="106"/>
      <c r="UIP2" s="106"/>
      <c r="UIQ2" s="106"/>
      <c r="UIR2" s="106"/>
      <c r="UIS2" s="106"/>
      <c r="UIT2" s="106"/>
      <c r="UIU2" s="106"/>
      <c r="UIV2" s="106"/>
      <c r="UIW2" s="106"/>
      <c r="UIX2" s="106"/>
      <c r="UIY2" s="106"/>
      <c r="UIZ2" s="106"/>
      <c r="UJA2" s="106"/>
      <c r="UJB2" s="106"/>
      <c r="UJC2" s="106"/>
      <c r="UJD2" s="106"/>
      <c r="UJE2" s="106"/>
      <c r="UJF2" s="106"/>
      <c r="UJG2" s="106"/>
      <c r="UJH2" s="106"/>
      <c r="UJI2" s="106"/>
      <c r="UJJ2" s="106"/>
      <c r="UJK2" s="106"/>
      <c r="UJL2" s="106"/>
      <c r="UJM2" s="106"/>
      <c r="UJN2" s="106"/>
      <c r="UJO2" s="106"/>
      <c r="UJP2" s="106"/>
      <c r="UJQ2" s="106"/>
      <c r="UJR2" s="106"/>
      <c r="UJS2" s="106"/>
      <c r="UJT2" s="106"/>
      <c r="UJU2" s="106"/>
      <c r="UJV2" s="106"/>
      <c r="UJW2" s="106"/>
      <c r="UJX2" s="106"/>
      <c r="UJY2" s="106"/>
      <c r="UJZ2" s="106"/>
      <c r="UKA2" s="106"/>
      <c r="UKB2" s="106"/>
      <c r="UKC2" s="106"/>
      <c r="UKD2" s="106"/>
      <c r="UKE2" s="106"/>
      <c r="UKF2" s="106"/>
      <c r="UKG2" s="106"/>
      <c r="UKH2" s="106"/>
      <c r="UKI2" s="106"/>
      <c r="UKJ2" s="106"/>
      <c r="UKK2" s="106"/>
      <c r="UKL2" s="106"/>
      <c r="UKM2" s="106"/>
      <c r="UKN2" s="106"/>
      <c r="UKO2" s="106"/>
      <c r="UKP2" s="106"/>
      <c r="UKQ2" s="106"/>
      <c r="UKR2" s="106"/>
      <c r="UKS2" s="106"/>
      <c r="UKT2" s="106"/>
      <c r="UKU2" s="106"/>
      <c r="UKV2" s="106"/>
      <c r="UKW2" s="106"/>
      <c r="UKX2" s="106"/>
      <c r="UKY2" s="106"/>
      <c r="UKZ2" s="106"/>
      <c r="ULA2" s="106"/>
      <c r="ULB2" s="106"/>
      <c r="ULC2" s="106"/>
      <c r="ULD2" s="106"/>
      <c r="ULE2" s="106"/>
      <c r="ULF2" s="106"/>
      <c r="ULG2" s="106"/>
      <c r="ULH2" s="106"/>
      <c r="ULI2" s="106"/>
      <c r="ULJ2" s="106"/>
      <c r="ULK2" s="106"/>
      <c r="ULL2" s="106"/>
      <c r="ULM2" s="106"/>
      <c r="ULN2" s="106"/>
      <c r="ULO2" s="106"/>
      <c r="ULP2" s="106"/>
      <c r="ULQ2" s="106"/>
      <c r="ULR2" s="106"/>
      <c r="ULS2" s="106"/>
      <c r="ULT2" s="106"/>
      <c r="ULU2" s="106"/>
      <c r="ULV2" s="106"/>
      <c r="ULW2" s="106"/>
      <c r="ULX2" s="106"/>
      <c r="ULY2" s="106"/>
      <c r="ULZ2" s="106"/>
      <c r="UMA2" s="106"/>
      <c r="UMB2" s="106"/>
      <c r="UMC2" s="106"/>
      <c r="UMD2" s="106"/>
      <c r="UME2" s="106"/>
      <c r="UMF2" s="106"/>
      <c r="UMG2" s="106"/>
      <c r="UMH2" s="106"/>
      <c r="UMI2" s="106"/>
      <c r="UMJ2" s="106"/>
      <c r="UMK2" s="106"/>
      <c r="UML2" s="106"/>
      <c r="UMM2" s="106"/>
      <c r="UMN2" s="106"/>
      <c r="UMO2" s="106"/>
      <c r="UMP2" s="106"/>
      <c r="UMQ2" s="106"/>
      <c r="UMR2" s="106"/>
      <c r="UMS2" s="106"/>
      <c r="UMT2" s="106"/>
      <c r="UMU2" s="106"/>
      <c r="UMV2" s="106"/>
      <c r="UMW2" s="106"/>
      <c r="UMX2" s="106"/>
      <c r="UMY2" s="106"/>
      <c r="UMZ2" s="106"/>
      <c r="UNA2" s="106"/>
      <c r="UNB2" s="106"/>
      <c r="UNC2" s="106"/>
      <c r="UND2" s="106"/>
      <c r="UNE2" s="106"/>
      <c r="UNF2" s="106"/>
      <c r="UNG2" s="106"/>
      <c r="UNH2" s="106"/>
      <c r="UNI2" s="106"/>
      <c r="UNJ2" s="106"/>
      <c r="UNK2" s="106"/>
      <c r="UNL2" s="106"/>
      <c r="UNM2" s="106"/>
      <c r="UNN2" s="106"/>
      <c r="UNO2" s="106"/>
      <c r="UNP2" s="106"/>
      <c r="UNQ2" s="106"/>
      <c r="UNR2" s="106"/>
      <c r="UNS2" s="106"/>
      <c r="UNT2" s="106"/>
      <c r="UNU2" s="106"/>
      <c r="UNV2" s="106"/>
      <c r="UNW2" s="106"/>
      <c r="UNX2" s="106"/>
      <c r="UNY2" s="106"/>
      <c r="UNZ2" s="106"/>
      <c r="UOA2" s="106"/>
      <c r="UOB2" s="106"/>
      <c r="UOC2" s="106"/>
      <c r="UOD2" s="106"/>
      <c r="UOE2" s="106"/>
      <c r="UOF2" s="106"/>
      <c r="UOG2" s="106"/>
      <c r="UOH2" s="106"/>
      <c r="UOI2" s="106"/>
      <c r="UOJ2" s="106"/>
      <c r="UOK2" s="106"/>
      <c r="UOL2" s="106"/>
      <c r="UOM2" s="106"/>
      <c r="UON2" s="106"/>
      <c r="UOO2" s="106"/>
      <c r="UOP2" s="106"/>
      <c r="UOQ2" s="106"/>
      <c r="UOR2" s="106"/>
      <c r="UOS2" s="106"/>
      <c r="UOT2" s="106"/>
      <c r="UOU2" s="106"/>
      <c r="UOV2" s="106"/>
      <c r="UOW2" s="106"/>
      <c r="UOX2" s="106"/>
      <c r="UOY2" s="106"/>
      <c r="UOZ2" s="106"/>
      <c r="UPA2" s="106"/>
      <c r="UPB2" s="106"/>
      <c r="UPC2" s="106"/>
      <c r="UPD2" s="106"/>
      <c r="UPE2" s="106"/>
      <c r="UPF2" s="106"/>
      <c r="UPG2" s="106"/>
      <c r="UPH2" s="106"/>
      <c r="UPI2" s="106"/>
      <c r="UPJ2" s="106"/>
      <c r="UPK2" s="106"/>
      <c r="UPL2" s="106"/>
      <c r="UPM2" s="106"/>
      <c r="UPN2" s="106"/>
      <c r="UPO2" s="106"/>
      <c r="UPP2" s="106"/>
      <c r="UPQ2" s="106"/>
      <c r="UPR2" s="106"/>
      <c r="UPS2" s="106"/>
      <c r="UPT2" s="106"/>
      <c r="UPU2" s="106"/>
      <c r="UPV2" s="106"/>
      <c r="UPW2" s="106"/>
      <c r="UPX2" s="106"/>
      <c r="UPY2" s="106"/>
      <c r="UPZ2" s="106"/>
      <c r="UQA2" s="106"/>
      <c r="UQB2" s="106"/>
      <c r="UQC2" s="106"/>
      <c r="UQD2" s="106"/>
      <c r="UQE2" s="106"/>
      <c r="UQF2" s="106"/>
      <c r="UQG2" s="106"/>
      <c r="UQH2" s="106"/>
      <c r="UQI2" s="106"/>
      <c r="UQJ2" s="106"/>
      <c r="UQK2" s="106"/>
      <c r="UQL2" s="106"/>
      <c r="UQM2" s="106"/>
      <c r="UQN2" s="106"/>
      <c r="UQO2" s="106"/>
      <c r="UQP2" s="106"/>
      <c r="UQQ2" s="106"/>
      <c r="UQR2" s="106"/>
      <c r="UQS2" s="106"/>
      <c r="UQT2" s="106"/>
      <c r="UQU2" s="106"/>
      <c r="UQV2" s="106"/>
      <c r="UQW2" s="106"/>
      <c r="UQX2" s="106"/>
      <c r="UQY2" s="106"/>
      <c r="UQZ2" s="106"/>
      <c r="URA2" s="106"/>
      <c r="URB2" s="106"/>
      <c r="URC2" s="106"/>
      <c r="URD2" s="106"/>
      <c r="URE2" s="106"/>
      <c r="URF2" s="106"/>
      <c r="URG2" s="106"/>
      <c r="URH2" s="106"/>
      <c r="URI2" s="106"/>
      <c r="URJ2" s="106"/>
      <c r="URK2" s="106"/>
      <c r="URL2" s="106"/>
      <c r="URM2" s="106"/>
      <c r="URN2" s="106"/>
      <c r="URO2" s="106"/>
      <c r="URP2" s="106"/>
      <c r="URQ2" s="106"/>
      <c r="URR2" s="106"/>
      <c r="URS2" s="106"/>
      <c r="URT2" s="106"/>
      <c r="URU2" s="106"/>
      <c r="URV2" s="106"/>
      <c r="URW2" s="106"/>
      <c r="URX2" s="106"/>
      <c r="URY2" s="106"/>
      <c r="URZ2" s="106"/>
      <c r="USA2" s="106"/>
      <c r="USB2" s="106"/>
      <c r="USC2" s="106"/>
      <c r="USD2" s="106"/>
      <c r="USE2" s="106"/>
      <c r="USF2" s="106"/>
      <c r="USG2" s="106"/>
      <c r="USH2" s="106"/>
      <c r="USI2" s="106"/>
      <c r="USJ2" s="106"/>
      <c r="USK2" s="106"/>
      <c r="USL2" s="106"/>
      <c r="USM2" s="106"/>
      <c r="USN2" s="106"/>
      <c r="USO2" s="106"/>
      <c r="USP2" s="106"/>
      <c r="USQ2" s="106"/>
      <c r="USR2" s="106"/>
      <c r="USS2" s="106"/>
      <c r="UST2" s="106"/>
      <c r="USU2" s="106"/>
      <c r="USV2" s="106"/>
      <c r="USW2" s="106"/>
      <c r="USX2" s="106"/>
      <c r="USY2" s="106"/>
      <c r="USZ2" s="106"/>
      <c r="UTA2" s="106"/>
      <c r="UTB2" s="106"/>
      <c r="UTC2" s="106"/>
      <c r="UTD2" s="106"/>
      <c r="UTE2" s="106"/>
      <c r="UTF2" s="106"/>
      <c r="UTG2" s="106"/>
      <c r="UTH2" s="106"/>
      <c r="UTI2" s="106"/>
      <c r="UTJ2" s="106"/>
      <c r="UTK2" s="106"/>
      <c r="UTL2" s="106"/>
      <c r="UTM2" s="106"/>
      <c r="UTN2" s="106"/>
      <c r="UTO2" s="106"/>
      <c r="UTP2" s="106"/>
      <c r="UTQ2" s="106"/>
      <c r="UTR2" s="106"/>
      <c r="UTS2" s="106"/>
      <c r="UTT2" s="106"/>
      <c r="UTU2" s="106"/>
      <c r="UTV2" s="106"/>
      <c r="UTW2" s="106"/>
      <c r="UTX2" s="106"/>
      <c r="UTY2" s="106"/>
      <c r="UTZ2" s="106"/>
      <c r="UUA2" s="106"/>
      <c r="UUB2" s="106"/>
      <c r="UUC2" s="106"/>
      <c r="UUD2" s="106"/>
      <c r="UUE2" s="106"/>
      <c r="UUF2" s="106"/>
      <c r="UUG2" s="106"/>
      <c r="UUH2" s="106"/>
      <c r="UUI2" s="106"/>
      <c r="UUJ2" s="106"/>
      <c r="UUK2" s="106"/>
      <c r="UUL2" s="106"/>
      <c r="UUM2" s="106"/>
      <c r="UUN2" s="106"/>
      <c r="UUO2" s="106"/>
      <c r="UUP2" s="106"/>
      <c r="UUQ2" s="106"/>
      <c r="UUR2" s="106"/>
      <c r="UUS2" s="106"/>
      <c r="UUT2" s="106"/>
      <c r="UUU2" s="106"/>
      <c r="UUV2" s="106"/>
      <c r="UUW2" s="106"/>
      <c r="UUX2" s="106"/>
      <c r="UUY2" s="106"/>
      <c r="UUZ2" s="106"/>
      <c r="UVA2" s="106"/>
      <c r="UVB2" s="106"/>
      <c r="UVC2" s="106"/>
      <c r="UVD2" s="106"/>
      <c r="UVE2" s="106"/>
      <c r="UVF2" s="106"/>
      <c r="UVG2" s="106"/>
      <c r="UVH2" s="106"/>
      <c r="UVI2" s="106"/>
      <c r="UVJ2" s="106"/>
      <c r="UVK2" s="106"/>
      <c r="UVL2" s="106"/>
      <c r="UVM2" s="106"/>
      <c r="UVN2" s="106"/>
      <c r="UVO2" s="106"/>
      <c r="UVP2" s="106"/>
      <c r="UVQ2" s="106"/>
      <c r="UVR2" s="106"/>
      <c r="UVS2" s="106"/>
      <c r="UVT2" s="106"/>
      <c r="UVU2" s="106"/>
      <c r="UVV2" s="106"/>
      <c r="UVW2" s="106"/>
      <c r="UVX2" s="106"/>
      <c r="UVY2" s="106"/>
      <c r="UVZ2" s="106"/>
      <c r="UWA2" s="106"/>
      <c r="UWB2" s="106"/>
      <c r="UWC2" s="106"/>
      <c r="UWD2" s="106"/>
      <c r="UWE2" s="106"/>
      <c r="UWF2" s="106"/>
      <c r="UWG2" s="106"/>
      <c r="UWH2" s="106"/>
      <c r="UWI2" s="106"/>
      <c r="UWJ2" s="106"/>
      <c r="UWK2" s="106"/>
      <c r="UWL2" s="106"/>
      <c r="UWM2" s="106"/>
      <c r="UWN2" s="106"/>
      <c r="UWO2" s="106"/>
      <c r="UWP2" s="106"/>
      <c r="UWQ2" s="106"/>
      <c r="UWR2" s="106"/>
      <c r="UWS2" s="106"/>
      <c r="UWT2" s="106"/>
      <c r="UWU2" s="106"/>
      <c r="UWV2" s="106"/>
      <c r="UWW2" s="106"/>
      <c r="UWX2" s="106"/>
      <c r="UWY2" s="106"/>
      <c r="UWZ2" s="106"/>
      <c r="UXA2" s="106"/>
      <c r="UXB2" s="106"/>
      <c r="UXC2" s="106"/>
      <c r="UXD2" s="106"/>
      <c r="UXE2" s="106"/>
      <c r="UXF2" s="106"/>
      <c r="UXG2" s="106"/>
      <c r="UXH2" s="106"/>
      <c r="UXI2" s="106"/>
      <c r="UXJ2" s="106"/>
      <c r="UXK2" s="106"/>
      <c r="UXL2" s="106"/>
      <c r="UXM2" s="106"/>
      <c r="UXN2" s="106"/>
      <c r="UXO2" s="106"/>
      <c r="UXP2" s="106"/>
      <c r="UXQ2" s="106"/>
      <c r="UXR2" s="106"/>
      <c r="UXS2" s="106"/>
      <c r="UXT2" s="106"/>
      <c r="UXU2" s="106"/>
      <c r="UXV2" s="106"/>
      <c r="UXW2" s="106"/>
      <c r="UXX2" s="106"/>
      <c r="UXY2" s="106"/>
      <c r="UXZ2" s="106"/>
      <c r="UYA2" s="106"/>
      <c r="UYB2" s="106"/>
      <c r="UYC2" s="106"/>
      <c r="UYD2" s="106"/>
      <c r="UYE2" s="106"/>
      <c r="UYF2" s="106"/>
      <c r="UYG2" s="106"/>
      <c r="UYH2" s="106"/>
      <c r="UYI2" s="106"/>
      <c r="UYJ2" s="106"/>
      <c r="UYK2" s="106"/>
      <c r="UYL2" s="106"/>
      <c r="UYM2" s="106"/>
      <c r="UYN2" s="106"/>
      <c r="UYO2" s="106"/>
      <c r="UYP2" s="106"/>
      <c r="UYQ2" s="106"/>
      <c r="UYR2" s="106"/>
      <c r="UYS2" s="106"/>
      <c r="UYT2" s="106"/>
      <c r="UYU2" s="106"/>
      <c r="UYV2" s="106"/>
      <c r="UYW2" s="106"/>
      <c r="UYX2" s="106"/>
      <c r="UYY2" s="106"/>
      <c r="UYZ2" s="106"/>
      <c r="UZA2" s="106"/>
      <c r="UZB2" s="106"/>
      <c r="UZC2" s="106"/>
      <c r="UZD2" s="106"/>
      <c r="UZE2" s="106"/>
      <c r="UZF2" s="106"/>
      <c r="UZG2" s="106"/>
      <c r="UZH2" s="106"/>
      <c r="UZI2" s="106"/>
      <c r="UZJ2" s="106"/>
      <c r="UZK2" s="106"/>
      <c r="UZL2" s="106"/>
      <c r="UZM2" s="106"/>
      <c r="UZN2" s="106"/>
      <c r="UZO2" s="106"/>
      <c r="UZP2" s="106"/>
      <c r="UZQ2" s="106"/>
      <c r="UZR2" s="106"/>
      <c r="UZS2" s="106"/>
      <c r="UZT2" s="106"/>
      <c r="UZU2" s="106"/>
      <c r="UZV2" s="106"/>
      <c r="UZW2" s="106"/>
      <c r="UZX2" s="106"/>
      <c r="UZY2" s="106"/>
      <c r="UZZ2" s="106"/>
      <c r="VAA2" s="106"/>
      <c r="VAB2" s="106"/>
      <c r="VAC2" s="106"/>
      <c r="VAD2" s="106"/>
      <c r="VAE2" s="106"/>
      <c r="VAF2" s="106"/>
      <c r="VAG2" s="106"/>
      <c r="VAH2" s="106"/>
      <c r="VAI2" s="106"/>
      <c r="VAJ2" s="106"/>
      <c r="VAK2" s="106"/>
      <c r="VAL2" s="106"/>
      <c r="VAM2" s="106"/>
      <c r="VAN2" s="106"/>
      <c r="VAO2" s="106"/>
      <c r="VAP2" s="106"/>
      <c r="VAQ2" s="106"/>
      <c r="VAR2" s="106"/>
      <c r="VAS2" s="106"/>
      <c r="VAT2" s="106"/>
      <c r="VAU2" s="106"/>
      <c r="VAV2" s="106"/>
      <c r="VAW2" s="106"/>
      <c r="VAX2" s="106"/>
      <c r="VAY2" s="106"/>
      <c r="VAZ2" s="106"/>
      <c r="VBA2" s="106"/>
      <c r="VBB2" s="106"/>
      <c r="VBC2" s="106"/>
      <c r="VBD2" s="106"/>
      <c r="VBE2" s="106"/>
      <c r="VBF2" s="106"/>
      <c r="VBG2" s="106"/>
      <c r="VBH2" s="106"/>
      <c r="VBI2" s="106"/>
      <c r="VBJ2" s="106"/>
      <c r="VBK2" s="106"/>
      <c r="VBL2" s="106"/>
      <c r="VBM2" s="106"/>
      <c r="VBN2" s="106"/>
      <c r="VBO2" s="106"/>
      <c r="VBP2" s="106"/>
      <c r="VBQ2" s="106"/>
      <c r="VBR2" s="106"/>
      <c r="VBS2" s="106"/>
      <c r="VBT2" s="106"/>
      <c r="VBU2" s="106"/>
      <c r="VBV2" s="106"/>
      <c r="VBW2" s="106"/>
      <c r="VBX2" s="106"/>
      <c r="VBY2" s="106"/>
      <c r="VBZ2" s="106"/>
      <c r="VCA2" s="106"/>
      <c r="VCB2" s="106"/>
      <c r="VCC2" s="106"/>
      <c r="VCD2" s="106"/>
      <c r="VCE2" s="106"/>
      <c r="VCF2" s="106"/>
      <c r="VCG2" s="106"/>
      <c r="VCH2" s="106"/>
      <c r="VCI2" s="106"/>
      <c r="VCJ2" s="106"/>
      <c r="VCK2" s="106"/>
      <c r="VCL2" s="106"/>
      <c r="VCM2" s="106"/>
      <c r="VCN2" s="106"/>
      <c r="VCO2" s="106"/>
      <c r="VCP2" s="106"/>
      <c r="VCQ2" s="106"/>
      <c r="VCR2" s="106"/>
      <c r="VCS2" s="106"/>
      <c r="VCT2" s="106"/>
      <c r="VCU2" s="106"/>
      <c r="VCV2" s="106"/>
      <c r="VCW2" s="106"/>
      <c r="VCX2" s="106"/>
      <c r="VCY2" s="106"/>
      <c r="VCZ2" s="106"/>
      <c r="VDA2" s="106"/>
      <c r="VDB2" s="106"/>
      <c r="VDC2" s="106"/>
      <c r="VDD2" s="106"/>
      <c r="VDE2" s="106"/>
      <c r="VDF2" s="106"/>
      <c r="VDG2" s="106"/>
      <c r="VDH2" s="106"/>
      <c r="VDI2" s="106"/>
      <c r="VDJ2" s="106"/>
      <c r="VDK2" s="106"/>
      <c r="VDL2" s="106"/>
      <c r="VDM2" s="106"/>
      <c r="VDN2" s="106"/>
      <c r="VDO2" s="106"/>
      <c r="VDP2" s="106"/>
      <c r="VDQ2" s="106"/>
      <c r="VDR2" s="106"/>
      <c r="VDS2" s="106"/>
      <c r="VDT2" s="106"/>
      <c r="VDU2" s="106"/>
      <c r="VDV2" s="106"/>
      <c r="VDW2" s="106"/>
      <c r="VDX2" s="106"/>
      <c r="VDY2" s="106"/>
      <c r="VDZ2" s="106"/>
      <c r="VEA2" s="106"/>
      <c r="VEB2" s="106"/>
      <c r="VEC2" s="106"/>
      <c r="VED2" s="106"/>
      <c r="VEE2" s="106"/>
      <c r="VEF2" s="106"/>
      <c r="VEG2" s="106"/>
      <c r="VEH2" s="106"/>
      <c r="VEI2" s="106"/>
      <c r="VEJ2" s="106"/>
      <c r="VEK2" s="106"/>
      <c r="VEL2" s="106"/>
      <c r="VEM2" s="106"/>
      <c r="VEN2" s="106"/>
      <c r="VEO2" s="106"/>
      <c r="VEP2" s="106"/>
      <c r="VEQ2" s="106"/>
      <c r="VER2" s="106"/>
      <c r="VES2" s="106"/>
      <c r="VET2" s="106"/>
      <c r="VEU2" s="106"/>
      <c r="VEV2" s="106"/>
      <c r="VEW2" s="106"/>
      <c r="VEX2" s="106"/>
      <c r="VEY2" s="106"/>
      <c r="VEZ2" s="106"/>
      <c r="VFA2" s="106"/>
      <c r="VFB2" s="106"/>
      <c r="VFC2" s="106"/>
      <c r="VFD2" s="106"/>
      <c r="VFE2" s="106"/>
      <c r="VFF2" s="106"/>
      <c r="VFG2" s="106"/>
      <c r="VFH2" s="106"/>
      <c r="VFI2" s="106"/>
      <c r="VFJ2" s="106"/>
      <c r="VFK2" s="106"/>
      <c r="VFL2" s="106"/>
      <c r="VFM2" s="106"/>
      <c r="VFN2" s="106"/>
      <c r="VFO2" s="106"/>
      <c r="VFP2" s="106"/>
      <c r="VFQ2" s="106"/>
      <c r="VFR2" s="106"/>
      <c r="VFS2" s="106"/>
      <c r="VFT2" s="106"/>
      <c r="VFU2" s="106"/>
      <c r="VFV2" s="106"/>
      <c r="VFW2" s="106"/>
      <c r="VFX2" s="106"/>
      <c r="VFY2" s="106"/>
      <c r="VFZ2" s="106"/>
      <c r="VGA2" s="106"/>
      <c r="VGB2" s="106"/>
      <c r="VGC2" s="106"/>
      <c r="VGD2" s="106"/>
      <c r="VGE2" s="106"/>
      <c r="VGF2" s="106"/>
      <c r="VGG2" s="106"/>
      <c r="VGH2" s="106"/>
      <c r="VGI2" s="106"/>
      <c r="VGJ2" s="106"/>
      <c r="VGK2" s="106"/>
      <c r="VGL2" s="106"/>
      <c r="VGM2" s="106"/>
      <c r="VGN2" s="106"/>
      <c r="VGO2" s="106"/>
      <c r="VGP2" s="106"/>
      <c r="VGQ2" s="106"/>
      <c r="VGR2" s="106"/>
      <c r="VGS2" s="106"/>
      <c r="VGT2" s="106"/>
      <c r="VGU2" s="106"/>
      <c r="VGV2" s="106"/>
      <c r="VGW2" s="106"/>
      <c r="VGX2" s="106"/>
      <c r="VGY2" s="106"/>
      <c r="VGZ2" s="106"/>
      <c r="VHA2" s="106"/>
      <c r="VHB2" s="106"/>
      <c r="VHC2" s="106"/>
      <c r="VHD2" s="106"/>
      <c r="VHE2" s="106"/>
      <c r="VHF2" s="106"/>
      <c r="VHG2" s="106"/>
      <c r="VHH2" s="106"/>
      <c r="VHI2" s="106"/>
      <c r="VHJ2" s="106"/>
      <c r="VHK2" s="106"/>
      <c r="VHL2" s="106"/>
      <c r="VHM2" s="106"/>
      <c r="VHN2" s="106"/>
      <c r="VHO2" s="106"/>
      <c r="VHP2" s="106"/>
      <c r="VHQ2" s="106"/>
      <c r="VHR2" s="106"/>
      <c r="VHS2" s="106"/>
      <c r="VHT2" s="106"/>
      <c r="VHU2" s="106"/>
      <c r="VHV2" s="106"/>
      <c r="VHW2" s="106"/>
      <c r="VHX2" s="106"/>
      <c r="VHY2" s="106"/>
      <c r="VHZ2" s="106"/>
      <c r="VIA2" s="106"/>
      <c r="VIB2" s="106"/>
      <c r="VIC2" s="106"/>
      <c r="VID2" s="106"/>
      <c r="VIE2" s="106"/>
      <c r="VIF2" s="106"/>
      <c r="VIG2" s="106"/>
      <c r="VIH2" s="106"/>
      <c r="VII2" s="106"/>
      <c r="VIJ2" s="106"/>
      <c r="VIK2" s="106"/>
      <c r="VIL2" s="106"/>
      <c r="VIM2" s="106"/>
      <c r="VIN2" s="106"/>
      <c r="VIO2" s="106"/>
      <c r="VIP2" s="106"/>
      <c r="VIQ2" s="106"/>
      <c r="VIR2" s="106"/>
      <c r="VIS2" s="106"/>
      <c r="VIT2" s="106"/>
      <c r="VIU2" s="106"/>
      <c r="VIV2" s="106"/>
      <c r="VIW2" s="106"/>
      <c r="VIX2" s="106"/>
      <c r="VIY2" s="106"/>
      <c r="VIZ2" s="106"/>
      <c r="VJA2" s="106"/>
      <c r="VJB2" s="106"/>
      <c r="VJC2" s="106"/>
      <c r="VJD2" s="106"/>
      <c r="VJE2" s="106"/>
      <c r="VJF2" s="106"/>
      <c r="VJG2" s="106"/>
      <c r="VJH2" s="106"/>
      <c r="VJI2" s="106"/>
      <c r="VJJ2" s="106"/>
      <c r="VJK2" s="106"/>
      <c r="VJL2" s="106"/>
      <c r="VJM2" s="106"/>
      <c r="VJN2" s="106"/>
      <c r="VJO2" s="106"/>
      <c r="VJP2" s="106"/>
      <c r="VJQ2" s="106"/>
      <c r="VJR2" s="106"/>
      <c r="VJS2" s="106"/>
      <c r="VJT2" s="106"/>
      <c r="VJU2" s="106"/>
      <c r="VJV2" s="106"/>
      <c r="VJW2" s="106"/>
      <c r="VJX2" s="106"/>
      <c r="VJY2" s="106"/>
      <c r="VJZ2" s="106"/>
      <c r="VKA2" s="106"/>
      <c r="VKB2" s="106"/>
      <c r="VKC2" s="106"/>
      <c r="VKD2" s="106"/>
      <c r="VKE2" s="106"/>
      <c r="VKF2" s="106"/>
      <c r="VKG2" s="106"/>
      <c r="VKH2" s="106"/>
      <c r="VKI2" s="106"/>
      <c r="VKJ2" s="106"/>
      <c r="VKK2" s="106"/>
      <c r="VKL2" s="106"/>
      <c r="VKM2" s="106"/>
      <c r="VKN2" s="106"/>
      <c r="VKO2" s="106"/>
      <c r="VKP2" s="106"/>
      <c r="VKQ2" s="106"/>
      <c r="VKR2" s="106"/>
      <c r="VKS2" s="106"/>
      <c r="VKT2" s="106"/>
      <c r="VKU2" s="106"/>
      <c r="VKV2" s="106"/>
      <c r="VKW2" s="106"/>
      <c r="VKX2" s="106"/>
      <c r="VKY2" s="106"/>
      <c r="VKZ2" s="106"/>
      <c r="VLA2" s="106"/>
      <c r="VLB2" s="106"/>
      <c r="VLC2" s="106"/>
      <c r="VLD2" s="106"/>
      <c r="VLE2" s="106"/>
      <c r="VLF2" s="106"/>
      <c r="VLG2" s="106"/>
      <c r="VLH2" s="106"/>
      <c r="VLI2" s="106"/>
      <c r="VLJ2" s="106"/>
      <c r="VLK2" s="106"/>
      <c r="VLL2" s="106"/>
      <c r="VLM2" s="106"/>
      <c r="VLN2" s="106"/>
      <c r="VLO2" s="106"/>
      <c r="VLP2" s="106"/>
      <c r="VLQ2" s="106"/>
      <c r="VLR2" s="106"/>
      <c r="VLS2" s="106"/>
      <c r="VLT2" s="106"/>
      <c r="VLU2" s="106"/>
      <c r="VLV2" s="106"/>
      <c r="VLW2" s="106"/>
      <c r="VLX2" s="106"/>
      <c r="VLY2" s="106"/>
      <c r="VLZ2" s="106"/>
      <c r="VMA2" s="106"/>
      <c r="VMB2" s="106"/>
      <c r="VMC2" s="106"/>
      <c r="VMD2" s="106"/>
      <c r="VME2" s="106"/>
      <c r="VMF2" s="106"/>
      <c r="VMG2" s="106"/>
      <c r="VMH2" s="106"/>
      <c r="VMI2" s="106"/>
      <c r="VMJ2" s="106"/>
      <c r="VMK2" s="106"/>
      <c r="VML2" s="106"/>
      <c r="VMM2" s="106"/>
      <c r="VMN2" s="106"/>
      <c r="VMO2" s="106"/>
      <c r="VMP2" s="106"/>
      <c r="VMQ2" s="106"/>
      <c r="VMR2" s="106"/>
      <c r="VMS2" s="106"/>
      <c r="VMT2" s="106"/>
      <c r="VMU2" s="106"/>
      <c r="VMV2" s="106"/>
      <c r="VMW2" s="106"/>
      <c r="VMX2" s="106"/>
      <c r="VMY2" s="106"/>
      <c r="VMZ2" s="106"/>
      <c r="VNA2" s="106"/>
      <c r="VNB2" s="106"/>
      <c r="VNC2" s="106"/>
      <c r="VND2" s="106"/>
      <c r="VNE2" s="106"/>
      <c r="VNF2" s="106"/>
      <c r="VNG2" s="106"/>
      <c r="VNH2" s="106"/>
      <c r="VNI2" s="106"/>
      <c r="VNJ2" s="106"/>
      <c r="VNK2" s="106"/>
      <c r="VNL2" s="106"/>
      <c r="VNM2" s="106"/>
      <c r="VNN2" s="106"/>
      <c r="VNO2" s="106"/>
      <c r="VNP2" s="106"/>
      <c r="VNQ2" s="106"/>
      <c r="VNR2" s="106"/>
      <c r="VNS2" s="106"/>
      <c r="VNT2" s="106"/>
      <c r="VNU2" s="106"/>
      <c r="VNV2" s="106"/>
      <c r="VNW2" s="106"/>
      <c r="VNX2" s="106"/>
      <c r="VNY2" s="106"/>
      <c r="VNZ2" s="106"/>
      <c r="VOA2" s="106"/>
      <c r="VOB2" s="106"/>
      <c r="VOC2" s="106"/>
      <c r="VOD2" s="106"/>
      <c r="VOE2" s="106"/>
      <c r="VOF2" s="106"/>
      <c r="VOG2" s="106"/>
      <c r="VOH2" s="106"/>
      <c r="VOI2" s="106"/>
      <c r="VOJ2" s="106"/>
      <c r="VOK2" s="106"/>
      <c r="VOL2" s="106"/>
      <c r="VOM2" s="106"/>
      <c r="VON2" s="106"/>
      <c r="VOO2" s="106"/>
      <c r="VOP2" s="106"/>
      <c r="VOQ2" s="106"/>
      <c r="VOR2" s="106"/>
      <c r="VOS2" s="106"/>
      <c r="VOT2" s="106"/>
      <c r="VOU2" s="106"/>
      <c r="VOV2" s="106"/>
      <c r="VOW2" s="106"/>
      <c r="VOX2" s="106"/>
      <c r="VOY2" s="106"/>
      <c r="VOZ2" s="106"/>
      <c r="VPA2" s="106"/>
      <c r="VPB2" s="106"/>
      <c r="VPC2" s="106"/>
      <c r="VPD2" s="106"/>
      <c r="VPE2" s="106"/>
      <c r="VPF2" s="106"/>
      <c r="VPG2" s="106"/>
      <c r="VPH2" s="106"/>
      <c r="VPI2" s="106"/>
      <c r="VPJ2" s="106"/>
      <c r="VPK2" s="106"/>
      <c r="VPL2" s="106"/>
      <c r="VPM2" s="106"/>
      <c r="VPN2" s="106"/>
      <c r="VPO2" s="106"/>
      <c r="VPP2" s="106"/>
      <c r="VPQ2" s="106"/>
      <c r="VPR2" s="106"/>
      <c r="VPS2" s="106"/>
      <c r="VPT2" s="106"/>
      <c r="VPU2" s="106"/>
      <c r="VPV2" s="106"/>
      <c r="VPW2" s="106"/>
      <c r="VPX2" s="106"/>
      <c r="VPY2" s="106"/>
      <c r="VPZ2" s="106"/>
      <c r="VQA2" s="106"/>
      <c r="VQB2" s="106"/>
      <c r="VQC2" s="106"/>
      <c r="VQD2" s="106"/>
      <c r="VQE2" s="106"/>
      <c r="VQF2" s="106"/>
      <c r="VQG2" s="106"/>
      <c r="VQH2" s="106"/>
      <c r="VQI2" s="106"/>
      <c r="VQJ2" s="106"/>
      <c r="VQK2" s="106"/>
      <c r="VQL2" s="106"/>
      <c r="VQM2" s="106"/>
      <c r="VQN2" s="106"/>
      <c r="VQO2" s="106"/>
      <c r="VQP2" s="106"/>
      <c r="VQQ2" s="106"/>
      <c r="VQR2" s="106"/>
      <c r="VQS2" s="106"/>
      <c r="VQT2" s="106"/>
      <c r="VQU2" s="106"/>
      <c r="VQV2" s="106"/>
      <c r="VQW2" s="106"/>
      <c r="VQX2" s="106"/>
      <c r="VQY2" s="106"/>
      <c r="VQZ2" s="106"/>
      <c r="VRA2" s="106"/>
      <c r="VRB2" s="106"/>
      <c r="VRC2" s="106"/>
      <c r="VRD2" s="106"/>
      <c r="VRE2" s="106"/>
      <c r="VRF2" s="106"/>
      <c r="VRG2" s="106"/>
      <c r="VRH2" s="106"/>
      <c r="VRI2" s="106"/>
      <c r="VRJ2" s="106"/>
      <c r="VRK2" s="106"/>
      <c r="VRL2" s="106"/>
      <c r="VRM2" s="106"/>
      <c r="VRN2" s="106"/>
      <c r="VRO2" s="106"/>
      <c r="VRP2" s="106"/>
      <c r="VRQ2" s="106"/>
      <c r="VRR2" s="106"/>
      <c r="VRS2" s="106"/>
      <c r="VRT2" s="106"/>
      <c r="VRU2" s="106"/>
      <c r="VRV2" s="106"/>
      <c r="VRW2" s="106"/>
      <c r="VRX2" s="106"/>
      <c r="VRY2" s="106"/>
      <c r="VRZ2" s="106"/>
      <c r="VSA2" s="106"/>
      <c r="VSB2" s="106"/>
      <c r="VSC2" s="106"/>
      <c r="VSD2" s="106"/>
      <c r="VSE2" s="106"/>
      <c r="VSF2" s="106"/>
      <c r="VSG2" s="106"/>
      <c r="VSH2" s="106"/>
      <c r="VSI2" s="106"/>
      <c r="VSJ2" s="106"/>
      <c r="VSK2" s="106"/>
      <c r="VSL2" s="106"/>
      <c r="VSM2" s="106"/>
      <c r="VSN2" s="106"/>
      <c r="VSO2" s="106"/>
      <c r="VSP2" s="106"/>
      <c r="VSQ2" s="106"/>
      <c r="VSR2" s="106"/>
      <c r="VSS2" s="106"/>
      <c r="VST2" s="106"/>
      <c r="VSU2" s="106"/>
      <c r="VSV2" s="106"/>
      <c r="VSW2" s="106"/>
      <c r="VSX2" s="106"/>
      <c r="VSY2" s="106"/>
      <c r="VSZ2" s="106"/>
      <c r="VTA2" s="106"/>
      <c r="VTB2" s="106"/>
      <c r="VTC2" s="106"/>
      <c r="VTD2" s="106"/>
      <c r="VTE2" s="106"/>
      <c r="VTF2" s="106"/>
      <c r="VTG2" s="106"/>
      <c r="VTH2" s="106"/>
      <c r="VTI2" s="106"/>
      <c r="VTJ2" s="106"/>
      <c r="VTK2" s="106"/>
      <c r="VTL2" s="106"/>
      <c r="VTM2" s="106"/>
      <c r="VTN2" s="106"/>
      <c r="VTO2" s="106"/>
      <c r="VTP2" s="106"/>
      <c r="VTQ2" s="106"/>
      <c r="VTR2" s="106"/>
      <c r="VTS2" s="106"/>
      <c r="VTT2" s="106"/>
      <c r="VTU2" s="106"/>
      <c r="VTV2" s="106"/>
      <c r="VTW2" s="106"/>
      <c r="VTX2" s="106"/>
      <c r="VTY2" s="106"/>
      <c r="VTZ2" s="106"/>
      <c r="VUA2" s="106"/>
      <c r="VUB2" s="106"/>
      <c r="VUC2" s="106"/>
      <c r="VUD2" s="106"/>
      <c r="VUE2" s="106"/>
      <c r="VUF2" s="106"/>
      <c r="VUG2" s="106"/>
      <c r="VUH2" s="106"/>
      <c r="VUI2" s="106"/>
      <c r="VUJ2" s="106"/>
      <c r="VUK2" s="106"/>
      <c r="VUL2" s="106"/>
      <c r="VUM2" s="106"/>
      <c r="VUN2" s="106"/>
      <c r="VUO2" s="106"/>
      <c r="VUP2" s="106"/>
      <c r="VUQ2" s="106"/>
      <c r="VUR2" s="106"/>
      <c r="VUS2" s="106"/>
      <c r="VUT2" s="106"/>
      <c r="VUU2" s="106"/>
      <c r="VUV2" s="106"/>
      <c r="VUW2" s="106"/>
      <c r="VUX2" s="106"/>
      <c r="VUY2" s="106"/>
      <c r="VUZ2" s="106"/>
      <c r="VVA2" s="106"/>
      <c r="VVB2" s="106"/>
      <c r="VVC2" s="106"/>
      <c r="VVD2" s="106"/>
      <c r="VVE2" s="106"/>
      <c r="VVF2" s="106"/>
      <c r="VVG2" s="106"/>
      <c r="VVH2" s="106"/>
      <c r="VVI2" s="106"/>
      <c r="VVJ2" s="106"/>
      <c r="VVK2" s="106"/>
      <c r="VVL2" s="106"/>
      <c r="VVM2" s="106"/>
      <c r="VVN2" s="106"/>
      <c r="VVO2" s="106"/>
      <c r="VVP2" s="106"/>
      <c r="VVQ2" s="106"/>
      <c r="VVR2" s="106"/>
      <c r="VVS2" s="106"/>
      <c r="VVT2" s="106"/>
      <c r="VVU2" s="106"/>
      <c r="VVV2" s="106"/>
      <c r="VVW2" s="106"/>
      <c r="VVX2" s="106"/>
      <c r="VVY2" s="106"/>
      <c r="VVZ2" s="106"/>
      <c r="VWA2" s="106"/>
      <c r="VWB2" s="106"/>
      <c r="VWC2" s="106"/>
      <c r="VWD2" s="106"/>
      <c r="VWE2" s="106"/>
      <c r="VWF2" s="106"/>
      <c r="VWG2" s="106"/>
      <c r="VWH2" s="106"/>
      <c r="VWI2" s="106"/>
      <c r="VWJ2" s="106"/>
      <c r="VWK2" s="106"/>
      <c r="VWL2" s="106"/>
      <c r="VWM2" s="106"/>
      <c r="VWN2" s="106"/>
      <c r="VWO2" s="106"/>
      <c r="VWP2" s="106"/>
      <c r="VWQ2" s="106"/>
      <c r="VWR2" s="106"/>
      <c r="VWS2" s="106"/>
      <c r="VWT2" s="106"/>
      <c r="VWU2" s="106"/>
      <c r="VWV2" s="106"/>
      <c r="VWW2" s="106"/>
      <c r="VWX2" s="106"/>
      <c r="VWY2" s="106"/>
      <c r="VWZ2" s="106"/>
      <c r="VXA2" s="106"/>
      <c r="VXB2" s="106"/>
      <c r="VXC2" s="106"/>
      <c r="VXD2" s="106"/>
      <c r="VXE2" s="106"/>
      <c r="VXF2" s="106"/>
      <c r="VXG2" s="106"/>
      <c r="VXH2" s="106"/>
      <c r="VXI2" s="106"/>
      <c r="VXJ2" s="106"/>
      <c r="VXK2" s="106"/>
      <c r="VXL2" s="106"/>
      <c r="VXM2" s="106"/>
      <c r="VXN2" s="106"/>
      <c r="VXO2" s="106"/>
      <c r="VXP2" s="106"/>
      <c r="VXQ2" s="106"/>
      <c r="VXR2" s="106"/>
      <c r="VXS2" s="106"/>
      <c r="VXT2" s="106"/>
      <c r="VXU2" s="106"/>
      <c r="VXV2" s="106"/>
      <c r="VXW2" s="106"/>
      <c r="VXX2" s="106"/>
      <c r="VXY2" s="106"/>
      <c r="VXZ2" s="106"/>
      <c r="VYA2" s="106"/>
      <c r="VYB2" s="106"/>
      <c r="VYC2" s="106"/>
      <c r="VYD2" s="106"/>
      <c r="VYE2" s="106"/>
      <c r="VYF2" s="106"/>
      <c r="VYG2" s="106"/>
      <c r="VYH2" s="106"/>
      <c r="VYI2" s="106"/>
      <c r="VYJ2" s="106"/>
      <c r="VYK2" s="106"/>
      <c r="VYL2" s="106"/>
      <c r="VYM2" s="106"/>
      <c r="VYN2" s="106"/>
      <c r="VYO2" s="106"/>
      <c r="VYP2" s="106"/>
      <c r="VYQ2" s="106"/>
      <c r="VYR2" s="106"/>
      <c r="VYS2" s="106"/>
      <c r="VYT2" s="106"/>
      <c r="VYU2" s="106"/>
      <c r="VYV2" s="106"/>
      <c r="VYW2" s="106"/>
      <c r="VYX2" s="106"/>
      <c r="VYY2" s="106"/>
      <c r="VYZ2" s="106"/>
      <c r="VZA2" s="106"/>
      <c r="VZB2" s="106"/>
      <c r="VZC2" s="106"/>
      <c r="VZD2" s="106"/>
      <c r="VZE2" s="106"/>
      <c r="VZF2" s="106"/>
      <c r="VZG2" s="106"/>
      <c r="VZH2" s="106"/>
      <c r="VZI2" s="106"/>
      <c r="VZJ2" s="106"/>
      <c r="VZK2" s="106"/>
      <c r="VZL2" s="106"/>
      <c r="VZM2" s="106"/>
      <c r="VZN2" s="106"/>
      <c r="VZO2" s="106"/>
      <c r="VZP2" s="106"/>
      <c r="VZQ2" s="106"/>
      <c r="VZR2" s="106"/>
      <c r="VZS2" s="106"/>
      <c r="VZT2" s="106"/>
      <c r="VZU2" s="106"/>
      <c r="VZV2" s="106"/>
      <c r="VZW2" s="106"/>
      <c r="VZX2" s="106"/>
      <c r="VZY2" s="106"/>
      <c r="VZZ2" s="106"/>
      <c r="WAA2" s="106"/>
      <c r="WAB2" s="106"/>
      <c r="WAC2" s="106"/>
      <c r="WAD2" s="106"/>
      <c r="WAE2" s="106"/>
      <c r="WAF2" s="106"/>
      <c r="WAG2" s="106"/>
      <c r="WAH2" s="106"/>
      <c r="WAI2" s="106"/>
      <c r="WAJ2" s="106"/>
      <c r="WAK2" s="106"/>
      <c r="WAL2" s="106"/>
      <c r="WAM2" s="106"/>
      <c r="WAN2" s="106"/>
      <c r="WAO2" s="106"/>
      <c r="WAP2" s="106"/>
      <c r="WAQ2" s="106"/>
      <c r="WAR2" s="106"/>
      <c r="WAS2" s="106"/>
      <c r="WAT2" s="106"/>
      <c r="WAU2" s="106"/>
      <c r="WAV2" s="106"/>
      <c r="WAW2" s="106"/>
      <c r="WAX2" s="106"/>
      <c r="WAY2" s="106"/>
      <c r="WAZ2" s="106"/>
      <c r="WBA2" s="106"/>
      <c r="WBB2" s="106"/>
      <c r="WBC2" s="106"/>
      <c r="WBD2" s="106"/>
      <c r="WBE2" s="106"/>
      <c r="WBF2" s="106"/>
      <c r="WBG2" s="106"/>
      <c r="WBH2" s="106"/>
      <c r="WBI2" s="106"/>
      <c r="WBJ2" s="106"/>
      <c r="WBK2" s="106"/>
      <c r="WBL2" s="106"/>
      <c r="WBM2" s="106"/>
      <c r="WBN2" s="106"/>
      <c r="WBO2" s="106"/>
      <c r="WBP2" s="106"/>
      <c r="WBQ2" s="106"/>
      <c r="WBR2" s="106"/>
      <c r="WBS2" s="106"/>
      <c r="WBT2" s="106"/>
      <c r="WBU2" s="106"/>
      <c r="WBV2" s="106"/>
      <c r="WBW2" s="106"/>
      <c r="WBX2" s="106"/>
      <c r="WBY2" s="106"/>
      <c r="WBZ2" s="106"/>
      <c r="WCA2" s="106"/>
      <c r="WCB2" s="106"/>
      <c r="WCC2" s="106"/>
      <c r="WCD2" s="106"/>
      <c r="WCE2" s="106"/>
      <c r="WCF2" s="106"/>
      <c r="WCG2" s="106"/>
      <c r="WCH2" s="106"/>
      <c r="WCI2" s="106"/>
      <c r="WCJ2" s="106"/>
      <c r="WCK2" s="106"/>
      <c r="WCL2" s="106"/>
      <c r="WCM2" s="106"/>
      <c r="WCN2" s="106"/>
      <c r="WCO2" s="106"/>
      <c r="WCP2" s="106"/>
      <c r="WCQ2" s="106"/>
      <c r="WCR2" s="106"/>
      <c r="WCS2" s="106"/>
      <c r="WCT2" s="106"/>
      <c r="WCU2" s="106"/>
      <c r="WCV2" s="106"/>
      <c r="WCW2" s="106"/>
      <c r="WCX2" s="106"/>
      <c r="WCY2" s="106"/>
      <c r="WCZ2" s="106"/>
      <c r="WDA2" s="106"/>
      <c r="WDB2" s="106"/>
      <c r="WDC2" s="106"/>
      <c r="WDD2" s="106"/>
      <c r="WDE2" s="106"/>
      <c r="WDF2" s="106"/>
      <c r="WDG2" s="106"/>
      <c r="WDH2" s="106"/>
      <c r="WDI2" s="106"/>
      <c r="WDJ2" s="106"/>
      <c r="WDK2" s="106"/>
      <c r="WDL2" s="106"/>
      <c r="WDM2" s="106"/>
      <c r="WDN2" s="106"/>
      <c r="WDO2" s="106"/>
      <c r="WDP2" s="106"/>
      <c r="WDQ2" s="106"/>
      <c r="WDR2" s="106"/>
      <c r="WDS2" s="106"/>
      <c r="WDT2" s="106"/>
      <c r="WDU2" s="106"/>
      <c r="WDV2" s="106"/>
      <c r="WDW2" s="106"/>
      <c r="WDX2" s="106"/>
      <c r="WDY2" s="106"/>
      <c r="WDZ2" s="106"/>
      <c r="WEA2" s="106"/>
      <c r="WEB2" s="106"/>
      <c r="WEC2" s="106"/>
      <c r="WED2" s="106"/>
      <c r="WEE2" s="106"/>
      <c r="WEF2" s="106"/>
      <c r="WEG2" s="106"/>
      <c r="WEH2" s="106"/>
      <c r="WEI2" s="106"/>
      <c r="WEJ2" s="106"/>
      <c r="WEK2" s="106"/>
      <c r="WEL2" s="106"/>
      <c r="WEM2" s="106"/>
      <c r="WEN2" s="106"/>
      <c r="WEO2" s="106"/>
      <c r="WEP2" s="106"/>
      <c r="WEQ2" s="106"/>
      <c r="WER2" s="106"/>
      <c r="WES2" s="106"/>
      <c r="WET2" s="106"/>
      <c r="WEU2" s="106"/>
      <c r="WEV2" s="106"/>
      <c r="WEW2" s="106"/>
      <c r="WEX2" s="106"/>
      <c r="WEY2" s="106"/>
      <c r="WEZ2" s="106"/>
      <c r="WFA2" s="106"/>
      <c r="WFB2" s="106"/>
      <c r="WFC2" s="106"/>
      <c r="WFD2" s="106"/>
      <c r="WFE2" s="106"/>
      <c r="WFF2" s="106"/>
      <c r="WFG2" s="106"/>
      <c r="WFH2" s="106"/>
      <c r="WFI2" s="106"/>
      <c r="WFJ2" s="106"/>
      <c r="WFK2" s="106"/>
      <c r="WFL2" s="106"/>
      <c r="WFM2" s="106"/>
      <c r="WFN2" s="106"/>
      <c r="WFO2" s="106"/>
      <c r="WFP2" s="106"/>
      <c r="WFQ2" s="106"/>
      <c r="WFR2" s="106"/>
      <c r="WFS2" s="106"/>
      <c r="WFT2" s="106"/>
      <c r="WFU2" s="106"/>
      <c r="WFV2" s="106"/>
      <c r="WFW2" s="106"/>
      <c r="WFX2" s="106"/>
      <c r="WFY2" s="106"/>
      <c r="WFZ2" s="106"/>
      <c r="WGA2" s="106"/>
      <c r="WGB2" s="106"/>
      <c r="WGC2" s="106"/>
      <c r="WGD2" s="106"/>
      <c r="WGE2" s="106"/>
      <c r="WGF2" s="106"/>
      <c r="WGG2" s="106"/>
      <c r="WGH2" s="106"/>
      <c r="WGI2" s="106"/>
      <c r="WGJ2" s="106"/>
      <c r="WGK2" s="106"/>
      <c r="WGL2" s="106"/>
      <c r="WGM2" s="106"/>
      <c r="WGN2" s="106"/>
      <c r="WGO2" s="106"/>
      <c r="WGP2" s="106"/>
      <c r="WGQ2" s="106"/>
      <c r="WGR2" s="106"/>
      <c r="WGS2" s="106"/>
      <c r="WGT2" s="106"/>
      <c r="WGU2" s="106"/>
      <c r="WGV2" s="106"/>
      <c r="WGW2" s="106"/>
      <c r="WGX2" s="106"/>
      <c r="WGY2" s="106"/>
      <c r="WGZ2" s="106"/>
      <c r="WHA2" s="106"/>
      <c r="WHB2" s="106"/>
      <c r="WHC2" s="106"/>
      <c r="WHD2" s="106"/>
      <c r="WHE2" s="106"/>
      <c r="WHF2" s="106"/>
      <c r="WHG2" s="106"/>
      <c r="WHH2" s="106"/>
      <c r="WHI2" s="106"/>
      <c r="WHJ2" s="106"/>
      <c r="WHK2" s="106"/>
      <c r="WHL2" s="106"/>
      <c r="WHM2" s="106"/>
      <c r="WHN2" s="106"/>
      <c r="WHO2" s="106"/>
      <c r="WHP2" s="106"/>
      <c r="WHQ2" s="106"/>
      <c r="WHR2" s="106"/>
      <c r="WHS2" s="106"/>
      <c r="WHT2" s="106"/>
      <c r="WHU2" s="106"/>
      <c r="WHV2" s="106"/>
      <c r="WHW2" s="106"/>
      <c r="WHX2" s="106"/>
      <c r="WHY2" s="106"/>
      <c r="WHZ2" s="106"/>
      <c r="WIA2" s="106"/>
      <c r="WIB2" s="106"/>
      <c r="WIC2" s="106"/>
      <c r="WID2" s="106"/>
      <c r="WIE2" s="106"/>
      <c r="WIF2" s="106"/>
      <c r="WIG2" s="106"/>
      <c r="WIH2" s="106"/>
      <c r="WII2" s="106"/>
      <c r="WIJ2" s="106"/>
      <c r="WIK2" s="106"/>
      <c r="WIL2" s="106"/>
      <c r="WIM2" s="106"/>
      <c r="WIN2" s="106"/>
      <c r="WIO2" s="106"/>
      <c r="WIP2" s="106"/>
      <c r="WIQ2" s="106"/>
      <c r="WIR2" s="106"/>
      <c r="WIS2" s="106"/>
      <c r="WIT2" s="106"/>
      <c r="WIU2" s="106"/>
      <c r="WIV2" s="106"/>
      <c r="WIW2" s="106"/>
      <c r="WIX2" s="106"/>
      <c r="WIY2" s="106"/>
      <c r="WIZ2" s="106"/>
      <c r="WJA2" s="106"/>
      <c r="WJB2" s="106"/>
      <c r="WJC2" s="106"/>
      <c r="WJD2" s="106"/>
      <c r="WJE2" s="106"/>
      <c r="WJF2" s="106"/>
      <c r="WJG2" s="106"/>
      <c r="WJH2" s="106"/>
      <c r="WJI2" s="106"/>
      <c r="WJJ2" s="106"/>
      <c r="WJK2" s="106"/>
      <c r="WJL2" s="106"/>
      <c r="WJM2" s="106"/>
      <c r="WJN2" s="106"/>
      <c r="WJO2" s="106"/>
      <c r="WJP2" s="106"/>
      <c r="WJQ2" s="106"/>
      <c r="WJR2" s="106"/>
      <c r="WJS2" s="106"/>
      <c r="WJT2" s="106"/>
      <c r="WJU2" s="106"/>
      <c r="WJV2" s="106"/>
      <c r="WJW2" s="106"/>
      <c r="WJX2" s="106"/>
      <c r="WJY2" s="106"/>
      <c r="WJZ2" s="106"/>
      <c r="WKA2" s="106"/>
      <c r="WKB2" s="106"/>
      <c r="WKC2" s="106"/>
      <c r="WKD2" s="106"/>
      <c r="WKE2" s="106"/>
      <c r="WKF2" s="106"/>
      <c r="WKG2" s="106"/>
      <c r="WKH2" s="106"/>
      <c r="WKI2" s="106"/>
      <c r="WKJ2" s="106"/>
      <c r="WKK2" s="106"/>
      <c r="WKL2" s="106"/>
      <c r="WKM2" s="106"/>
      <c r="WKN2" s="106"/>
      <c r="WKO2" s="106"/>
      <c r="WKP2" s="106"/>
      <c r="WKQ2" s="106"/>
      <c r="WKR2" s="106"/>
      <c r="WKS2" s="106"/>
      <c r="WKT2" s="106"/>
      <c r="WKU2" s="106"/>
      <c r="WKV2" s="106"/>
      <c r="WKW2" s="106"/>
      <c r="WKX2" s="106"/>
      <c r="WKY2" s="106"/>
      <c r="WKZ2" s="106"/>
      <c r="WLA2" s="106"/>
      <c r="WLB2" s="106"/>
      <c r="WLC2" s="106"/>
      <c r="WLD2" s="106"/>
      <c r="WLE2" s="106"/>
      <c r="WLF2" s="106"/>
      <c r="WLG2" s="106"/>
      <c r="WLH2" s="106"/>
      <c r="WLI2" s="106"/>
      <c r="WLJ2" s="106"/>
      <c r="WLK2" s="106"/>
      <c r="WLL2" s="106"/>
      <c r="WLM2" s="106"/>
      <c r="WLN2" s="106"/>
      <c r="WLO2" s="106"/>
      <c r="WLP2" s="106"/>
      <c r="WLQ2" s="106"/>
      <c r="WLR2" s="106"/>
      <c r="WLS2" s="106"/>
      <c r="WLT2" s="106"/>
      <c r="WLU2" s="106"/>
      <c r="WLV2" s="106"/>
      <c r="WLW2" s="106"/>
      <c r="WLX2" s="106"/>
      <c r="WLY2" s="106"/>
      <c r="WLZ2" s="106"/>
      <c r="WMA2" s="106"/>
      <c r="WMB2" s="106"/>
      <c r="WMC2" s="106"/>
      <c r="WMD2" s="106"/>
      <c r="WME2" s="106"/>
      <c r="WMF2" s="106"/>
      <c r="WMG2" s="106"/>
      <c r="WMH2" s="106"/>
      <c r="WMI2" s="106"/>
      <c r="WMJ2" s="106"/>
      <c r="WMK2" s="106"/>
      <c r="WML2" s="106"/>
      <c r="WMM2" s="106"/>
      <c r="WMN2" s="106"/>
      <c r="WMO2" s="106"/>
      <c r="WMP2" s="106"/>
      <c r="WMQ2" s="106"/>
      <c r="WMR2" s="106"/>
      <c r="WMS2" s="106"/>
      <c r="WMT2" s="106"/>
      <c r="WMU2" s="106"/>
      <c r="WMV2" s="106"/>
      <c r="WMW2" s="106"/>
      <c r="WMX2" s="106"/>
      <c r="WMY2" s="106"/>
      <c r="WMZ2" s="106"/>
      <c r="WNA2" s="106"/>
      <c r="WNB2" s="106"/>
      <c r="WNC2" s="106"/>
      <c r="WND2" s="106"/>
      <c r="WNE2" s="106"/>
      <c r="WNF2" s="106"/>
      <c r="WNG2" s="106"/>
      <c r="WNH2" s="106"/>
      <c r="WNI2" s="106"/>
      <c r="WNJ2" s="106"/>
      <c r="WNK2" s="106"/>
      <c r="WNL2" s="106"/>
      <c r="WNM2" s="106"/>
      <c r="WNN2" s="106"/>
      <c r="WNO2" s="106"/>
      <c r="WNP2" s="106"/>
      <c r="WNQ2" s="106"/>
      <c r="WNR2" s="106"/>
      <c r="WNS2" s="106"/>
      <c r="WNT2" s="106"/>
      <c r="WNU2" s="106"/>
      <c r="WNV2" s="106"/>
      <c r="WNW2" s="106"/>
      <c r="WNX2" s="106"/>
      <c r="WNY2" s="106"/>
      <c r="WNZ2" s="106"/>
      <c r="WOA2" s="106"/>
      <c r="WOB2" s="106"/>
      <c r="WOC2" s="106"/>
      <c r="WOD2" s="106"/>
      <c r="WOE2" s="106"/>
      <c r="WOF2" s="106"/>
      <c r="WOG2" s="106"/>
      <c r="WOH2" s="106"/>
      <c r="WOI2" s="106"/>
      <c r="WOJ2" s="106"/>
      <c r="WOK2" s="106"/>
      <c r="WOL2" s="106"/>
      <c r="WOM2" s="106"/>
      <c r="WON2" s="106"/>
      <c r="WOO2" s="106"/>
      <c r="WOP2" s="106"/>
      <c r="WOQ2" s="106"/>
      <c r="WOR2" s="106"/>
      <c r="WOS2" s="106"/>
      <c r="WOT2" s="106"/>
      <c r="WOU2" s="106"/>
      <c r="WOV2" s="106"/>
      <c r="WOW2" s="106"/>
      <c r="WOX2" s="106"/>
      <c r="WOY2" s="106"/>
      <c r="WOZ2" s="106"/>
      <c r="WPA2" s="106"/>
      <c r="WPB2" s="106"/>
      <c r="WPC2" s="106"/>
      <c r="WPD2" s="106"/>
      <c r="WPE2" s="106"/>
      <c r="WPF2" s="106"/>
      <c r="WPG2" s="106"/>
      <c r="WPH2" s="106"/>
      <c r="WPI2" s="106"/>
      <c r="WPJ2" s="106"/>
      <c r="WPK2" s="106"/>
      <c r="WPL2" s="106"/>
      <c r="WPM2" s="106"/>
      <c r="WPN2" s="106"/>
      <c r="WPO2" s="106"/>
      <c r="WPP2" s="106"/>
      <c r="WPQ2" s="106"/>
      <c r="WPR2" s="106"/>
      <c r="WPS2" s="106"/>
      <c r="WPT2" s="106"/>
      <c r="WPU2" s="106"/>
      <c r="WPV2" s="106"/>
      <c r="WPW2" s="106"/>
      <c r="WPX2" s="106"/>
      <c r="WPY2" s="106"/>
      <c r="WPZ2" s="106"/>
      <c r="WQA2" s="106"/>
      <c r="WQB2" s="106"/>
      <c r="WQC2" s="106"/>
      <c r="WQD2" s="106"/>
      <c r="WQE2" s="106"/>
      <c r="WQF2" s="106"/>
      <c r="WQG2" s="106"/>
      <c r="WQH2" s="106"/>
      <c r="WQI2" s="106"/>
      <c r="WQJ2" s="106"/>
      <c r="WQK2" s="106"/>
      <c r="WQL2" s="106"/>
      <c r="WQM2" s="106"/>
      <c r="WQN2" s="106"/>
      <c r="WQO2" s="106"/>
      <c r="WQP2" s="106"/>
      <c r="WQQ2" s="106"/>
      <c r="WQR2" s="106"/>
      <c r="WQS2" s="106"/>
      <c r="WQT2" s="106"/>
      <c r="WQU2" s="106"/>
      <c r="WQV2" s="106"/>
      <c r="WQW2" s="106"/>
      <c r="WQX2" s="106"/>
      <c r="WQY2" s="106"/>
      <c r="WQZ2" s="106"/>
      <c r="WRA2" s="106"/>
      <c r="WRB2" s="106"/>
      <c r="WRC2" s="106"/>
      <c r="WRD2" s="106"/>
      <c r="WRE2" s="106"/>
      <c r="WRF2" s="106"/>
      <c r="WRG2" s="106"/>
      <c r="WRH2" s="106"/>
      <c r="WRI2" s="106"/>
      <c r="WRJ2" s="106"/>
      <c r="WRK2" s="106"/>
      <c r="WRL2" s="106"/>
      <c r="WRM2" s="106"/>
      <c r="WRN2" s="106"/>
      <c r="WRO2" s="106"/>
      <c r="WRP2" s="106"/>
      <c r="WRQ2" s="106"/>
      <c r="WRR2" s="106"/>
      <c r="WRS2" s="106"/>
      <c r="WRT2" s="106"/>
      <c r="WRU2" s="106"/>
      <c r="WRV2" s="106"/>
      <c r="WRW2" s="106"/>
      <c r="WRX2" s="106"/>
      <c r="WRY2" s="106"/>
      <c r="WRZ2" s="106"/>
      <c r="WSA2" s="106"/>
      <c r="WSB2" s="106"/>
      <c r="WSC2" s="106"/>
      <c r="WSD2" s="106"/>
      <c r="WSE2" s="106"/>
      <c r="WSF2" s="106"/>
      <c r="WSG2" s="106"/>
      <c r="WSH2" s="106"/>
      <c r="WSI2" s="106"/>
      <c r="WSJ2" s="106"/>
      <c r="WSK2" s="106"/>
      <c r="WSL2" s="106"/>
      <c r="WSM2" s="106"/>
      <c r="WSN2" s="106"/>
      <c r="WSO2" s="106"/>
      <c r="WSP2" s="106"/>
      <c r="WSQ2" s="106"/>
      <c r="WSR2" s="106"/>
      <c r="WSS2" s="106"/>
      <c r="WST2" s="106"/>
      <c r="WSU2" s="106"/>
      <c r="WSV2" s="106"/>
      <c r="WSW2" s="106"/>
      <c r="WSX2" s="106"/>
      <c r="WSY2" s="106"/>
      <c r="WSZ2" s="106"/>
      <c r="WTA2" s="106"/>
      <c r="WTB2" s="106"/>
      <c r="WTC2" s="106"/>
      <c r="WTD2" s="106"/>
      <c r="WTE2" s="106"/>
      <c r="WTF2" s="106"/>
      <c r="WTG2" s="106"/>
      <c r="WTH2" s="106"/>
      <c r="WTI2" s="106"/>
      <c r="WTJ2" s="106"/>
      <c r="WTK2" s="106"/>
      <c r="WTL2" s="106"/>
      <c r="WTM2" s="106"/>
      <c r="WTN2" s="106"/>
      <c r="WTO2" s="106"/>
      <c r="WTP2" s="106"/>
      <c r="WTQ2" s="106"/>
      <c r="WTR2" s="106"/>
      <c r="WTS2" s="106"/>
      <c r="WTT2" s="106"/>
      <c r="WTU2" s="106"/>
      <c r="WTV2" s="106"/>
      <c r="WTW2" s="106"/>
      <c r="WTX2" s="106"/>
      <c r="WTY2" s="106"/>
      <c r="WTZ2" s="106"/>
      <c r="WUA2" s="106"/>
      <c r="WUB2" s="106"/>
      <c r="WUC2" s="106"/>
      <c r="WUD2" s="106"/>
      <c r="WUE2" s="106"/>
      <c r="WUF2" s="106"/>
      <c r="WUG2" s="106"/>
      <c r="WUH2" s="106"/>
      <c r="WUI2" s="106"/>
      <c r="WUJ2" s="106"/>
      <c r="WUK2" s="106"/>
      <c r="WUL2" s="106"/>
      <c r="WUM2" s="106"/>
      <c r="WUN2" s="106"/>
      <c r="WUO2" s="106"/>
      <c r="WUP2" s="106"/>
      <c r="WUQ2" s="106"/>
      <c r="WUR2" s="106"/>
      <c r="WUS2" s="106"/>
      <c r="WUT2" s="106"/>
      <c r="WUU2" s="106"/>
      <c r="WUV2" s="106"/>
      <c r="WUW2" s="106"/>
      <c r="WUX2" s="106"/>
      <c r="WUY2" s="106"/>
      <c r="WUZ2" s="106"/>
      <c r="WVA2" s="106"/>
      <c r="WVB2" s="106"/>
      <c r="WVC2" s="106"/>
      <c r="WVD2" s="106"/>
      <c r="WVE2" s="106"/>
      <c r="WVF2" s="106"/>
      <c r="WVG2" s="106"/>
      <c r="WVH2" s="106"/>
      <c r="WVI2" s="106"/>
      <c r="WVJ2" s="106"/>
      <c r="WVK2" s="106"/>
      <c r="WVL2" s="106"/>
      <c r="WVM2" s="106"/>
      <c r="WVN2" s="106"/>
      <c r="WVO2" s="106"/>
      <c r="WVP2" s="106"/>
      <c r="WVQ2" s="106"/>
      <c r="WVR2" s="106"/>
      <c r="WVS2" s="106"/>
      <c r="WVT2" s="106"/>
      <c r="WVU2" s="106"/>
      <c r="WVV2" s="106"/>
      <c r="WVW2" s="106"/>
      <c r="WVX2" s="106"/>
      <c r="WVY2" s="106"/>
      <c r="WVZ2" s="106"/>
      <c r="WWA2" s="106"/>
      <c r="WWB2" s="106"/>
      <c r="WWC2" s="106"/>
      <c r="WWD2" s="106"/>
      <c r="WWE2" s="106"/>
      <c r="WWF2" s="106"/>
      <c r="WWG2" s="106"/>
      <c r="WWH2" s="106"/>
      <c r="WWI2" s="106"/>
      <c r="WWJ2" s="106"/>
      <c r="WWK2" s="106"/>
      <c r="WWL2" s="106"/>
      <c r="WWM2" s="106"/>
      <c r="WWN2" s="106"/>
      <c r="WWO2" s="106"/>
      <c r="WWP2" s="106"/>
      <c r="WWQ2" s="106"/>
      <c r="WWR2" s="106"/>
      <c r="WWS2" s="106"/>
      <c r="WWT2" s="106"/>
      <c r="WWU2" s="106"/>
      <c r="WWV2" s="106"/>
      <c r="WWW2" s="106"/>
      <c r="WWX2" s="106"/>
      <c r="WWY2" s="106"/>
      <c r="WWZ2" s="106"/>
      <c r="WXA2" s="106"/>
      <c r="WXB2" s="106"/>
      <c r="WXC2" s="106"/>
      <c r="WXD2" s="106"/>
      <c r="WXE2" s="106"/>
      <c r="WXF2" s="106"/>
      <c r="WXG2" s="106"/>
      <c r="WXH2" s="106"/>
      <c r="WXI2" s="106"/>
      <c r="WXJ2" s="106"/>
      <c r="WXK2" s="106"/>
      <c r="WXL2" s="106"/>
      <c r="WXM2" s="106"/>
      <c r="WXN2" s="106"/>
      <c r="WXO2" s="106"/>
      <c r="WXP2" s="106"/>
      <c r="WXQ2" s="106"/>
      <c r="WXR2" s="106"/>
      <c r="WXS2" s="106"/>
      <c r="WXT2" s="106"/>
      <c r="WXU2" s="106"/>
      <c r="WXV2" s="106"/>
      <c r="WXW2" s="106"/>
      <c r="WXX2" s="106"/>
      <c r="WXY2" s="106"/>
      <c r="WXZ2" s="106"/>
      <c r="WYA2" s="106"/>
      <c r="WYB2" s="106"/>
      <c r="WYC2" s="106"/>
      <c r="WYD2" s="106"/>
      <c r="WYE2" s="106"/>
      <c r="WYF2" s="106"/>
      <c r="WYG2" s="106"/>
      <c r="WYH2" s="106"/>
      <c r="WYI2" s="106"/>
      <c r="WYJ2" s="106"/>
      <c r="WYK2" s="106"/>
      <c r="WYL2" s="106"/>
      <c r="WYM2" s="106"/>
      <c r="WYN2" s="106"/>
      <c r="WYO2" s="106"/>
      <c r="WYP2" s="106"/>
      <c r="WYQ2" s="106"/>
      <c r="WYR2" s="106"/>
      <c r="WYS2" s="106"/>
      <c r="WYT2" s="106"/>
      <c r="WYU2" s="106"/>
      <c r="WYV2" s="106"/>
      <c r="WYW2" s="106"/>
      <c r="WYX2" s="106"/>
      <c r="WYY2" s="106"/>
      <c r="WYZ2" s="106"/>
      <c r="WZA2" s="106"/>
      <c r="WZB2" s="106"/>
      <c r="WZC2" s="106"/>
      <c r="WZD2" s="106"/>
      <c r="WZE2" s="106"/>
      <c r="WZF2" s="106"/>
      <c r="WZG2" s="106"/>
      <c r="WZH2" s="106"/>
      <c r="WZI2" s="106"/>
      <c r="WZJ2" s="106"/>
      <c r="WZK2" s="106"/>
      <c r="WZL2" s="106"/>
      <c r="WZM2" s="106"/>
      <c r="WZN2" s="106"/>
      <c r="WZO2" s="106"/>
      <c r="WZP2" s="106"/>
      <c r="WZQ2" s="106"/>
      <c r="WZR2" s="106"/>
      <c r="WZS2" s="106"/>
      <c r="WZT2" s="106"/>
      <c r="WZU2" s="106"/>
      <c r="WZV2" s="106"/>
      <c r="WZW2" s="106"/>
      <c r="WZX2" s="106"/>
      <c r="WZY2" s="106"/>
      <c r="WZZ2" s="106"/>
      <c r="XAA2" s="106"/>
      <c r="XAB2" s="106"/>
      <c r="XAC2" s="106"/>
      <c r="XAD2" s="106"/>
      <c r="XAE2" s="106"/>
      <c r="XAF2" s="106"/>
      <c r="XAG2" s="106"/>
      <c r="XAH2" s="106"/>
      <c r="XAI2" s="106"/>
      <c r="XAJ2" s="106"/>
      <c r="XAK2" s="106"/>
      <c r="XAL2" s="106"/>
      <c r="XAM2" s="106"/>
      <c r="XAN2" s="106"/>
      <c r="XAO2" s="106"/>
      <c r="XAP2" s="106"/>
      <c r="XAQ2" s="106"/>
      <c r="XAR2" s="106"/>
      <c r="XAS2" s="106"/>
      <c r="XAT2" s="106"/>
      <c r="XAU2" s="106"/>
      <c r="XAV2" s="106"/>
      <c r="XAW2" s="106"/>
      <c r="XAX2" s="106"/>
      <c r="XAY2" s="106"/>
      <c r="XAZ2" s="106"/>
      <c r="XBA2" s="106"/>
      <c r="XBB2" s="106"/>
      <c r="XBC2" s="106"/>
      <c r="XBD2" s="106"/>
      <c r="XBE2" s="106"/>
      <c r="XBF2" s="106"/>
      <c r="XBG2" s="106"/>
      <c r="XBH2" s="106"/>
      <c r="XBI2" s="106"/>
      <c r="XBJ2" s="106"/>
      <c r="XBK2" s="106"/>
      <c r="XBL2" s="106"/>
      <c r="XBM2" s="106"/>
      <c r="XBN2" s="106"/>
      <c r="XBO2" s="106"/>
      <c r="XBP2" s="106"/>
      <c r="XBQ2" s="106"/>
      <c r="XBR2" s="106"/>
      <c r="XBS2" s="106"/>
      <c r="XBT2" s="106"/>
      <c r="XBU2" s="106"/>
      <c r="XBV2" s="106"/>
      <c r="XBW2" s="106"/>
      <c r="XBX2" s="106"/>
      <c r="XBY2" s="106"/>
      <c r="XBZ2" s="106"/>
      <c r="XCA2" s="106"/>
      <c r="XCB2" s="106"/>
      <c r="XCC2" s="106"/>
      <c r="XCD2" s="106"/>
      <c r="XCE2" s="106"/>
      <c r="XCF2" s="106"/>
      <c r="XCG2" s="106"/>
      <c r="XCH2" s="106"/>
      <c r="XCI2" s="106"/>
      <c r="XCJ2" s="106"/>
      <c r="XCK2" s="106"/>
      <c r="XCL2" s="106"/>
      <c r="XCM2" s="106"/>
      <c r="XCN2" s="106"/>
      <c r="XCO2" s="106"/>
      <c r="XCP2" s="106"/>
      <c r="XCQ2" s="106"/>
      <c r="XCR2" s="106"/>
      <c r="XCS2" s="106"/>
      <c r="XCT2" s="106"/>
      <c r="XCU2" s="106"/>
      <c r="XCV2" s="106"/>
      <c r="XCW2" s="106"/>
      <c r="XCX2" s="106"/>
      <c r="XCY2" s="106"/>
      <c r="XCZ2" s="106"/>
      <c r="XDA2" s="106"/>
      <c r="XDB2" s="106"/>
      <c r="XDC2" s="106"/>
      <c r="XDD2" s="106"/>
      <c r="XDE2" s="106"/>
      <c r="XDF2" s="106"/>
      <c r="XDG2" s="106"/>
      <c r="XDH2" s="106"/>
      <c r="XDI2" s="106"/>
      <c r="XDJ2" s="106"/>
      <c r="XDK2" s="106"/>
      <c r="XDL2" s="106"/>
      <c r="XDM2" s="106"/>
      <c r="XDN2" s="106"/>
      <c r="XDO2" s="106"/>
      <c r="XDP2" s="106"/>
      <c r="XDQ2" s="106"/>
      <c r="XDR2" s="106"/>
      <c r="XDS2" s="106"/>
      <c r="XDT2" s="106"/>
      <c r="XDU2" s="106"/>
      <c r="XDV2" s="106"/>
      <c r="XDW2" s="106"/>
      <c r="XDX2" s="106"/>
      <c r="XDY2" s="106"/>
      <c r="XDZ2" s="106"/>
      <c r="XEA2" s="106"/>
      <c r="XEB2" s="106"/>
      <c r="XEC2" s="106"/>
      <c r="XED2" s="106"/>
      <c r="XEE2" s="106"/>
      <c r="XEF2" s="106"/>
      <c r="XEG2" s="106"/>
      <c r="XEH2" s="106"/>
      <c r="XEI2" s="106"/>
      <c r="XEJ2" s="106"/>
      <c r="XEK2" s="106"/>
      <c r="XEL2" s="106"/>
      <c r="XEM2" s="106"/>
      <c r="XEN2" s="106"/>
      <c r="XEO2" s="106"/>
      <c r="XEP2" s="106"/>
      <c r="XEQ2" s="106"/>
      <c r="XER2" s="106"/>
      <c r="XES2" s="106"/>
      <c r="XET2" s="106"/>
      <c r="XEU2" s="106"/>
      <c r="XEV2" s="106"/>
      <c r="XEW2" s="106"/>
      <c r="XEX2" s="106"/>
      <c r="XEY2" s="106"/>
      <c r="XEZ2" s="106"/>
      <c r="XFA2" s="106"/>
      <c r="XFB2" s="106"/>
      <c r="XFC2" s="106"/>
      <c r="XFD2" s="106"/>
    </row>
    <row r="3" spans="1:16384" s="109" customFormat="1" ht="15" customHeight="1">
      <c r="A3" s="188" t="s">
        <v>36</v>
      </c>
      <c r="B3" s="183" t="s">
        <v>73</v>
      </c>
      <c r="C3" s="185" t="s">
        <v>30</v>
      </c>
      <c r="D3" s="188" t="s">
        <v>27</v>
      </c>
      <c r="E3" s="191" t="s">
        <v>28</v>
      </c>
      <c r="F3" s="187" t="s">
        <v>29</v>
      </c>
      <c r="G3" s="178"/>
      <c r="H3" s="179"/>
      <c r="I3" s="179"/>
      <c r="J3" s="179"/>
      <c r="K3" s="179"/>
      <c r="L3" s="179"/>
      <c r="M3" s="180"/>
      <c r="N3" s="145" t="s">
        <v>149</v>
      </c>
      <c r="O3" s="181">
        <f>DATE(2016,11,5)</f>
        <v>42679</v>
      </c>
      <c r="P3" s="173"/>
      <c r="Q3" s="144" t="s">
        <v>149</v>
      </c>
      <c r="R3" s="181">
        <f>DATE(2016,11,5)</f>
        <v>42679</v>
      </c>
      <c r="S3" s="173"/>
      <c r="T3" s="144" t="s">
        <v>149</v>
      </c>
      <c r="U3" s="181">
        <f>DATE(2016,11,26)</f>
        <v>42700</v>
      </c>
      <c r="V3" s="173"/>
      <c r="W3" s="144" t="s">
        <v>149</v>
      </c>
      <c r="X3" s="181">
        <f>DATE(2016,12,24)</f>
        <v>42728</v>
      </c>
      <c r="Y3" s="173"/>
      <c r="Z3" s="144" t="s">
        <v>149</v>
      </c>
      <c r="AA3" s="173"/>
      <c r="AB3" s="173"/>
      <c r="AC3" s="144" t="s">
        <v>149</v>
      </c>
      <c r="AD3" s="173"/>
      <c r="AE3" s="173"/>
      <c r="AF3" s="145"/>
      <c r="AG3" s="145"/>
      <c r="AH3" s="165"/>
      <c r="AI3" s="32"/>
      <c r="AJ3" s="24" t="s">
        <v>4</v>
      </c>
      <c r="AK3" s="108" t="s">
        <v>32</v>
      </c>
      <c r="AL3" s="107" t="str">
        <f>AJ3</f>
        <v>ЛР</v>
      </c>
      <c r="AM3" s="107" t="str">
        <f t="shared" ref="AM3:BS3" si="0">AK3</f>
        <v>Л</v>
      </c>
      <c r="AN3" s="107" t="str">
        <f t="shared" si="0"/>
        <v>ЛР</v>
      </c>
      <c r="AO3" s="107" t="str">
        <f t="shared" si="0"/>
        <v>Л</v>
      </c>
      <c r="AP3" s="107" t="str">
        <f t="shared" si="0"/>
        <v>ЛР</v>
      </c>
      <c r="AQ3" s="107" t="str">
        <f t="shared" si="0"/>
        <v>Л</v>
      </c>
      <c r="AR3" s="107" t="str">
        <f t="shared" si="0"/>
        <v>ЛР</v>
      </c>
      <c r="AS3" s="107" t="str">
        <f t="shared" si="0"/>
        <v>Л</v>
      </c>
      <c r="AT3" s="107" t="str">
        <f t="shared" si="0"/>
        <v>ЛР</v>
      </c>
      <c r="AU3" s="107" t="str">
        <f t="shared" si="0"/>
        <v>Л</v>
      </c>
      <c r="AV3" s="107" t="str">
        <f t="shared" si="0"/>
        <v>ЛР</v>
      </c>
      <c r="AW3" s="107" t="str">
        <f t="shared" si="0"/>
        <v>Л</v>
      </c>
      <c r="AX3" s="107" t="str">
        <f t="shared" si="0"/>
        <v>ЛР</v>
      </c>
      <c r="AY3" s="107" t="str">
        <f t="shared" si="0"/>
        <v>Л</v>
      </c>
      <c r="AZ3" s="107" t="str">
        <f t="shared" si="0"/>
        <v>ЛР</v>
      </c>
      <c r="BA3" s="107" t="str">
        <f t="shared" si="0"/>
        <v>Л</v>
      </c>
      <c r="BB3" s="107" t="str">
        <f t="shared" si="0"/>
        <v>ЛР</v>
      </c>
      <c r="BC3" s="107" t="str">
        <f t="shared" si="0"/>
        <v>Л</v>
      </c>
      <c r="BD3" s="107" t="str">
        <f t="shared" si="0"/>
        <v>ЛР</v>
      </c>
      <c r="BE3" s="107" t="str">
        <f t="shared" si="0"/>
        <v>Л</v>
      </c>
      <c r="BF3" s="107" t="str">
        <f t="shared" si="0"/>
        <v>ЛР</v>
      </c>
      <c r="BG3" s="107" t="str">
        <f t="shared" si="0"/>
        <v>Л</v>
      </c>
      <c r="BH3" s="107" t="str">
        <f t="shared" si="0"/>
        <v>ЛР</v>
      </c>
      <c r="BI3" s="107" t="str">
        <f t="shared" si="0"/>
        <v>Л</v>
      </c>
      <c r="BJ3" s="107" t="str">
        <f t="shared" si="0"/>
        <v>ЛР</v>
      </c>
      <c r="BK3" s="107" t="str">
        <f t="shared" si="0"/>
        <v>Л</v>
      </c>
      <c r="BL3" s="107" t="str">
        <f t="shared" si="0"/>
        <v>ЛР</v>
      </c>
      <c r="BM3" s="107" t="str">
        <f t="shared" si="0"/>
        <v>Л</v>
      </c>
      <c r="BN3" s="107" t="str">
        <f t="shared" si="0"/>
        <v>ЛР</v>
      </c>
      <c r="BO3" s="107" t="str">
        <f t="shared" si="0"/>
        <v>Л</v>
      </c>
      <c r="BP3" s="107" t="str">
        <f t="shared" si="0"/>
        <v>ЛР</v>
      </c>
      <c r="BQ3" s="107" t="str">
        <f t="shared" si="0"/>
        <v>Л</v>
      </c>
      <c r="BR3" s="107" t="str">
        <f t="shared" si="0"/>
        <v>ЛР</v>
      </c>
      <c r="BS3" s="107" t="str">
        <f t="shared" si="0"/>
        <v>Л</v>
      </c>
      <c r="BT3" s="108"/>
      <c r="BU3" s="108"/>
    </row>
    <row r="4" spans="1:16384" s="106" customFormat="1" ht="45">
      <c r="A4" s="188"/>
      <c r="B4" s="184"/>
      <c r="C4" s="186"/>
      <c r="D4" s="188"/>
      <c r="E4" s="191"/>
      <c r="F4" s="187"/>
      <c r="G4" s="68" t="s">
        <v>114</v>
      </c>
      <c r="H4" s="14" t="s">
        <v>115</v>
      </c>
      <c r="I4" s="14" t="s">
        <v>119</v>
      </c>
      <c r="J4" s="14" t="s">
        <v>120</v>
      </c>
      <c r="K4" s="14" t="s">
        <v>121</v>
      </c>
      <c r="L4" s="14" t="s">
        <v>122</v>
      </c>
      <c r="M4" s="82" t="s">
        <v>123</v>
      </c>
      <c r="N4" s="68" t="s">
        <v>128</v>
      </c>
      <c r="O4" s="82" t="s">
        <v>129</v>
      </c>
      <c r="P4" s="82" t="s">
        <v>130</v>
      </c>
      <c r="Q4" s="68" t="s">
        <v>131</v>
      </c>
      <c r="R4" s="82" t="s">
        <v>132</v>
      </c>
      <c r="S4" s="82" t="s">
        <v>133</v>
      </c>
      <c r="T4" s="68" t="s">
        <v>134</v>
      </c>
      <c r="U4" s="82" t="s">
        <v>135</v>
      </c>
      <c r="V4" s="82" t="s">
        <v>136</v>
      </c>
      <c r="W4" s="68" t="s">
        <v>137</v>
      </c>
      <c r="X4" s="82" t="s">
        <v>138</v>
      </c>
      <c r="Y4" s="82" t="s">
        <v>139</v>
      </c>
      <c r="Z4" s="68" t="s">
        <v>140</v>
      </c>
      <c r="AA4" s="82" t="s">
        <v>141</v>
      </c>
      <c r="AB4" s="82" t="s">
        <v>142</v>
      </c>
      <c r="AC4" s="68" t="s">
        <v>143</v>
      </c>
      <c r="AD4" s="82" t="s">
        <v>144</v>
      </c>
      <c r="AE4" s="82" t="s">
        <v>145</v>
      </c>
      <c r="AF4" s="68" t="s">
        <v>146</v>
      </c>
      <c r="AG4" s="82" t="s">
        <v>147</v>
      </c>
      <c r="AH4" s="82" t="s">
        <v>148</v>
      </c>
      <c r="AI4" s="33" t="s">
        <v>33</v>
      </c>
      <c r="AJ4" s="152">
        <f>DATE(2016,9,3)</f>
        <v>42616</v>
      </c>
      <c r="AK4" s="83">
        <f>DATE(2016,9,3)</f>
        <v>42616</v>
      </c>
      <c r="AL4" s="83">
        <f>AJ4+7</f>
        <v>42623</v>
      </c>
      <c r="AM4" s="83">
        <f>AK4+7</f>
        <v>42623</v>
      </c>
      <c r="AN4" s="83">
        <f t="shared" ref="AN4:BS4" si="1">AL4+7</f>
        <v>42630</v>
      </c>
      <c r="AO4" s="83">
        <f t="shared" si="1"/>
        <v>42630</v>
      </c>
      <c r="AP4" s="83">
        <f t="shared" si="1"/>
        <v>42637</v>
      </c>
      <c r="AQ4" s="83">
        <f t="shared" si="1"/>
        <v>42637</v>
      </c>
      <c r="AR4" s="83">
        <f t="shared" si="1"/>
        <v>42644</v>
      </c>
      <c r="AS4" s="83">
        <f t="shared" si="1"/>
        <v>42644</v>
      </c>
      <c r="AT4" s="83">
        <f t="shared" si="1"/>
        <v>42651</v>
      </c>
      <c r="AU4" s="83">
        <f t="shared" si="1"/>
        <v>42651</v>
      </c>
      <c r="AV4" s="83">
        <f t="shared" si="1"/>
        <v>42658</v>
      </c>
      <c r="AW4" s="83">
        <f t="shared" si="1"/>
        <v>42658</v>
      </c>
      <c r="AX4" s="83">
        <f t="shared" si="1"/>
        <v>42665</v>
      </c>
      <c r="AY4" s="83">
        <f t="shared" si="1"/>
        <v>42665</v>
      </c>
      <c r="AZ4" s="83">
        <f t="shared" si="1"/>
        <v>42672</v>
      </c>
      <c r="BA4" s="83">
        <f t="shared" si="1"/>
        <v>42672</v>
      </c>
      <c r="BB4" s="83">
        <f t="shared" si="1"/>
        <v>42679</v>
      </c>
      <c r="BC4" s="83">
        <f t="shared" si="1"/>
        <v>42679</v>
      </c>
      <c r="BD4" s="83">
        <f t="shared" si="1"/>
        <v>42686</v>
      </c>
      <c r="BE4" s="83">
        <f t="shared" si="1"/>
        <v>42686</v>
      </c>
      <c r="BF4" s="83">
        <f t="shared" si="1"/>
        <v>42693</v>
      </c>
      <c r="BG4" s="83">
        <f t="shared" si="1"/>
        <v>42693</v>
      </c>
      <c r="BH4" s="83">
        <f t="shared" si="1"/>
        <v>42700</v>
      </c>
      <c r="BI4" s="83">
        <f t="shared" si="1"/>
        <v>42700</v>
      </c>
      <c r="BJ4" s="83">
        <f t="shared" si="1"/>
        <v>42707</v>
      </c>
      <c r="BK4" s="83">
        <f t="shared" si="1"/>
        <v>42707</v>
      </c>
      <c r="BL4" s="83">
        <f t="shared" si="1"/>
        <v>42714</v>
      </c>
      <c r="BM4" s="83">
        <f t="shared" si="1"/>
        <v>42714</v>
      </c>
      <c r="BN4" s="83">
        <f t="shared" si="1"/>
        <v>42721</v>
      </c>
      <c r="BO4" s="83">
        <f t="shared" si="1"/>
        <v>42721</v>
      </c>
      <c r="BP4" s="83">
        <f t="shared" si="1"/>
        <v>42728</v>
      </c>
      <c r="BQ4" s="83">
        <f t="shared" si="1"/>
        <v>42728</v>
      </c>
      <c r="BR4" s="83">
        <f t="shared" si="1"/>
        <v>42735</v>
      </c>
      <c r="BS4" s="83">
        <f t="shared" si="1"/>
        <v>42735</v>
      </c>
      <c r="BT4" s="5" t="s">
        <v>5</v>
      </c>
      <c r="BU4" s="5" t="s">
        <v>6</v>
      </c>
    </row>
    <row r="5" spans="1:16384" s="106" customFormat="1">
      <c r="A5" s="10">
        <v>1</v>
      </c>
      <c r="B5" s="44">
        <v>11405115</v>
      </c>
      <c r="C5" s="46">
        <v>1</v>
      </c>
      <c r="D5" s="42" t="s">
        <v>39</v>
      </c>
      <c r="E5" s="42" t="s">
        <v>22</v>
      </c>
      <c r="F5" s="50" t="s">
        <v>23</v>
      </c>
      <c r="G5" s="39">
        <f>ROUND(Лр1!K5,2)</f>
        <v>2.12</v>
      </c>
      <c r="H5" s="69">
        <f>ROUND(Лр2!K5,2)</f>
        <v>2.52</v>
      </c>
      <c r="I5" s="69">
        <f>ROUND(Лр3!K5,2)</f>
        <v>0.74</v>
      </c>
      <c r="J5" s="69"/>
      <c r="K5" s="41"/>
      <c r="L5" s="41"/>
      <c r="M5" s="70"/>
      <c r="N5" s="25"/>
      <c r="O5" s="148"/>
      <c r="P5" s="70">
        <f t="shared" ref="P5:P9" si="2">N5*(WEEKNUM(DATE(YEAR($B$2),12,31))+2.67-IF(WEEKNUM(O5)&lt;36, WEEKNUM(O5)+WEEKNUM(DATE(YEAR($B$2),12,31)),WEEKNUM(O5)))/(WEEKNUM(DATE(YEAR($B$2),12,31))+2.67-WEEKNUM($O$3))</f>
        <v>0</v>
      </c>
      <c r="Q5" s="18"/>
      <c r="R5" s="148"/>
      <c r="S5" s="70">
        <f>Q5*(WEEKNUM(DATE(YEAR($B$2),12,31))+2.67-IF(WEEKNUM(R5)&lt;36, WEEKNUM(R5)+WEEKNUM(DATE(YEAR($B$2),12,31)),WEEKNUM(R5)))/(WEEKNUM(DATE(YEAR($B$2),12,31))+2.67-WEEKNUM($R$3))</f>
        <v>0</v>
      </c>
      <c r="T5" s="18"/>
      <c r="U5" s="148"/>
      <c r="V5" s="70">
        <f>T5*(WEEKNUM(DATE(YEAR($B$2),12,31))+2.67-IF(WEEKNUM(U5)&lt;36, WEEKNUM(U5)+WEEKNUM(DATE(YEAR($B$2),12,31)),WEEKNUM(U5)))/(WEEKNUM(DATE(YEAR($B$2),12,31))+2.67-WEEKNUM($U$3))</f>
        <v>0</v>
      </c>
      <c r="W5" s="18"/>
      <c r="X5" s="148"/>
      <c r="Y5" s="70"/>
      <c r="Z5" s="18"/>
      <c r="AA5" s="148"/>
      <c r="AB5" s="70"/>
      <c r="AC5" s="18"/>
      <c r="AD5" s="148"/>
      <c r="AE5" s="70"/>
      <c r="AF5" s="18"/>
      <c r="AG5" s="148"/>
      <c r="AH5" s="19"/>
      <c r="AI5" s="34"/>
      <c r="AJ5" s="17" t="s">
        <v>124</v>
      </c>
      <c r="AK5" s="101" t="s">
        <v>124</v>
      </c>
      <c r="AL5" s="101"/>
      <c r="AM5" s="101"/>
      <c r="AN5" s="101">
        <v>2</v>
      </c>
      <c r="AO5" s="101">
        <v>2</v>
      </c>
      <c r="AP5" s="101"/>
      <c r="AQ5" s="101">
        <v>2</v>
      </c>
      <c r="AR5" s="101">
        <v>2</v>
      </c>
      <c r="AS5" s="101">
        <v>2</v>
      </c>
      <c r="AT5" s="101"/>
      <c r="AU5" s="101">
        <v>2</v>
      </c>
      <c r="AV5" s="101">
        <v>2</v>
      </c>
      <c r="AW5" s="101">
        <v>2</v>
      </c>
      <c r="AX5" s="101"/>
      <c r="AY5" s="101">
        <v>2</v>
      </c>
      <c r="AZ5" s="140">
        <v>2</v>
      </c>
      <c r="BA5" s="101">
        <v>2</v>
      </c>
      <c r="BB5" s="101"/>
      <c r="BC5" s="101">
        <v>6</v>
      </c>
      <c r="BD5" s="101">
        <v>2</v>
      </c>
      <c r="BE5" s="101">
        <v>2</v>
      </c>
      <c r="BF5" s="166"/>
      <c r="BG5" s="166">
        <v>2</v>
      </c>
      <c r="BH5" s="101">
        <v>2</v>
      </c>
      <c r="BI5" s="101">
        <v>4</v>
      </c>
      <c r="BJ5" s="101"/>
      <c r="BK5" s="1">
        <v>2</v>
      </c>
      <c r="BL5" s="101"/>
      <c r="BM5" s="1"/>
      <c r="BN5" s="1"/>
      <c r="BO5" s="1"/>
      <c r="BP5" s="1"/>
      <c r="BQ5" s="1"/>
      <c r="BR5" s="1"/>
      <c r="BS5" s="1"/>
      <c r="BT5" s="130">
        <f t="shared" ref="BT5:BT16" si="3">SUM(AJ5:BS5)+SUM(G5:M5)+P5+S5+V5+Y5+AB5+AE5+AH5</f>
        <v>47.38</v>
      </c>
      <c r="BU5" s="163">
        <f t="shared" ref="BU5:BU43" si="4">$AS$46+(BT5-$AM$46)*($AS$45-$AS$46)/($AM$45-$AM$46)</f>
        <v>4.6649701005319706</v>
      </c>
    </row>
    <row r="6" spans="1:16384" s="106" customFormat="1">
      <c r="A6" s="1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39">
        <f>ROUND(Лр1!K6,2)</f>
        <v>3.26</v>
      </c>
      <c r="H6" s="69">
        <f>ROUND(Лр2!K6,2)</f>
        <v>2.81</v>
      </c>
      <c r="I6" s="69">
        <f>ROUND(Лр3!K6,2)</f>
        <v>2.4900000000000002</v>
      </c>
      <c r="J6" s="69"/>
      <c r="K6" s="41"/>
      <c r="L6" s="41"/>
      <c r="M6" s="70"/>
      <c r="N6" s="25">
        <v>2</v>
      </c>
      <c r="O6" s="148">
        <f>DATE(2016,12,3)</f>
        <v>42707</v>
      </c>
      <c r="P6" s="70">
        <f t="shared" si="2"/>
        <v>1.2502343017806936</v>
      </c>
      <c r="Q6" s="18"/>
      <c r="R6" s="148"/>
      <c r="S6" s="70">
        <f t="shared" ref="S6:S43" si="5">Q6*(WEEKNUM(DATE(YEAR($B$2),12,31))+2.67-IF(WEEKNUM(R6)&lt;36, WEEKNUM(R6)+WEEKNUM(DATE(YEAR($B$2),12,31)),WEEKNUM(R6)))/(WEEKNUM(DATE(YEAR($B$2),12,31))+2.67-WEEKNUM($R$3))</f>
        <v>0</v>
      </c>
      <c r="T6" s="18"/>
      <c r="U6" s="148"/>
      <c r="V6" s="70">
        <f t="shared" ref="V6:V43" si="6">T6*(WEEKNUM(DATE(YEAR($B$2),12,31))+2.67-IF(WEEKNUM(U6)&lt;36, WEEKNUM(U6)+WEEKNUM(DATE(YEAR($B$2),12,31)),WEEKNUM(U6)))/(WEEKNUM(DATE(YEAR($B$2),12,31))+2.67-WEEKNUM($U$3))</f>
        <v>0</v>
      </c>
      <c r="W6" s="18"/>
      <c r="X6" s="148"/>
      <c r="Y6" s="70"/>
      <c r="Z6" s="18"/>
      <c r="AA6" s="148"/>
      <c r="AB6" s="70"/>
      <c r="AC6" s="18"/>
      <c r="AD6" s="148"/>
      <c r="AE6" s="70"/>
      <c r="AF6" s="18"/>
      <c r="AG6" s="148"/>
      <c r="AH6" s="19"/>
      <c r="AI6" s="34"/>
      <c r="AJ6" s="17">
        <v>2</v>
      </c>
      <c r="AK6" s="101">
        <v>2</v>
      </c>
      <c r="AL6" s="101"/>
      <c r="AM6" s="101"/>
      <c r="AN6" s="101">
        <v>2</v>
      </c>
      <c r="AO6" s="101">
        <v>2</v>
      </c>
      <c r="AP6" s="101"/>
      <c r="AQ6" s="101">
        <v>2</v>
      </c>
      <c r="AR6" s="101">
        <v>2</v>
      </c>
      <c r="AS6" s="101">
        <v>2</v>
      </c>
      <c r="AT6" s="101"/>
      <c r="AU6" s="101">
        <v>2</v>
      </c>
      <c r="AV6" s="101">
        <v>2</v>
      </c>
      <c r="AW6" s="101">
        <v>2</v>
      </c>
      <c r="AX6" s="101"/>
      <c r="AY6" s="101">
        <v>2</v>
      </c>
      <c r="AZ6" s="101">
        <v>2</v>
      </c>
      <c r="BA6" s="141">
        <v>2</v>
      </c>
      <c r="BB6" s="101"/>
      <c r="BC6" s="155">
        <v>2</v>
      </c>
      <c r="BD6" s="101">
        <v>2</v>
      </c>
      <c r="BE6" s="101">
        <v>2</v>
      </c>
      <c r="BF6" s="166"/>
      <c r="BG6" s="166">
        <v>2</v>
      </c>
      <c r="BH6" s="101">
        <v>2</v>
      </c>
      <c r="BI6" s="168">
        <v>2</v>
      </c>
      <c r="BJ6" s="101"/>
      <c r="BK6" s="1">
        <v>2</v>
      </c>
      <c r="BL6" s="101"/>
      <c r="BM6" s="1"/>
      <c r="BN6" s="1"/>
      <c r="BO6" s="1"/>
      <c r="BP6" s="1"/>
      <c r="BQ6" s="1"/>
      <c r="BR6" s="1"/>
      <c r="BS6" s="1"/>
      <c r="BT6" s="130">
        <f t="shared" si="3"/>
        <v>49.810234301780696</v>
      </c>
      <c r="BU6" s="9">
        <f t="shared" si="4"/>
        <v>4.9854045367980566</v>
      </c>
    </row>
    <row r="7" spans="1:16384" s="106" customFormat="1">
      <c r="A7" s="1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39">
        <f>ROUND(Лр1!K7,2)</f>
        <v>2.4500000000000002</v>
      </c>
      <c r="H7" s="69">
        <f>ROUND(Лр2!K7,2)</f>
        <v>2.72</v>
      </c>
      <c r="I7" s="69">
        <f>ROUND(Лр3!K7,2)</f>
        <v>0</v>
      </c>
      <c r="J7" s="69"/>
      <c r="K7" s="41"/>
      <c r="L7" s="41"/>
      <c r="M7" s="70"/>
      <c r="N7" s="25"/>
      <c r="O7" s="148"/>
      <c r="P7" s="70">
        <f t="shared" si="2"/>
        <v>0</v>
      </c>
      <c r="Q7" s="18"/>
      <c r="R7" s="148"/>
      <c r="S7" s="70">
        <f t="shared" si="5"/>
        <v>0</v>
      </c>
      <c r="T7" s="18"/>
      <c r="U7" s="148"/>
      <c r="V7" s="70">
        <f t="shared" si="6"/>
        <v>0</v>
      </c>
      <c r="W7" s="18"/>
      <c r="X7" s="148"/>
      <c r="Y7" s="70"/>
      <c r="Z7" s="18"/>
      <c r="AA7" s="148"/>
      <c r="AB7" s="70"/>
      <c r="AC7" s="18"/>
      <c r="AD7" s="148"/>
      <c r="AE7" s="70"/>
      <c r="AF7" s="18"/>
      <c r="AG7" s="148"/>
      <c r="AH7" s="19"/>
      <c r="AI7" s="34"/>
      <c r="AJ7" s="12">
        <v>2</v>
      </c>
      <c r="AK7" s="101">
        <v>2</v>
      </c>
      <c r="AL7" s="101"/>
      <c r="AM7" s="101"/>
      <c r="AN7" s="101">
        <v>2</v>
      </c>
      <c r="AO7" s="101">
        <v>2</v>
      </c>
      <c r="AP7" s="101"/>
      <c r="AQ7" s="101">
        <v>2</v>
      </c>
      <c r="AR7" s="101">
        <v>2</v>
      </c>
      <c r="AS7" s="101" t="s">
        <v>124</v>
      </c>
      <c r="AT7" s="101"/>
      <c r="AU7" s="127" t="s">
        <v>124</v>
      </c>
      <c r="AV7" s="101">
        <v>2</v>
      </c>
      <c r="AW7" s="101">
        <v>2</v>
      </c>
      <c r="AX7" s="101"/>
      <c r="AY7" s="101">
        <v>2</v>
      </c>
      <c r="AZ7" s="140" t="s">
        <v>124</v>
      </c>
      <c r="BA7" s="141" t="s">
        <v>124</v>
      </c>
      <c r="BB7" s="101"/>
      <c r="BC7" s="155" t="s">
        <v>124</v>
      </c>
      <c r="BD7" s="158" t="s">
        <v>124</v>
      </c>
      <c r="BE7" s="101">
        <f>2+3</f>
        <v>5</v>
      </c>
      <c r="BF7" s="166"/>
      <c r="BG7" s="166">
        <v>2</v>
      </c>
      <c r="BH7" s="167">
        <v>2</v>
      </c>
      <c r="BI7" s="101">
        <v>4</v>
      </c>
      <c r="BJ7" s="101"/>
      <c r="BK7" s="1">
        <v>2</v>
      </c>
      <c r="BL7" s="101"/>
      <c r="BM7" s="1"/>
      <c r="BN7" s="1"/>
      <c r="BO7" s="1"/>
      <c r="BP7" s="1"/>
      <c r="BQ7" s="1"/>
      <c r="BR7" s="1"/>
      <c r="BS7" s="1"/>
      <c r="BT7" s="130">
        <f t="shared" si="3"/>
        <v>38.17</v>
      </c>
      <c r="BU7" s="9">
        <f t="shared" si="4"/>
        <v>3.4506011173239588</v>
      </c>
    </row>
    <row r="8" spans="1:16384" s="106" customFormat="1">
      <c r="A8" s="1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39">
        <f>ROUND(Лр1!K8,2)</f>
        <v>1.84</v>
      </c>
      <c r="H8" s="69">
        <f>ROUND(Лр2!K8,2)</f>
        <v>1.66</v>
      </c>
      <c r="I8" s="69">
        <f>ROUND(Лр3!K8,2)</f>
        <v>0</v>
      </c>
      <c r="J8" s="69"/>
      <c r="K8" s="41"/>
      <c r="L8" s="41"/>
      <c r="M8" s="70"/>
      <c r="N8" s="25"/>
      <c r="O8" s="148"/>
      <c r="P8" s="70">
        <f t="shared" si="2"/>
        <v>0</v>
      </c>
      <c r="Q8" s="18"/>
      <c r="R8" s="148"/>
      <c r="S8" s="70">
        <f t="shared" si="5"/>
        <v>0</v>
      </c>
      <c r="T8" s="18"/>
      <c r="U8" s="148"/>
      <c r="V8" s="70">
        <f t="shared" si="6"/>
        <v>0</v>
      </c>
      <c r="W8" s="18"/>
      <c r="X8" s="148"/>
      <c r="Y8" s="70"/>
      <c r="Z8" s="18"/>
      <c r="AA8" s="148"/>
      <c r="AB8" s="70"/>
      <c r="AC8" s="18"/>
      <c r="AD8" s="148"/>
      <c r="AE8" s="70"/>
      <c r="AF8" s="18"/>
      <c r="AG8" s="148"/>
      <c r="AH8" s="19"/>
      <c r="AI8" s="34"/>
      <c r="AJ8" s="12">
        <v>2</v>
      </c>
      <c r="AK8" s="101">
        <v>2</v>
      </c>
      <c r="AL8" s="101"/>
      <c r="AM8" s="101"/>
      <c r="AN8" s="101">
        <v>2</v>
      </c>
      <c r="AO8" s="101">
        <v>2</v>
      </c>
      <c r="AP8" s="101"/>
      <c r="AQ8" s="101" t="s">
        <v>124</v>
      </c>
      <c r="AR8" s="101">
        <v>2</v>
      </c>
      <c r="AS8" s="101">
        <v>2</v>
      </c>
      <c r="AT8" s="101"/>
      <c r="AU8" s="127" t="s">
        <v>124</v>
      </c>
      <c r="AV8" s="101">
        <v>2</v>
      </c>
      <c r="AW8" s="101">
        <v>2</v>
      </c>
      <c r="AX8" s="101"/>
      <c r="AY8" s="139" t="s">
        <v>124</v>
      </c>
      <c r="AZ8" s="101">
        <v>2</v>
      </c>
      <c r="BA8" s="101">
        <v>2</v>
      </c>
      <c r="BB8" s="101"/>
      <c r="BC8" s="155" t="s">
        <v>124</v>
      </c>
      <c r="BD8" s="101">
        <v>2</v>
      </c>
      <c r="BE8" s="101">
        <v>2</v>
      </c>
      <c r="BF8" s="166"/>
      <c r="BG8" s="166" t="s">
        <v>124</v>
      </c>
      <c r="BH8" s="101">
        <v>2</v>
      </c>
      <c r="BI8" s="101">
        <v>4</v>
      </c>
      <c r="BJ8" s="101"/>
      <c r="BK8" s="1" t="s">
        <v>124</v>
      </c>
      <c r="BL8" s="101"/>
      <c r="BM8" s="1"/>
      <c r="BN8" s="1"/>
      <c r="BO8" s="1"/>
      <c r="BP8" s="1"/>
      <c r="BQ8" s="1"/>
      <c r="BR8" s="1"/>
      <c r="BS8" s="1"/>
      <c r="BT8" s="130">
        <f t="shared" si="3"/>
        <v>33.5</v>
      </c>
      <c r="BU8" s="9">
        <f t="shared" si="4"/>
        <v>2.8348461605833055</v>
      </c>
    </row>
    <row r="9" spans="1:16384" s="106" customFormat="1">
      <c r="A9" s="1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39">
        <f>ROUND(Лр1!K9,2)</f>
        <v>3.3</v>
      </c>
      <c r="H9" s="69">
        <f>ROUND(Лр2!K9,2)</f>
        <v>3.05</v>
      </c>
      <c r="I9" s="69">
        <f>ROUND(Лр3!K9,2)</f>
        <v>2.77</v>
      </c>
      <c r="J9" s="69"/>
      <c r="K9" s="41"/>
      <c r="L9" s="41"/>
      <c r="M9" s="70"/>
      <c r="N9" s="25"/>
      <c r="O9" s="148"/>
      <c r="P9" s="70">
        <f t="shared" si="2"/>
        <v>0</v>
      </c>
      <c r="Q9" s="18"/>
      <c r="R9" s="148"/>
      <c r="S9" s="70">
        <f t="shared" si="5"/>
        <v>0</v>
      </c>
      <c r="T9" s="18"/>
      <c r="U9" s="148"/>
      <c r="V9" s="70">
        <f t="shared" si="6"/>
        <v>0</v>
      </c>
      <c r="W9" s="18"/>
      <c r="X9" s="148"/>
      <c r="Y9" s="70"/>
      <c r="Z9" s="18"/>
      <c r="AA9" s="148"/>
      <c r="AB9" s="70"/>
      <c r="AC9" s="18"/>
      <c r="AD9" s="148"/>
      <c r="AE9" s="70"/>
      <c r="AF9" s="18"/>
      <c r="AG9" s="148"/>
      <c r="AH9" s="19"/>
      <c r="AI9" s="34"/>
      <c r="AJ9" s="12">
        <v>2</v>
      </c>
      <c r="AK9" s="101">
        <v>2</v>
      </c>
      <c r="AL9" s="101"/>
      <c r="AM9" s="101"/>
      <c r="AN9" s="101">
        <v>2</v>
      </c>
      <c r="AO9" s="101">
        <v>2</v>
      </c>
      <c r="AP9" s="101"/>
      <c r="AQ9" s="101">
        <v>2</v>
      </c>
      <c r="AR9" s="101">
        <v>2</v>
      </c>
      <c r="AS9" s="101">
        <v>2</v>
      </c>
      <c r="AT9" s="101"/>
      <c r="AU9" s="101">
        <v>2</v>
      </c>
      <c r="AV9" s="101">
        <v>2</v>
      </c>
      <c r="AW9" s="101">
        <v>2</v>
      </c>
      <c r="AX9" s="101"/>
      <c r="AY9" s="101">
        <v>2</v>
      </c>
      <c r="AZ9" s="101">
        <v>2</v>
      </c>
      <c r="BA9" s="101">
        <v>2</v>
      </c>
      <c r="BB9" s="101"/>
      <c r="BC9" s="101">
        <v>6</v>
      </c>
      <c r="BD9" s="101">
        <v>2</v>
      </c>
      <c r="BE9" s="101">
        <v>2</v>
      </c>
      <c r="BF9" s="166"/>
      <c r="BG9" s="166">
        <v>2</v>
      </c>
      <c r="BH9" s="101">
        <v>2</v>
      </c>
      <c r="BI9" s="101">
        <v>4</v>
      </c>
      <c r="BJ9" s="101"/>
      <c r="BK9" s="1">
        <v>2</v>
      </c>
      <c r="BL9" s="101"/>
      <c r="BM9" s="1"/>
      <c r="BN9" s="1"/>
      <c r="BO9" s="1"/>
      <c r="BP9" s="1"/>
      <c r="BQ9" s="1"/>
      <c r="BR9" s="1"/>
      <c r="BS9" s="1"/>
      <c r="BT9" s="130">
        <f t="shared" si="3"/>
        <v>55.12</v>
      </c>
      <c r="BU9" s="9">
        <f t="shared" si="4"/>
        <v>5.6855147183419597</v>
      </c>
    </row>
    <row r="10" spans="1:16384" s="106" customFormat="1">
      <c r="A10" s="1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39">
        <f>ROUND(Лр1!K10,2)</f>
        <v>3.35</v>
      </c>
      <c r="H10" s="69">
        <f>ROUND(Лр2!K10,2)</f>
        <v>3.05</v>
      </c>
      <c r="I10" s="69">
        <f>ROUND(Лр3!K10,2)</f>
        <v>2.76</v>
      </c>
      <c r="J10" s="69"/>
      <c r="K10" s="41"/>
      <c r="L10" s="41"/>
      <c r="M10" s="70"/>
      <c r="N10" s="25">
        <v>4</v>
      </c>
      <c r="O10" s="148">
        <f>DATE(2016,11,5)</f>
        <v>42679</v>
      </c>
      <c r="P10" s="70">
        <f>N10*(WEEKNUM(DATE(YEAR($B$2),12,31))+2.67-IF(WEEKNUM(O10)&lt;36, WEEKNUM(O10)+WEEKNUM(DATE(YEAR($B$2),12,31)),WEEKNUM(O10)))/(WEEKNUM(DATE(YEAR($B$2),12,31))+2.67-WEEKNUM($O$3))</f>
        <v>4</v>
      </c>
      <c r="Q10" s="21">
        <v>4</v>
      </c>
      <c r="R10" s="148">
        <f>DATE(2016,11,12)</f>
        <v>42686</v>
      </c>
      <c r="S10" s="70">
        <f t="shared" si="5"/>
        <v>3.6251171508903468</v>
      </c>
      <c r="T10" s="18">
        <v>5</v>
      </c>
      <c r="U10" s="148">
        <v>42700</v>
      </c>
      <c r="V10" s="70">
        <f t="shared" si="6"/>
        <v>5</v>
      </c>
      <c r="W10" s="18"/>
      <c r="X10" s="148"/>
      <c r="Y10" s="70"/>
      <c r="Z10" s="18"/>
      <c r="AA10" s="148"/>
      <c r="AB10" s="70"/>
      <c r="AC10" s="18"/>
      <c r="AD10" s="148"/>
      <c r="AE10" s="70"/>
      <c r="AF10" s="18"/>
      <c r="AG10" s="148"/>
      <c r="AH10" s="19"/>
      <c r="AI10" s="34"/>
      <c r="AJ10" s="12">
        <v>2</v>
      </c>
      <c r="AK10" s="101">
        <v>2</v>
      </c>
      <c r="AL10" s="101"/>
      <c r="AM10" s="101"/>
      <c r="AN10" s="101">
        <v>2</v>
      </c>
      <c r="AO10" s="101">
        <v>2</v>
      </c>
      <c r="AP10" s="101"/>
      <c r="AQ10" s="101" t="s">
        <v>124</v>
      </c>
      <c r="AR10" s="101">
        <v>2</v>
      </c>
      <c r="AS10" s="101">
        <v>2</v>
      </c>
      <c r="AT10" s="101"/>
      <c r="AU10" s="127">
        <v>2</v>
      </c>
      <c r="AV10" s="101">
        <v>2</v>
      </c>
      <c r="AW10" s="101">
        <v>2</v>
      </c>
      <c r="AX10" s="101"/>
      <c r="AY10" s="101">
        <v>2</v>
      </c>
      <c r="AZ10" s="101">
        <v>2</v>
      </c>
      <c r="BA10" s="141">
        <v>2</v>
      </c>
      <c r="BB10" s="101"/>
      <c r="BC10" s="101">
        <v>4</v>
      </c>
      <c r="BD10" s="101">
        <v>2</v>
      </c>
      <c r="BE10" s="101">
        <v>2</v>
      </c>
      <c r="BF10" s="166"/>
      <c r="BG10" s="166">
        <v>2</v>
      </c>
      <c r="BH10" s="101">
        <v>2</v>
      </c>
      <c r="BI10" s="101">
        <v>4</v>
      </c>
      <c r="BJ10" s="101"/>
      <c r="BK10" s="1">
        <v>2</v>
      </c>
      <c r="BL10" s="101"/>
      <c r="BM10" s="1"/>
      <c r="BN10" s="1"/>
      <c r="BO10" s="1"/>
      <c r="BP10" s="1"/>
      <c r="BQ10" s="1"/>
      <c r="BR10" s="1"/>
      <c r="BS10" s="1"/>
      <c r="BT10" s="130">
        <f t="shared" si="3"/>
        <v>63.785117150890343</v>
      </c>
      <c r="BU10" s="9">
        <f t="shared" si="4"/>
        <v>6.8280390944445664</v>
      </c>
    </row>
    <row r="11" spans="1:16384" s="106" customFormat="1">
      <c r="A11" s="1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39">
        <f>ROUND(Лр1!K11,2)</f>
        <v>3.26</v>
      </c>
      <c r="H11" s="69">
        <f>ROUND(Лр2!K11,2)</f>
        <v>2.76</v>
      </c>
      <c r="I11" s="69">
        <f>ROUND(Лр3!K11,2)</f>
        <v>0.62</v>
      </c>
      <c r="J11" s="69"/>
      <c r="K11" s="41"/>
      <c r="L11" s="41"/>
      <c r="M11" s="70"/>
      <c r="N11" s="25">
        <v>2</v>
      </c>
      <c r="O11" s="148">
        <f>DATE(2016,12,3)</f>
        <v>42707</v>
      </c>
      <c r="P11" s="70">
        <f t="shared" ref="P11:P43" si="7">N11*(WEEKNUM(DATE(YEAR($B$2),12,31))+2.67-IF(WEEKNUM(O11)&lt;36, WEEKNUM(O11)+WEEKNUM(DATE(YEAR($B$2),12,31)),WEEKNUM(O11)))/(WEEKNUM(DATE(YEAR($B$2),12,31))+2.67-WEEKNUM($O$3))</f>
        <v>1.2502343017806936</v>
      </c>
      <c r="Q11" s="18"/>
      <c r="R11" s="148"/>
      <c r="S11" s="70">
        <f t="shared" si="5"/>
        <v>0</v>
      </c>
      <c r="T11" s="18"/>
      <c r="U11" s="148">
        <v>42701</v>
      </c>
      <c r="V11" s="70">
        <f t="shared" si="6"/>
        <v>0</v>
      </c>
      <c r="W11" s="18"/>
      <c r="X11" s="148"/>
      <c r="Y11" s="70"/>
      <c r="Z11" s="18"/>
      <c r="AA11" s="148"/>
      <c r="AB11" s="70"/>
      <c r="AC11" s="18"/>
      <c r="AD11" s="148"/>
      <c r="AE11" s="70"/>
      <c r="AF11" s="18"/>
      <c r="AG11" s="148"/>
      <c r="AH11" s="19"/>
      <c r="AI11" s="34"/>
      <c r="AJ11" s="12">
        <v>2</v>
      </c>
      <c r="AK11" s="101">
        <v>2</v>
      </c>
      <c r="AL11" s="101"/>
      <c r="AM11" s="101"/>
      <c r="AN11" s="101">
        <v>2</v>
      </c>
      <c r="AO11" s="101">
        <v>2</v>
      </c>
      <c r="AP11" s="101"/>
      <c r="AQ11" s="101">
        <v>2</v>
      </c>
      <c r="AR11" s="101">
        <v>2</v>
      </c>
      <c r="AS11" s="101">
        <v>2</v>
      </c>
      <c r="AT11" s="101"/>
      <c r="AU11" s="127">
        <v>2</v>
      </c>
      <c r="AV11" s="101">
        <v>2</v>
      </c>
      <c r="AW11" s="101">
        <v>2</v>
      </c>
      <c r="AX11" s="101"/>
      <c r="AY11" s="101">
        <v>2</v>
      </c>
      <c r="AZ11" s="140">
        <v>2</v>
      </c>
      <c r="BA11" s="141" t="s">
        <v>124</v>
      </c>
      <c r="BB11" s="101"/>
      <c r="BC11" s="101">
        <v>6</v>
      </c>
      <c r="BD11" s="101">
        <v>2</v>
      </c>
      <c r="BE11" s="101">
        <v>2</v>
      </c>
      <c r="BF11" s="166"/>
      <c r="BG11" s="166">
        <v>2</v>
      </c>
      <c r="BH11" s="167">
        <v>2</v>
      </c>
      <c r="BI11" s="168">
        <v>2</v>
      </c>
      <c r="BJ11" s="101"/>
      <c r="BK11" s="1">
        <v>2</v>
      </c>
      <c r="BL11" s="101"/>
      <c r="BM11" s="1"/>
      <c r="BN11" s="1"/>
      <c r="BO11" s="1"/>
      <c r="BP11" s="1"/>
      <c r="BQ11" s="1"/>
      <c r="BR11" s="1"/>
      <c r="BS11" s="1"/>
      <c r="BT11" s="130">
        <f t="shared" si="3"/>
        <v>49.890234301780694</v>
      </c>
      <c r="BU11" s="9">
        <f t="shared" si="4"/>
        <v>4.9959528015816215</v>
      </c>
    </row>
    <row r="12" spans="1:16384" s="106" customFormat="1">
      <c r="A12" s="1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39">
        <f>ROUND(Лр1!K12,2)</f>
        <v>3.35</v>
      </c>
      <c r="H12" s="69">
        <f>ROUND(Лр2!K12,2)</f>
        <v>2.85</v>
      </c>
      <c r="I12" s="69">
        <f>ROUND(Лр3!K12,2)</f>
        <v>2.1800000000000002</v>
      </c>
      <c r="J12" s="69"/>
      <c r="K12" s="41"/>
      <c r="L12" s="41"/>
      <c r="M12" s="70"/>
      <c r="N12" s="25">
        <v>3</v>
      </c>
      <c r="O12" s="148">
        <f>DATE(2016,12,3)</f>
        <v>42707</v>
      </c>
      <c r="P12" s="70">
        <f t="shared" si="7"/>
        <v>1.8753514526710404</v>
      </c>
      <c r="Q12" s="18"/>
      <c r="R12" s="148"/>
      <c r="S12" s="70">
        <f t="shared" si="5"/>
        <v>0</v>
      </c>
      <c r="T12" s="18">
        <v>2</v>
      </c>
      <c r="U12" s="148">
        <v>42707</v>
      </c>
      <c r="V12" s="70">
        <f t="shared" si="6"/>
        <v>1.7392438070404173</v>
      </c>
      <c r="W12" s="18"/>
      <c r="X12" s="148"/>
      <c r="Y12" s="70"/>
      <c r="Z12" s="18"/>
      <c r="AA12" s="148"/>
      <c r="AB12" s="70"/>
      <c r="AC12" s="18"/>
      <c r="AD12" s="148"/>
      <c r="AE12" s="70"/>
      <c r="AF12" s="18"/>
      <c r="AG12" s="148"/>
      <c r="AH12" s="19"/>
      <c r="AI12" s="34"/>
      <c r="AJ12" s="12">
        <v>2</v>
      </c>
      <c r="AK12" s="101">
        <v>2</v>
      </c>
      <c r="AL12" s="101"/>
      <c r="AM12" s="101"/>
      <c r="AN12" s="101">
        <v>2</v>
      </c>
      <c r="AO12" s="101">
        <v>2</v>
      </c>
      <c r="AP12" s="101"/>
      <c r="AQ12" s="101">
        <v>2</v>
      </c>
      <c r="AR12" s="101">
        <v>2</v>
      </c>
      <c r="AS12" s="101">
        <v>2</v>
      </c>
      <c r="AT12" s="101"/>
      <c r="AU12" s="127" t="s">
        <v>124</v>
      </c>
      <c r="AV12" s="101">
        <v>2</v>
      </c>
      <c r="AW12" s="101">
        <v>2</v>
      </c>
      <c r="AX12" s="101"/>
      <c r="AY12" s="101">
        <v>2</v>
      </c>
      <c r="AZ12" s="101">
        <v>2</v>
      </c>
      <c r="BA12" s="141">
        <v>2</v>
      </c>
      <c r="BB12" s="101"/>
      <c r="BC12" s="101">
        <v>6</v>
      </c>
      <c r="BD12" s="101">
        <v>2</v>
      </c>
      <c r="BE12" s="101">
        <v>2</v>
      </c>
      <c r="BF12" s="166"/>
      <c r="BG12" s="166">
        <v>2</v>
      </c>
      <c r="BH12" s="101">
        <v>2</v>
      </c>
      <c r="BI12" s="101">
        <v>4</v>
      </c>
      <c r="BJ12" s="101"/>
      <c r="BK12" s="1">
        <v>1</v>
      </c>
      <c r="BL12" s="101"/>
      <c r="BM12" s="1"/>
      <c r="BN12" s="1"/>
      <c r="BO12" s="1"/>
      <c r="BP12" s="1"/>
      <c r="BQ12" s="1"/>
      <c r="BR12" s="1"/>
      <c r="BS12" s="1"/>
      <c r="BT12" s="130">
        <f t="shared" si="3"/>
        <v>54.99459525971146</v>
      </c>
      <c r="BU12" s="9">
        <f t="shared" si="4"/>
        <v>5.6689796882709871</v>
      </c>
    </row>
    <row r="13" spans="1:16384" s="106" customFormat="1">
      <c r="A13" s="1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39">
        <f>ROUND(Лр1!K13,2)</f>
        <v>3.35</v>
      </c>
      <c r="H13" s="69">
        <f>ROUND(Лр2!K13,2)</f>
        <v>2.92</v>
      </c>
      <c r="I13" s="69">
        <f>ROUND(Лр3!K13,2)</f>
        <v>2.65</v>
      </c>
      <c r="J13" s="69"/>
      <c r="K13" s="41"/>
      <c r="L13" s="41"/>
      <c r="M13" s="70"/>
      <c r="N13" s="25">
        <v>2</v>
      </c>
      <c r="O13" s="148">
        <f>DATE(2016,12,3)</f>
        <v>42707</v>
      </c>
      <c r="P13" s="70">
        <f t="shared" si="7"/>
        <v>1.2502343017806936</v>
      </c>
      <c r="Q13" s="18">
        <v>2</v>
      </c>
      <c r="R13" s="148">
        <f>DATE(2016,12,3)</f>
        <v>42707</v>
      </c>
      <c r="S13" s="70">
        <f t="shared" si="5"/>
        <v>1.2502343017806936</v>
      </c>
      <c r="T13" s="18"/>
      <c r="U13" s="148"/>
      <c r="V13" s="70">
        <f t="shared" si="6"/>
        <v>0</v>
      </c>
      <c r="W13" s="18"/>
      <c r="X13" s="148"/>
      <c r="Y13" s="70"/>
      <c r="Z13" s="18"/>
      <c r="AA13" s="148"/>
      <c r="AB13" s="70"/>
      <c r="AC13" s="18"/>
      <c r="AD13" s="148"/>
      <c r="AE13" s="70"/>
      <c r="AF13" s="18"/>
      <c r="AG13" s="148"/>
      <c r="AH13" s="19"/>
      <c r="AI13" s="34"/>
      <c r="AJ13" s="12">
        <v>2</v>
      </c>
      <c r="AK13" s="101">
        <v>2</v>
      </c>
      <c r="AL13" s="101"/>
      <c r="AM13" s="101"/>
      <c r="AN13" s="101">
        <v>2</v>
      </c>
      <c r="AO13" s="101">
        <v>2</v>
      </c>
      <c r="AP13" s="101"/>
      <c r="AQ13" s="101">
        <v>1</v>
      </c>
      <c r="AR13" s="101">
        <v>1</v>
      </c>
      <c r="AS13" s="101">
        <v>2</v>
      </c>
      <c r="AT13" s="101"/>
      <c r="AU13" s="101">
        <v>2</v>
      </c>
      <c r="AV13" s="101">
        <v>2</v>
      </c>
      <c r="AW13" s="101">
        <v>2</v>
      </c>
      <c r="AX13" s="101"/>
      <c r="AY13" s="101">
        <v>4</v>
      </c>
      <c r="AZ13" s="101">
        <v>2</v>
      </c>
      <c r="BA13" s="141">
        <v>2</v>
      </c>
      <c r="BB13" s="101"/>
      <c r="BC13" s="101">
        <v>6</v>
      </c>
      <c r="BD13" s="101">
        <v>2</v>
      </c>
      <c r="BE13" s="101">
        <v>2</v>
      </c>
      <c r="BF13" s="166"/>
      <c r="BG13" s="166">
        <v>2</v>
      </c>
      <c r="BH13" s="101">
        <v>2</v>
      </c>
      <c r="BI13" s="168">
        <v>4</v>
      </c>
      <c r="BJ13" s="101"/>
      <c r="BK13" s="1">
        <v>2</v>
      </c>
      <c r="BL13" s="101"/>
      <c r="BM13" s="1"/>
      <c r="BN13" s="1"/>
      <c r="BO13" s="1"/>
      <c r="BP13" s="1"/>
      <c r="BQ13" s="1"/>
      <c r="BR13" s="1"/>
      <c r="BS13" s="1"/>
      <c r="BT13" s="130">
        <f t="shared" si="3"/>
        <v>57.420468603561389</v>
      </c>
      <c r="BU13" s="9">
        <f t="shared" si="4"/>
        <v>5.9888391178000271</v>
      </c>
    </row>
    <row r="14" spans="1:16384" s="106" customFormat="1">
      <c r="A14" s="15">
        <v>10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39">
        <f>ROUND(Лр1!K14,2)</f>
        <v>3.35</v>
      </c>
      <c r="H14" s="69">
        <f>ROUND(Лр2!K14,2)</f>
        <v>2.93</v>
      </c>
      <c r="I14" s="69">
        <f>ROUND(Лр3!K14,2)</f>
        <v>2.6</v>
      </c>
      <c r="J14" s="69"/>
      <c r="K14" s="41"/>
      <c r="L14" s="41"/>
      <c r="M14" s="70"/>
      <c r="N14" s="25">
        <v>4</v>
      </c>
      <c r="O14" s="148">
        <f>DATE(2016,10,29)</f>
        <v>42672</v>
      </c>
      <c r="P14" s="70">
        <f t="shared" si="7"/>
        <v>4.3748828491096532</v>
      </c>
      <c r="Q14" s="18">
        <v>5</v>
      </c>
      <c r="R14" s="148">
        <f>DATE(2016,11,5)</f>
        <v>42679</v>
      </c>
      <c r="S14" s="70">
        <f t="shared" si="5"/>
        <v>5</v>
      </c>
      <c r="T14" s="18"/>
      <c r="U14" s="148"/>
      <c r="V14" s="70">
        <f t="shared" si="6"/>
        <v>0</v>
      </c>
      <c r="W14" s="18"/>
      <c r="X14" s="148"/>
      <c r="Y14" s="70"/>
      <c r="Z14" s="18"/>
      <c r="AA14" s="148"/>
      <c r="AB14" s="70"/>
      <c r="AC14" s="18"/>
      <c r="AD14" s="148"/>
      <c r="AE14" s="70"/>
      <c r="AF14" s="18"/>
      <c r="AG14" s="148"/>
      <c r="AH14" s="19"/>
      <c r="AI14" s="34"/>
      <c r="AJ14" s="12">
        <v>2</v>
      </c>
      <c r="AK14" s="101">
        <v>2</v>
      </c>
      <c r="AL14" s="101"/>
      <c r="AM14" s="101"/>
      <c r="AN14" s="101">
        <v>2</v>
      </c>
      <c r="AO14" s="101">
        <v>2</v>
      </c>
      <c r="AP14" s="101"/>
      <c r="AQ14" s="101">
        <v>2</v>
      </c>
      <c r="AR14" s="101">
        <v>2</v>
      </c>
      <c r="AS14" s="101">
        <v>2</v>
      </c>
      <c r="AT14" s="101"/>
      <c r="AU14" s="127">
        <v>2</v>
      </c>
      <c r="AV14" s="101">
        <v>2</v>
      </c>
      <c r="AW14" s="101">
        <v>2</v>
      </c>
      <c r="AX14" s="101"/>
      <c r="AY14" s="139">
        <v>2</v>
      </c>
      <c r="AZ14" s="101">
        <v>2</v>
      </c>
      <c r="BA14" s="101">
        <v>2</v>
      </c>
      <c r="BB14" s="101"/>
      <c r="BC14" s="101">
        <v>6</v>
      </c>
      <c r="BD14" s="101">
        <v>2</v>
      </c>
      <c r="BE14" s="101">
        <v>2</v>
      </c>
      <c r="BF14" s="166"/>
      <c r="BG14" s="166">
        <v>2</v>
      </c>
      <c r="BH14" s="101">
        <v>2</v>
      </c>
      <c r="BI14" s="101">
        <v>4</v>
      </c>
      <c r="BJ14" s="101"/>
      <c r="BK14" s="1" t="s">
        <v>124</v>
      </c>
      <c r="BL14" s="101"/>
      <c r="BM14" s="1"/>
      <c r="BN14" s="1"/>
      <c r="BO14" s="1"/>
      <c r="BP14" s="1"/>
      <c r="BQ14" s="1"/>
      <c r="BR14" s="1"/>
      <c r="BS14" s="1"/>
      <c r="BT14" s="130">
        <f t="shared" si="3"/>
        <v>62.254882849109656</v>
      </c>
      <c r="BU14" s="9">
        <f t="shared" si="4"/>
        <v>6.6262726369935967</v>
      </c>
    </row>
    <row r="15" spans="1:16384" s="106" customFormat="1">
      <c r="A15" s="15">
        <v>11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39">
        <f>ROUND(Лр1!K15,2)</f>
        <v>0</v>
      </c>
      <c r="H15" s="69">
        <f>ROUND(Лр2!K15,2)</f>
        <v>0</v>
      </c>
      <c r="I15" s="69">
        <f>ROUND(Лр3!K15,2)</f>
        <v>0</v>
      </c>
      <c r="J15" s="69"/>
      <c r="K15" s="41"/>
      <c r="L15" s="41"/>
      <c r="M15" s="70"/>
      <c r="N15" s="25"/>
      <c r="O15" s="148"/>
      <c r="P15" s="70">
        <f t="shared" si="7"/>
        <v>0</v>
      </c>
      <c r="Q15" s="18"/>
      <c r="R15" s="148"/>
      <c r="S15" s="70">
        <f t="shared" si="5"/>
        <v>0</v>
      </c>
      <c r="T15" s="18"/>
      <c r="U15" s="148"/>
      <c r="V15" s="70">
        <f t="shared" si="6"/>
        <v>0</v>
      </c>
      <c r="W15" s="18"/>
      <c r="X15" s="148"/>
      <c r="Y15" s="70"/>
      <c r="Z15" s="18"/>
      <c r="AA15" s="148"/>
      <c r="AB15" s="70"/>
      <c r="AC15" s="18"/>
      <c r="AD15" s="148"/>
      <c r="AE15" s="70"/>
      <c r="AF15" s="18"/>
      <c r="AG15" s="148"/>
      <c r="AH15" s="19"/>
      <c r="AI15" s="34"/>
      <c r="AJ15" s="12">
        <v>2</v>
      </c>
      <c r="AK15" s="101" t="s">
        <v>124</v>
      </c>
      <c r="AL15" s="101"/>
      <c r="AM15" s="101"/>
      <c r="AN15" s="101"/>
      <c r="AO15" s="101" t="s">
        <v>124</v>
      </c>
      <c r="AP15" s="101" t="s">
        <v>124</v>
      </c>
      <c r="AQ15" s="101" t="s">
        <v>124</v>
      </c>
      <c r="AR15" s="101"/>
      <c r="AS15" s="101" t="s">
        <v>124</v>
      </c>
      <c r="AT15" s="102" t="s">
        <v>124</v>
      </c>
      <c r="AU15" s="127" t="s">
        <v>124</v>
      </c>
      <c r="AV15" s="101"/>
      <c r="AW15" s="136" t="s">
        <v>124</v>
      </c>
      <c r="AX15" s="138" t="s">
        <v>124</v>
      </c>
      <c r="AY15" s="139" t="s">
        <v>124</v>
      </c>
      <c r="AZ15" s="101"/>
      <c r="BA15" s="141">
        <v>2</v>
      </c>
      <c r="BB15" s="154" t="s">
        <v>124</v>
      </c>
      <c r="BC15" s="155" t="s">
        <v>124</v>
      </c>
      <c r="BD15" s="101"/>
      <c r="BE15" s="159" t="s">
        <v>124</v>
      </c>
      <c r="BF15" s="166">
        <v>2</v>
      </c>
      <c r="BG15" s="166">
        <v>2</v>
      </c>
      <c r="BH15" s="101"/>
      <c r="BI15" s="168" t="s">
        <v>124</v>
      </c>
      <c r="BJ15" s="101">
        <v>2</v>
      </c>
      <c r="BK15" s="1">
        <v>2</v>
      </c>
      <c r="BL15" s="101"/>
      <c r="BM15" s="1"/>
      <c r="BN15" s="1"/>
      <c r="BO15" s="1"/>
      <c r="BP15" s="1"/>
      <c r="BQ15" s="1"/>
      <c r="BR15" s="1"/>
      <c r="BS15" s="1"/>
      <c r="BT15" s="130">
        <f t="shared" si="3"/>
        <v>12</v>
      </c>
      <c r="BU15" s="9">
        <f t="shared" si="4"/>
        <v>0</v>
      </c>
    </row>
    <row r="16" spans="1:16384" s="106" customFormat="1">
      <c r="A16" s="15">
        <v>12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39">
        <f>ROUND(Лр1!K16,2)</f>
        <v>3.21</v>
      </c>
      <c r="H16" s="69">
        <f>ROUND(Лр2!K16,2)</f>
        <v>2.09</v>
      </c>
      <c r="I16" s="69">
        <f>ROUND(Лр3!K16,2)</f>
        <v>0</v>
      </c>
      <c r="J16" s="69"/>
      <c r="K16" s="41"/>
      <c r="L16" s="41"/>
      <c r="M16" s="70"/>
      <c r="N16" s="25"/>
      <c r="O16" s="148"/>
      <c r="P16" s="70">
        <f t="shared" si="7"/>
        <v>0</v>
      </c>
      <c r="Q16" s="18"/>
      <c r="R16" s="148"/>
      <c r="S16" s="70">
        <f t="shared" si="5"/>
        <v>0</v>
      </c>
      <c r="T16" s="18"/>
      <c r="U16" s="148"/>
      <c r="V16" s="70">
        <f t="shared" si="6"/>
        <v>0</v>
      </c>
      <c r="W16" s="18"/>
      <c r="X16" s="148"/>
      <c r="Y16" s="70"/>
      <c r="Z16" s="18"/>
      <c r="AA16" s="148"/>
      <c r="AB16" s="70"/>
      <c r="AC16" s="18"/>
      <c r="AD16" s="148"/>
      <c r="AE16" s="70"/>
      <c r="AF16" s="18"/>
      <c r="AG16" s="148"/>
      <c r="AH16" s="19"/>
      <c r="AI16" s="34"/>
      <c r="AJ16" s="12">
        <v>2</v>
      </c>
      <c r="AK16" s="101">
        <v>2</v>
      </c>
      <c r="AL16" s="101"/>
      <c r="AM16" s="101"/>
      <c r="AN16" s="101"/>
      <c r="AO16" s="101" t="s">
        <v>124</v>
      </c>
      <c r="AP16" s="101">
        <v>2</v>
      </c>
      <c r="AQ16" s="101">
        <v>2</v>
      </c>
      <c r="AR16" s="101"/>
      <c r="AS16" s="101">
        <v>2</v>
      </c>
      <c r="AT16" s="101">
        <v>2</v>
      </c>
      <c r="AU16" s="101">
        <v>2</v>
      </c>
      <c r="AV16" s="101"/>
      <c r="AW16" s="101">
        <v>2</v>
      </c>
      <c r="AX16" s="101">
        <v>2</v>
      </c>
      <c r="AY16" s="101">
        <v>2</v>
      </c>
      <c r="AZ16" s="101"/>
      <c r="BA16" s="141" t="s">
        <v>124</v>
      </c>
      <c r="BB16" s="101">
        <v>2</v>
      </c>
      <c r="BC16" s="101">
        <v>4</v>
      </c>
      <c r="BD16" s="101"/>
      <c r="BE16" s="101">
        <v>2</v>
      </c>
      <c r="BF16" s="166">
        <v>2</v>
      </c>
      <c r="BG16" s="166">
        <v>2</v>
      </c>
      <c r="BH16" s="101"/>
      <c r="BI16" s="101">
        <v>2</v>
      </c>
      <c r="BJ16" s="170" t="s">
        <v>124</v>
      </c>
      <c r="BK16" s="1" t="s">
        <v>124</v>
      </c>
      <c r="BL16" s="101"/>
      <c r="BM16" s="1"/>
      <c r="BN16" s="1"/>
      <c r="BO16" s="1"/>
      <c r="BP16" s="1"/>
      <c r="BQ16" s="1"/>
      <c r="BR16" s="1"/>
      <c r="BS16" s="1"/>
      <c r="BT16" s="130">
        <f t="shared" si="3"/>
        <v>39.299999999999997</v>
      </c>
      <c r="BU16" s="9">
        <f t="shared" si="4"/>
        <v>3.5995953573918249</v>
      </c>
    </row>
    <row r="17" spans="1:73" s="106" customFormat="1">
      <c r="A17" s="15">
        <v>13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39">
        <f>ROUND(Лр1!K17,2)</f>
        <v>3.3</v>
      </c>
      <c r="H17" s="69">
        <f>ROUND(Лр2!K17,2)</f>
        <v>3.01</v>
      </c>
      <c r="I17" s="69">
        <f>ROUND(Лр3!K17,2)</f>
        <v>2.52</v>
      </c>
      <c r="J17" s="69"/>
      <c r="K17" s="41"/>
      <c r="L17" s="41"/>
      <c r="M17" s="70"/>
      <c r="N17" s="51">
        <v>4</v>
      </c>
      <c r="O17" s="148">
        <f>DATE(2016,10,29)</f>
        <v>42672</v>
      </c>
      <c r="P17" s="70">
        <f t="shared" si="7"/>
        <v>4.3748828491096532</v>
      </c>
      <c r="Q17" s="21">
        <v>5</v>
      </c>
      <c r="R17" s="148">
        <f>DATE(2016,10,29)</f>
        <v>42672</v>
      </c>
      <c r="S17" s="70">
        <f t="shared" si="5"/>
        <v>5.4686035613870665</v>
      </c>
      <c r="T17" s="18">
        <v>5</v>
      </c>
      <c r="U17" s="148">
        <v>42700</v>
      </c>
      <c r="V17" s="70">
        <f t="shared" si="6"/>
        <v>5</v>
      </c>
      <c r="W17" s="21"/>
      <c r="X17" s="148"/>
      <c r="Y17" s="70"/>
      <c r="Z17" s="21"/>
      <c r="AA17" s="148"/>
      <c r="AB17" s="70"/>
      <c r="AC17" s="21"/>
      <c r="AD17" s="148"/>
      <c r="AE17" s="70"/>
      <c r="AF17" s="18"/>
      <c r="AG17" s="148"/>
      <c r="AH17" s="19"/>
      <c r="AI17" s="34"/>
      <c r="AJ17" s="12">
        <v>2</v>
      </c>
      <c r="AK17" s="101">
        <v>2</v>
      </c>
      <c r="AL17" s="101"/>
      <c r="AM17" s="101"/>
      <c r="AN17" s="101"/>
      <c r="AO17" s="101">
        <v>2</v>
      </c>
      <c r="AP17" s="101">
        <v>2</v>
      </c>
      <c r="AQ17" s="101">
        <v>2</v>
      </c>
      <c r="AR17" s="101"/>
      <c r="AS17" s="101">
        <v>2</v>
      </c>
      <c r="AT17" s="101">
        <v>2</v>
      </c>
      <c r="AU17" s="101">
        <v>2</v>
      </c>
      <c r="AV17" s="101"/>
      <c r="AW17" s="101">
        <v>2</v>
      </c>
      <c r="AX17" s="101">
        <v>2</v>
      </c>
      <c r="AY17" s="101">
        <v>2</v>
      </c>
      <c r="AZ17" s="101"/>
      <c r="BA17" s="101">
        <v>2</v>
      </c>
      <c r="BB17" s="101">
        <v>2</v>
      </c>
      <c r="BC17" s="101">
        <v>6</v>
      </c>
      <c r="BD17" s="101"/>
      <c r="BE17" s="101">
        <f>2+3</f>
        <v>5</v>
      </c>
      <c r="BF17" s="166">
        <v>2</v>
      </c>
      <c r="BG17" s="166">
        <v>2</v>
      </c>
      <c r="BH17" s="101"/>
      <c r="BI17" s="101">
        <v>4</v>
      </c>
      <c r="BJ17" s="101">
        <v>2</v>
      </c>
      <c r="BK17" s="101">
        <v>2</v>
      </c>
      <c r="BL17" s="101"/>
      <c r="BM17" s="101"/>
      <c r="BN17" s="101"/>
      <c r="BO17" s="101"/>
      <c r="BP17" s="101"/>
      <c r="BQ17" s="101"/>
      <c r="BR17" s="101"/>
      <c r="BS17" s="101"/>
      <c r="BT17" s="130">
        <f>SUM(AJ17:BS17)+SUM(G17:M17)+P17+S17+V17+Y17+AB17+AE17+AH17</f>
        <v>72.673486410496722</v>
      </c>
      <c r="BU17" s="9">
        <f t="shared" si="4"/>
        <v>8</v>
      </c>
    </row>
    <row r="18" spans="1:73" s="106" customFormat="1">
      <c r="A18" s="15">
        <v>14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39">
        <f>ROUND(Лр1!K18,2)</f>
        <v>0</v>
      </c>
      <c r="H18" s="69">
        <f>ROUND(Лр2!K18,2)</f>
        <v>0</v>
      </c>
      <c r="I18" s="69">
        <f>ROUND(Лр3!K18,2)</f>
        <v>0</v>
      </c>
      <c r="J18" s="69"/>
      <c r="K18" s="41"/>
      <c r="L18" s="41"/>
      <c r="M18" s="70"/>
      <c r="N18" s="25"/>
      <c r="O18" s="148"/>
      <c r="P18" s="70">
        <f t="shared" si="7"/>
        <v>0</v>
      </c>
      <c r="Q18" s="18"/>
      <c r="R18" s="148"/>
      <c r="S18" s="70">
        <f t="shared" si="5"/>
        <v>0</v>
      </c>
      <c r="T18" s="18"/>
      <c r="U18" s="148"/>
      <c r="V18" s="70">
        <f t="shared" si="6"/>
        <v>0</v>
      </c>
      <c r="W18" s="18"/>
      <c r="X18" s="148"/>
      <c r="Y18" s="70"/>
      <c r="Z18" s="18"/>
      <c r="AA18" s="148"/>
      <c r="AB18" s="70"/>
      <c r="AC18" s="18"/>
      <c r="AD18" s="148"/>
      <c r="AE18" s="70"/>
      <c r="AF18" s="18"/>
      <c r="AG18" s="148"/>
      <c r="AH18" s="19"/>
      <c r="AI18" s="34"/>
      <c r="AJ18" s="12">
        <v>2</v>
      </c>
      <c r="AK18" s="101">
        <v>2</v>
      </c>
      <c r="AL18" s="101"/>
      <c r="AM18" s="101"/>
      <c r="AN18" s="101"/>
      <c r="AO18" s="101">
        <v>2</v>
      </c>
      <c r="AP18" s="101">
        <v>2</v>
      </c>
      <c r="AQ18" s="101">
        <v>2</v>
      </c>
      <c r="AR18" s="101"/>
      <c r="AS18" s="101">
        <v>2</v>
      </c>
      <c r="AT18" s="102" t="s">
        <v>124</v>
      </c>
      <c r="AU18" s="101">
        <v>2</v>
      </c>
      <c r="AV18" s="101"/>
      <c r="AW18" s="101">
        <v>2</v>
      </c>
      <c r="AX18" s="138" t="s">
        <v>124</v>
      </c>
      <c r="AY18" s="139" t="s">
        <v>124</v>
      </c>
      <c r="AZ18" s="101"/>
      <c r="BA18" s="101">
        <v>2</v>
      </c>
      <c r="BB18" s="154" t="s">
        <v>124</v>
      </c>
      <c r="BC18" s="101">
        <v>4</v>
      </c>
      <c r="BD18" s="101"/>
      <c r="BE18" s="101">
        <v>2</v>
      </c>
      <c r="BF18" s="166" t="s">
        <v>124</v>
      </c>
      <c r="BG18" s="166" t="s">
        <v>124</v>
      </c>
      <c r="BH18" s="101"/>
      <c r="BI18" s="101">
        <v>2</v>
      </c>
      <c r="BJ18" s="101">
        <v>2</v>
      </c>
      <c r="BK18" s="101">
        <v>2</v>
      </c>
      <c r="BL18" s="101"/>
      <c r="BM18" s="101"/>
      <c r="BN18" s="101"/>
      <c r="BO18" s="101"/>
      <c r="BP18" s="101"/>
      <c r="BQ18" s="101"/>
      <c r="BR18" s="101"/>
      <c r="BS18" s="101"/>
      <c r="BT18" s="130">
        <f t="shared" ref="BT18:BT43" si="8">SUM(AJ18:BS18)+SUM(G18:M18)+P18+S18+V18+Y18+AB18+AE18+AH18</f>
        <v>30</v>
      </c>
      <c r="BU18" s="9">
        <f t="shared" si="4"/>
        <v>2.3733595763023025</v>
      </c>
    </row>
    <row r="19" spans="1:73" s="106" customFormat="1">
      <c r="A19" s="15">
        <v>15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39">
        <f>ROUND(Лр1!K19,2)</f>
        <v>2.96</v>
      </c>
      <c r="H19" s="69">
        <f>ROUND(Лр2!K19,2)</f>
        <v>2.57</v>
      </c>
      <c r="I19" s="69">
        <f>ROUND(Лр3!K19,2)</f>
        <v>0</v>
      </c>
      <c r="J19" s="69"/>
      <c r="K19" s="41"/>
      <c r="L19" s="41"/>
      <c r="M19" s="70"/>
      <c r="N19" s="51"/>
      <c r="O19" s="148"/>
      <c r="P19" s="70">
        <f t="shared" si="7"/>
        <v>0</v>
      </c>
      <c r="Q19" s="21"/>
      <c r="R19" s="148"/>
      <c r="S19" s="70">
        <f t="shared" si="5"/>
        <v>0</v>
      </c>
      <c r="T19" s="21"/>
      <c r="U19" s="148"/>
      <c r="V19" s="70">
        <f t="shared" si="6"/>
        <v>0</v>
      </c>
      <c r="W19" s="21"/>
      <c r="X19" s="148"/>
      <c r="Y19" s="70"/>
      <c r="Z19" s="21"/>
      <c r="AA19" s="148"/>
      <c r="AB19" s="70"/>
      <c r="AC19" s="21"/>
      <c r="AD19" s="148"/>
      <c r="AE19" s="70"/>
      <c r="AF19" s="18"/>
      <c r="AG19" s="148"/>
      <c r="AH19" s="19"/>
      <c r="AI19" s="34"/>
      <c r="AJ19" s="12">
        <v>2</v>
      </c>
      <c r="AK19" s="101">
        <v>2</v>
      </c>
      <c r="AL19" s="101"/>
      <c r="AM19" s="101"/>
      <c r="AN19" s="101"/>
      <c r="AO19" s="101">
        <v>2</v>
      </c>
      <c r="AP19" s="101" t="s">
        <v>124</v>
      </c>
      <c r="AQ19" s="101" t="s">
        <v>124</v>
      </c>
      <c r="AR19" s="101"/>
      <c r="AS19" s="101">
        <v>2</v>
      </c>
      <c r="AT19" s="101">
        <v>2</v>
      </c>
      <c r="AU19" s="101">
        <v>2</v>
      </c>
      <c r="AV19" s="101"/>
      <c r="AW19" s="101">
        <v>2</v>
      </c>
      <c r="AX19" s="138" t="s">
        <v>124</v>
      </c>
      <c r="AY19" s="101">
        <v>2</v>
      </c>
      <c r="AZ19" s="101"/>
      <c r="BA19" s="101">
        <v>2</v>
      </c>
      <c r="BB19" s="101">
        <v>2</v>
      </c>
      <c r="BC19" s="101">
        <v>4</v>
      </c>
      <c r="BD19" s="101"/>
      <c r="BE19" s="101">
        <v>2</v>
      </c>
      <c r="BF19" s="166">
        <v>2</v>
      </c>
      <c r="BG19" s="166">
        <v>2</v>
      </c>
      <c r="BH19" s="101"/>
      <c r="BI19" s="101">
        <v>2</v>
      </c>
      <c r="BJ19" s="101">
        <v>2</v>
      </c>
      <c r="BK19" s="101">
        <v>2</v>
      </c>
      <c r="BL19" s="101"/>
      <c r="BM19" s="101"/>
      <c r="BN19" s="101"/>
      <c r="BO19" s="101"/>
      <c r="BP19" s="101"/>
      <c r="BQ19" s="101"/>
      <c r="BR19" s="101"/>
      <c r="BS19" s="101"/>
      <c r="BT19" s="130">
        <f t="shared" si="8"/>
        <v>41.53</v>
      </c>
      <c r="BU19" s="9">
        <f t="shared" si="4"/>
        <v>3.8936282382337217</v>
      </c>
    </row>
    <row r="20" spans="1:73" s="106" customFormat="1">
      <c r="A20" s="15">
        <v>16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39">
        <f>ROUND(Лр1!K20,2)</f>
        <v>3.21</v>
      </c>
      <c r="H20" s="69">
        <f>ROUND(Лр2!K20,2)</f>
        <v>2.23</v>
      </c>
      <c r="I20" s="69">
        <f>ROUND(Лр3!K20,2)</f>
        <v>0</v>
      </c>
      <c r="J20" s="69"/>
      <c r="K20" s="41"/>
      <c r="L20" s="41"/>
      <c r="M20" s="70"/>
      <c r="N20" s="25"/>
      <c r="O20" s="148"/>
      <c r="P20" s="70">
        <f t="shared" si="7"/>
        <v>0</v>
      </c>
      <c r="Q20" s="18"/>
      <c r="R20" s="148"/>
      <c r="S20" s="70">
        <f t="shared" si="5"/>
        <v>0</v>
      </c>
      <c r="T20" s="18"/>
      <c r="U20" s="148"/>
      <c r="V20" s="70">
        <f t="shared" si="6"/>
        <v>0</v>
      </c>
      <c r="W20" s="18"/>
      <c r="X20" s="148"/>
      <c r="Y20" s="70"/>
      <c r="Z20" s="18"/>
      <c r="AA20" s="148"/>
      <c r="AB20" s="70"/>
      <c r="AC20" s="18"/>
      <c r="AD20" s="148"/>
      <c r="AE20" s="70"/>
      <c r="AF20" s="18"/>
      <c r="AG20" s="148"/>
      <c r="AH20" s="19"/>
      <c r="AI20" s="34"/>
      <c r="AJ20" s="12">
        <v>2</v>
      </c>
      <c r="AK20" s="101">
        <v>2</v>
      </c>
      <c r="AL20" s="101"/>
      <c r="AM20" s="101"/>
      <c r="AN20" s="101"/>
      <c r="AO20" s="101">
        <v>2</v>
      </c>
      <c r="AP20" s="101">
        <v>2</v>
      </c>
      <c r="AQ20" s="101">
        <v>2</v>
      </c>
      <c r="AR20" s="101"/>
      <c r="AS20" s="101">
        <v>2</v>
      </c>
      <c r="AT20" s="101">
        <v>2</v>
      </c>
      <c r="AU20" s="101">
        <v>2</v>
      </c>
      <c r="AV20" s="101"/>
      <c r="AW20" s="136">
        <v>1</v>
      </c>
      <c r="AX20" s="101">
        <v>2</v>
      </c>
      <c r="AY20" s="101">
        <v>2</v>
      </c>
      <c r="AZ20" s="101"/>
      <c r="BA20" s="101">
        <v>2</v>
      </c>
      <c r="BB20" s="154">
        <v>2</v>
      </c>
      <c r="BC20" s="101">
        <v>4</v>
      </c>
      <c r="BD20" s="101"/>
      <c r="BE20" s="101">
        <v>2</v>
      </c>
      <c r="BF20" s="166">
        <v>2</v>
      </c>
      <c r="BG20" s="166">
        <v>2</v>
      </c>
      <c r="BH20" s="101"/>
      <c r="BI20" s="168" t="s">
        <v>124</v>
      </c>
      <c r="BJ20" s="101">
        <v>2</v>
      </c>
      <c r="BK20" s="101">
        <v>2</v>
      </c>
      <c r="BL20" s="101"/>
      <c r="BM20" s="101"/>
      <c r="BN20" s="101"/>
      <c r="BO20" s="101"/>
      <c r="BP20" s="101"/>
      <c r="BQ20" s="101"/>
      <c r="BR20" s="101"/>
      <c r="BS20" s="101"/>
      <c r="BT20" s="130">
        <f t="shared" si="8"/>
        <v>44.44</v>
      </c>
      <c r="BU20" s="9">
        <f t="shared" si="4"/>
        <v>4.2773213697359269</v>
      </c>
    </row>
    <row r="21" spans="1:73" s="106" customFormat="1">
      <c r="A21" s="15">
        <v>17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39">
        <f>ROUND(Лр1!K21,2)</f>
        <v>0.72</v>
      </c>
      <c r="H21" s="69">
        <f>ROUND(Лр2!K21,2)</f>
        <v>0</v>
      </c>
      <c r="I21" s="69">
        <f>ROUND(Лр3!K21,2)</f>
        <v>0</v>
      </c>
      <c r="J21" s="69"/>
      <c r="K21" s="41"/>
      <c r="L21" s="41"/>
      <c r="M21" s="70"/>
      <c r="N21" s="25"/>
      <c r="O21" s="148"/>
      <c r="P21" s="70">
        <f t="shared" si="7"/>
        <v>0</v>
      </c>
      <c r="Q21" s="18"/>
      <c r="R21" s="148"/>
      <c r="S21" s="70">
        <f t="shared" si="5"/>
        <v>0</v>
      </c>
      <c r="T21" s="18"/>
      <c r="U21" s="148"/>
      <c r="V21" s="70">
        <f t="shared" si="6"/>
        <v>0</v>
      </c>
      <c r="W21" s="18"/>
      <c r="X21" s="148"/>
      <c r="Y21" s="70"/>
      <c r="Z21" s="18"/>
      <c r="AA21" s="148"/>
      <c r="AB21" s="70"/>
      <c r="AC21" s="18"/>
      <c r="AD21" s="148"/>
      <c r="AE21" s="70"/>
      <c r="AF21" s="18"/>
      <c r="AG21" s="148"/>
      <c r="AH21" s="19"/>
      <c r="AI21" s="34"/>
      <c r="AJ21" s="12">
        <v>2</v>
      </c>
      <c r="AK21" s="101">
        <v>2</v>
      </c>
      <c r="AL21" s="101"/>
      <c r="AM21" s="101"/>
      <c r="AN21" s="101"/>
      <c r="AO21" s="101" t="s">
        <v>124</v>
      </c>
      <c r="AP21" s="101">
        <v>2</v>
      </c>
      <c r="AQ21" s="101">
        <v>2</v>
      </c>
      <c r="AR21" s="101"/>
      <c r="AS21" s="101">
        <v>3</v>
      </c>
      <c r="AT21" s="101">
        <v>2</v>
      </c>
      <c r="AU21" s="101">
        <v>2</v>
      </c>
      <c r="AV21" s="101"/>
      <c r="AW21" s="101">
        <f>2+4</f>
        <v>6</v>
      </c>
      <c r="AX21" s="101">
        <v>2</v>
      </c>
      <c r="AY21" s="101">
        <v>2</v>
      </c>
      <c r="AZ21" s="101"/>
      <c r="BA21" s="141" t="s">
        <v>124</v>
      </c>
      <c r="BB21" s="101">
        <v>2</v>
      </c>
      <c r="BC21" s="101">
        <v>4</v>
      </c>
      <c r="BD21" s="101"/>
      <c r="BE21" s="101">
        <f>2+3</f>
        <v>5</v>
      </c>
      <c r="BF21" s="166" t="s">
        <v>124</v>
      </c>
      <c r="BG21" s="166" t="s">
        <v>124</v>
      </c>
      <c r="BH21" s="101"/>
      <c r="BI21" s="101">
        <v>4</v>
      </c>
      <c r="BJ21" s="101">
        <v>2</v>
      </c>
      <c r="BK21" s="101">
        <v>2</v>
      </c>
      <c r="BL21" s="101"/>
      <c r="BM21" s="101"/>
      <c r="BN21" s="101"/>
      <c r="BO21" s="101"/>
      <c r="BP21" s="101"/>
      <c r="BQ21" s="101"/>
      <c r="BR21" s="101"/>
      <c r="BS21" s="101"/>
      <c r="BT21" s="130">
        <f t="shared" si="8"/>
        <v>44.72</v>
      </c>
      <c r="BU21" s="9">
        <f t="shared" si="4"/>
        <v>4.314240296478407</v>
      </c>
    </row>
    <row r="22" spans="1:73" s="106" customFormat="1">
      <c r="A22" s="15">
        <v>18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39">
        <f>ROUND(Лр1!K22,2)</f>
        <v>0</v>
      </c>
      <c r="H22" s="69">
        <f>ROUND(Лр2!K22,2)</f>
        <v>0</v>
      </c>
      <c r="I22" s="69">
        <f>ROUND(Лр3!K22,2)</f>
        <v>0</v>
      </c>
      <c r="J22" s="69"/>
      <c r="K22" s="41"/>
      <c r="L22" s="41"/>
      <c r="M22" s="70"/>
      <c r="N22" s="51"/>
      <c r="O22" s="148"/>
      <c r="P22" s="70">
        <f t="shared" si="7"/>
        <v>0</v>
      </c>
      <c r="Q22" s="21"/>
      <c r="R22" s="148"/>
      <c r="S22" s="70">
        <f t="shared" si="5"/>
        <v>0</v>
      </c>
      <c r="T22" s="21"/>
      <c r="U22" s="148"/>
      <c r="V22" s="70">
        <f t="shared" si="6"/>
        <v>0</v>
      </c>
      <c r="W22" s="21"/>
      <c r="X22" s="148"/>
      <c r="Y22" s="70"/>
      <c r="Z22" s="21"/>
      <c r="AA22" s="148"/>
      <c r="AB22" s="70"/>
      <c r="AC22" s="21"/>
      <c r="AD22" s="148"/>
      <c r="AE22" s="70"/>
      <c r="AF22" s="18"/>
      <c r="AG22" s="148"/>
      <c r="AH22" s="19"/>
      <c r="AI22" s="34"/>
      <c r="AJ22" s="12">
        <v>2</v>
      </c>
      <c r="AK22" s="101">
        <v>2</v>
      </c>
      <c r="AL22" s="101"/>
      <c r="AM22" s="101"/>
      <c r="AN22" s="101"/>
      <c r="AO22" s="101">
        <v>2</v>
      </c>
      <c r="AP22" s="101">
        <v>2</v>
      </c>
      <c r="AQ22" s="101">
        <v>2</v>
      </c>
      <c r="AR22" s="101"/>
      <c r="AS22" s="101">
        <v>2</v>
      </c>
      <c r="AT22" s="102" t="s">
        <v>124</v>
      </c>
      <c r="AU22" s="101">
        <v>2</v>
      </c>
      <c r="AV22" s="101"/>
      <c r="AW22" s="101">
        <v>2</v>
      </c>
      <c r="AX22" s="138" t="s">
        <v>124</v>
      </c>
      <c r="AY22" s="139" t="s">
        <v>124</v>
      </c>
      <c r="AZ22" s="101"/>
      <c r="BA22" s="101">
        <v>2</v>
      </c>
      <c r="BB22" s="154" t="s">
        <v>124</v>
      </c>
      <c r="BC22" s="101">
        <v>4</v>
      </c>
      <c r="BD22" s="101"/>
      <c r="BE22" s="159" t="s">
        <v>124</v>
      </c>
      <c r="BF22" s="166">
        <v>2</v>
      </c>
      <c r="BG22" s="166">
        <v>2</v>
      </c>
      <c r="BH22" s="101"/>
      <c r="BI22" s="168" t="s">
        <v>124</v>
      </c>
      <c r="BJ22" s="101">
        <v>2</v>
      </c>
      <c r="BK22" s="101">
        <v>2</v>
      </c>
      <c r="BL22" s="101"/>
      <c r="BM22" s="101"/>
      <c r="BN22" s="101"/>
      <c r="BO22" s="101"/>
      <c r="BP22" s="101"/>
      <c r="BQ22" s="101"/>
      <c r="BR22" s="101"/>
      <c r="BS22" s="101"/>
      <c r="BT22" s="130">
        <f t="shared" si="8"/>
        <v>30</v>
      </c>
      <c r="BU22" s="9">
        <f t="shared" si="4"/>
        <v>2.3733595763023025</v>
      </c>
    </row>
    <row r="23" spans="1:73" s="106" customFormat="1">
      <c r="A23" s="15">
        <v>19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39">
        <f>ROUND(Лр1!K23,2)</f>
        <v>3.26</v>
      </c>
      <c r="H23" s="69">
        <f>ROUND(Лр2!K23,2)</f>
        <v>2.92</v>
      </c>
      <c r="I23" s="69">
        <f>ROUND(Лр3!K23,2)</f>
        <v>2.2400000000000002</v>
      </c>
      <c r="J23" s="69"/>
      <c r="K23" s="41"/>
      <c r="L23" s="41"/>
      <c r="M23" s="70"/>
      <c r="N23" s="51"/>
      <c r="O23" s="148"/>
      <c r="P23" s="70">
        <f t="shared" si="7"/>
        <v>0</v>
      </c>
      <c r="Q23" s="21"/>
      <c r="R23" s="148"/>
      <c r="S23" s="70">
        <f t="shared" si="5"/>
        <v>0</v>
      </c>
      <c r="T23" s="21"/>
      <c r="U23" s="148"/>
      <c r="V23" s="70">
        <f t="shared" si="6"/>
        <v>0</v>
      </c>
      <c r="W23" s="21"/>
      <c r="X23" s="148"/>
      <c r="Y23" s="70"/>
      <c r="Z23" s="21"/>
      <c r="AA23" s="148"/>
      <c r="AB23" s="70"/>
      <c r="AC23" s="21"/>
      <c r="AD23" s="148"/>
      <c r="AE23" s="70"/>
      <c r="AF23" s="18"/>
      <c r="AG23" s="148"/>
      <c r="AH23" s="19"/>
      <c r="AI23" s="34"/>
      <c r="AJ23" s="12">
        <v>2</v>
      </c>
      <c r="AK23" s="101">
        <v>2</v>
      </c>
      <c r="AL23" s="101"/>
      <c r="AM23" s="101"/>
      <c r="AN23" s="101"/>
      <c r="AO23" s="101">
        <v>2</v>
      </c>
      <c r="AP23" s="101">
        <v>2</v>
      </c>
      <c r="AQ23" s="101" t="s">
        <v>124</v>
      </c>
      <c r="AR23" s="101"/>
      <c r="AS23" s="101">
        <v>2</v>
      </c>
      <c r="AT23" s="101">
        <v>2</v>
      </c>
      <c r="AU23" s="101">
        <v>1</v>
      </c>
      <c r="AV23" s="101"/>
      <c r="AW23" s="136" t="s">
        <v>124</v>
      </c>
      <c r="AX23" s="138" t="s">
        <v>124</v>
      </c>
      <c r="AY23" s="139" t="s">
        <v>124</v>
      </c>
      <c r="AZ23" s="101"/>
      <c r="BA23" s="101">
        <v>2</v>
      </c>
      <c r="BB23" s="154" t="s">
        <v>124</v>
      </c>
      <c r="BC23" s="155" t="s">
        <v>124</v>
      </c>
      <c r="BD23" s="101"/>
      <c r="BE23" s="101">
        <v>2</v>
      </c>
      <c r="BF23" s="166">
        <v>2</v>
      </c>
      <c r="BG23" s="166">
        <v>2</v>
      </c>
      <c r="BH23" s="101"/>
      <c r="BI23" s="168">
        <v>2</v>
      </c>
      <c r="BJ23" s="101">
        <v>1</v>
      </c>
      <c r="BK23" s="101">
        <v>2</v>
      </c>
      <c r="BL23" s="101"/>
      <c r="BM23" s="101"/>
      <c r="BN23" s="101"/>
      <c r="BO23" s="101"/>
      <c r="BP23" s="101"/>
      <c r="BQ23" s="101"/>
      <c r="BR23" s="101"/>
      <c r="BS23" s="101"/>
      <c r="BT23" s="130">
        <f t="shared" si="8"/>
        <v>34.42</v>
      </c>
      <c r="BU23" s="9">
        <f t="shared" si="4"/>
        <v>2.9561512055943124</v>
      </c>
    </row>
    <row r="24" spans="1:73" s="106" customFormat="1">
      <c r="A24" s="15">
        <v>20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39">
        <f>ROUND(Лр1!K24,2)</f>
        <v>2.2000000000000002</v>
      </c>
      <c r="H24" s="69">
        <f>ROUND(Лр2!K24,2)</f>
        <v>2.64</v>
      </c>
      <c r="I24" s="69">
        <f>ROUND(Лр3!K24,2)</f>
        <v>1.67</v>
      </c>
      <c r="J24" s="69"/>
      <c r="K24" s="41"/>
      <c r="L24" s="41"/>
      <c r="M24" s="70"/>
      <c r="N24" s="51">
        <v>2</v>
      </c>
      <c r="O24" s="148">
        <f>DATE(2016,11,5)</f>
        <v>42679</v>
      </c>
      <c r="P24" s="70">
        <f t="shared" si="7"/>
        <v>2</v>
      </c>
      <c r="Q24" s="21">
        <v>4</v>
      </c>
      <c r="R24" s="148">
        <f>DATE(2016,11,5)</f>
        <v>42679</v>
      </c>
      <c r="S24" s="70">
        <f t="shared" si="5"/>
        <v>4</v>
      </c>
      <c r="T24" s="21"/>
      <c r="U24" s="148"/>
      <c r="V24" s="70">
        <f t="shared" si="6"/>
        <v>0</v>
      </c>
      <c r="W24" s="21"/>
      <c r="X24" s="148"/>
      <c r="Y24" s="70"/>
      <c r="Z24" s="21"/>
      <c r="AA24" s="148"/>
      <c r="AB24" s="70"/>
      <c r="AC24" s="21"/>
      <c r="AD24" s="148"/>
      <c r="AE24" s="70"/>
      <c r="AF24" s="18"/>
      <c r="AG24" s="148"/>
      <c r="AH24" s="19"/>
      <c r="AI24" s="34"/>
      <c r="AJ24" s="17">
        <v>2</v>
      </c>
      <c r="AK24" s="101">
        <v>2</v>
      </c>
      <c r="AL24" s="101"/>
      <c r="AM24" s="101"/>
      <c r="AN24" s="101">
        <v>2</v>
      </c>
      <c r="AO24" s="101">
        <v>2</v>
      </c>
      <c r="AP24" s="101"/>
      <c r="AQ24" s="101" t="s">
        <v>124</v>
      </c>
      <c r="AR24" s="101" t="s">
        <v>124</v>
      </c>
      <c r="AS24" s="101" t="s">
        <v>124</v>
      </c>
      <c r="AT24" s="101"/>
      <c r="AU24" s="127" t="s">
        <v>124</v>
      </c>
      <c r="AV24" s="101">
        <v>2</v>
      </c>
      <c r="AW24" s="101">
        <v>2</v>
      </c>
      <c r="AX24" s="101"/>
      <c r="AY24" s="139">
        <v>2</v>
      </c>
      <c r="AZ24" s="101">
        <v>2</v>
      </c>
      <c r="BA24" s="141" t="s">
        <v>124</v>
      </c>
      <c r="BB24" s="101"/>
      <c r="BC24" s="101">
        <v>4</v>
      </c>
      <c r="BD24" s="162">
        <v>2</v>
      </c>
      <c r="BE24" s="101">
        <v>2</v>
      </c>
      <c r="BF24" s="166"/>
      <c r="BG24" s="166">
        <v>2</v>
      </c>
      <c r="BH24" s="101">
        <v>2</v>
      </c>
      <c r="BI24" s="101">
        <v>2</v>
      </c>
      <c r="BJ24" s="101"/>
      <c r="BK24" s="101">
        <v>2</v>
      </c>
      <c r="BL24" s="101"/>
      <c r="BM24" s="101"/>
      <c r="BN24" s="101"/>
      <c r="BO24" s="101"/>
      <c r="BP24" s="101"/>
      <c r="BQ24" s="101"/>
      <c r="BR24" s="101"/>
      <c r="BS24" s="101"/>
      <c r="BT24" s="130">
        <f t="shared" si="8"/>
        <v>44.51</v>
      </c>
      <c r="BU24" s="9">
        <f t="shared" si="4"/>
        <v>4.2865511014215469</v>
      </c>
    </row>
    <row r="25" spans="1:73" s="106" customFormat="1">
      <c r="A25" s="15">
        <v>21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39">
        <f>ROUND(Лр1!K25,2)</f>
        <v>0</v>
      </c>
      <c r="H25" s="69">
        <f>ROUND(Лр2!K25,2)</f>
        <v>0</v>
      </c>
      <c r="I25" s="69">
        <f>ROUND(Лр3!K25,2)</f>
        <v>0</v>
      </c>
      <c r="J25" s="69"/>
      <c r="K25" s="41"/>
      <c r="L25" s="41"/>
      <c r="M25" s="70"/>
      <c r="N25" s="51"/>
      <c r="O25" s="148"/>
      <c r="P25" s="70">
        <f t="shared" si="7"/>
        <v>0</v>
      </c>
      <c r="Q25" s="21"/>
      <c r="R25" s="148"/>
      <c r="S25" s="70">
        <f t="shared" si="5"/>
        <v>0</v>
      </c>
      <c r="T25" s="21"/>
      <c r="U25" s="148"/>
      <c r="V25" s="70">
        <f t="shared" si="6"/>
        <v>0</v>
      </c>
      <c r="W25" s="21"/>
      <c r="X25" s="148"/>
      <c r="Y25" s="70"/>
      <c r="Z25" s="21"/>
      <c r="AA25" s="148"/>
      <c r="AB25" s="70"/>
      <c r="AC25" s="21"/>
      <c r="AD25" s="148"/>
      <c r="AE25" s="70"/>
      <c r="AF25" s="18"/>
      <c r="AG25" s="148"/>
      <c r="AH25" s="19"/>
      <c r="AI25" s="34"/>
      <c r="AJ25" s="17">
        <v>2</v>
      </c>
      <c r="AK25" s="101">
        <v>2</v>
      </c>
      <c r="AL25" s="101"/>
      <c r="AM25" s="101"/>
      <c r="AN25" s="101">
        <v>2</v>
      </c>
      <c r="AO25" s="101">
        <v>2</v>
      </c>
      <c r="AP25" s="101"/>
      <c r="AQ25" s="101" t="s">
        <v>124</v>
      </c>
      <c r="AR25" s="101" t="s">
        <v>124</v>
      </c>
      <c r="AS25" s="101" t="s">
        <v>124</v>
      </c>
      <c r="AT25" s="101"/>
      <c r="AU25" s="127" t="s">
        <v>124</v>
      </c>
      <c r="AV25" s="101">
        <v>2</v>
      </c>
      <c r="AW25" s="101">
        <v>2</v>
      </c>
      <c r="AX25" s="101"/>
      <c r="AY25" s="139" t="s">
        <v>124</v>
      </c>
      <c r="AZ25" s="101">
        <v>2</v>
      </c>
      <c r="BA25" s="101">
        <v>2</v>
      </c>
      <c r="BB25" s="101"/>
      <c r="BC25" s="101">
        <v>4</v>
      </c>
      <c r="BD25" s="162" t="s">
        <v>124</v>
      </c>
      <c r="BE25" s="159" t="s">
        <v>124</v>
      </c>
      <c r="BF25" s="166"/>
      <c r="BG25" s="166">
        <v>2</v>
      </c>
      <c r="BH25" s="101">
        <v>2</v>
      </c>
      <c r="BI25" s="101">
        <v>2</v>
      </c>
      <c r="BJ25" s="101"/>
      <c r="BK25" s="170">
        <v>2</v>
      </c>
      <c r="BL25" s="101"/>
      <c r="BM25" s="101"/>
      <c r="BN25" s="101"/>
      <c r="BO25" s="101"/>
      <c r="BP25" s="101"/>
      <c r="BQ25" s="101"/>
      <c r="BR25" s="101"/>
      <c r="BS25" s="101"/>
      <c r="BT25" s="130">
        <f t="shared" si="8"/>
        <v>28</v>
      </c>
      <c r="BU25" s="9">
        <f t="shared" si="4"/>
        <v>2.1096529567131577</v>
      </c>
    </row>
    <row r="26" spans="1:73" s="106" customFormat="1">
      <c r="A26" s="15">
        <v>22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39">
        <f>ROUND(Лр1!K26,2)</f>
        <v>3.35</v>
      </c>
      <c r="H26" s="69">
        <f>ROUND(Лр2!K26,2)</f>
        <v>2.92</v>
      </c>
      <c r="I26" s="69">
        <f>ROUND(Лр3!K26,2)</f>
        <v>1.9</v>
      </c>
      <c r="J26" s="69"/>
      <c r="K26" s="41"/>
      <c r="L26" s="41"/>
      <c r="M26" s="70"/>
      <c r="N26" s="51">
        <v>1.5</v>
      </c>
      <c r="O26" s="148">
        <f>DATE(2016,11,12)</f>
        <v>42686</v>
      </c>
      <c r="P26" s="70">
        <f t="shared" si="7"/>
        <v>1.3594189315838801</v>
      </c>
      <c r="Q26" s="21">
        <v>2</v>
      </c>
      <c r="R26" s="148">
        <v>42700</v>
      </c>
      <c r="S26" s="70">
        <f t="shared" si="5"/>
        <v>1.4376757263355202</v>
      </c>
      <c r="T26" s="21"/>
      <c r="U26" s="148"/>
      <c r="V26" s="70">
        <f t="shared" si="6"/>
        <v>0</v>
      </c>
      <c r="W26" s="21"/>
      <c r="X26" s="148"/>
      <c r="Y26" s="70"/>
      <c r="Z26" s="21"/>
      <c r="AA26" s="148"/>
      <c r="AB26" s="70"/>
      <c r="AC26" s="21"/>
      <c r="AD26" s="148"/>
      <c r="AE26" s="70"/>
      <c r="AF26" s="18"/>
      <c r="AG26" s="148"/>
      <c r="AH26" s="19"/>
      <c r="AI26" s="34"/>
      <c r="AJ26" s="17">
        <v>2</v>
      </c>
      <c r="AK26" s="101">
        <v>2</v>
      </c>
      <c r="AL26" s="101"/>
      <c r="AM26" s="101"/>
      <c r="AN26" s="101">
        <v>2</v>
      </c>
      <c r="AO26" s="101">
        <v>2</v>
      </c>
      <c r="AP26" s="101"/>
      <c r="AQ26" s="101">
        <v>2</v>
      </c>
      <c r="AR26" s="101">
        <v>2</v>
      </c>
      <c r="AS26" s="101">
        <v>2</v>
      </c>
      <c r="AT26" s="101"/>
      <c r="AU26" s="127">
        <v>2</v>
      </c>
      <c r="AV26" s="101">
        <v>2</v>
      </c>
      <c r="AW26" s="101">
        <v>2</v>
      </c>
      <c r="AX26" s="101"/>
      <c r="AY26" s="101">
        <v>2</v>
      </c>
      <c r="AZ26" s="146" t="s">
        <v>124</v>
      </c>
      <c r="BA26" s="101">
        <v>2</v>
      </c>
      <c r="BB26" s="101"/>
      <c r="BC26" s="101">
        <v>4</v>
      </c>
      <c r="BD26" s="162">
        <v>2</v>
      </c>
      <c r="BE26" s="101">
        <v>2</v>
      </c>
      <c r="BF26" s="166"/>
      <c r="BG26" s="166">
        <v>2</v>
      </c>
      <c r="BH26" s="101">
        <v>2</v>
      </c>
      <c r="BI26" s="101">
        <v>2</v>
      </c>
      <c r="BJ26" s="101"/>
      <c r="BK26" s="101">
        <v>2</v>
      </c>
      <c r="BL26" s="101"/>
      <c r="BM26" s="101"/>
      <c r="BN26" s="101"/>
      <c r="BO26" s="101"/>
      <c r="BP26" s="101"/>
      <c r="BQ26" s="101"/>
      <c r="BR26" s="101"/>
      <c r="BS26" s="101"/>
      <c r="BT26" s="130">
        <f t="shared" si="8"/>
        <v>50.967094657919404</v>
      </c>
      <c r="BU26" s="9">
        <f t="shared" si="4"/>
        <v>5.1379404037250724</v>
      </c>
    </row>
    <row r="27" spans="1:73" s="106" customFormat="1">
      <c r="A27" s="15">
        <v>23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39">
        <f>ROUND(Лр1!K27,2)</f>
        <v>2.8</v>
      </c>
      <c r="H27" s="69">
        <f>ROUND(Лр2!K27,2)</f>
        <v>2.6</v>
      </c>
      <c r="I27" s="69">
        <f>ROUND(Лр3!K27,2)</f>
        <v>0</v>
      </c>
      <c r="J27" s="69"/>
      <c r="K27" s="41"/>
      <c r="L27" s="41"/>
      <c r="M27" s="70"/>
      <c r="N27" s="51">
        <v>3</v>
      </c>
      <c r="O27" s="148">
        <f>DATE(2016,11,12)</f>
        <v>42686</v>
      </c>
      <c r="P27" s="70">
        <f t="shared" si="7"/>
        <v>2.7188378631677601</v>
      </c>
      <c r="Q27" s="21">
        <v>2</v>
      </c>
      <c r="R27" s="148">
        <v>42700</v>
      </c>
      <c r="S27" s="70">
        <f t="shared" si="5"/>
        <v>1.4376757263355202</v>
      </c>
      <c r="T27" s="21"/>
      <c r="U27" s="148"/>
      <c r="V27" s="70">
        <f t="shared" si="6"/>
        <v>0</v>
      </c>
      <c r="W27" s="21"/>
      <c r="X27" s="148"/>
      <c r="Y27" s="70"/>
      <c r="Z27" s="21"/>
      <c r="AA27" s="148"/>
      <c r="AB27" s="70"/>
      <c r="AC27" s="21"/>
      <c r="AD27" s="148"/>
      <c r="AE27" s="70"/>
      <c r="AF27" s="18"/>
      <c r="AG27" s="148"/>
      <c r="AH27" s="19"/>
      <c r="AI27" s="34"/>
      <c r="AJ27" s="17">
        <v>2</v>
      </c>
      <c r="AK27" s="101">
        <v>2</v>
      </c>
      <c r="AL27" s="101"/>
      <c r="AM27" s="101"/>
      <c r="AN27" s="101">
        <v>2</v>
      </c>
      <c r="AO27" s="101">
        <v>2</v>
      </c>
      <c r="AP27" s="101"/>
      <c r="AQ27" s="101" t="s">
        <v>124</v>
      </c>
      <c r="AR27" s="101">
        <v>2</v>
      </c>
      <c r="AS27" s="101">
        <v>2</v>
      </c>
      <c r="AT27" s="101"/>
      <c r="AU27" s="127" t="s">
        <v>124</v>
      </c>
      <c r="AV27" s="101">
        <v>2</v>
      </c>
      <c r="AW27" s="101">
        <v>2</v>
      </c>
      <c r="AX27" s="101"/>
      <c r="AY27" s="139">
        <v>2</v>
      </c>
      <c r="AZ27" s="101">
        <v>2</v>
      </c>
      <c r="BA27" s="101">
        <v>2</v>
      </c>
      <c r="BB27" s="101"/>
      <c r="BC27" s="155">
        <v>2</v>
      </c>
      <c r="BD27" s="162">
        <v>2</v>
      </c>
      <c r="BE27" s="101">
        <v>2</v>
      </c>
      <c r="BF27" s="166"/>
      <c r="BG27" s="166">
        <v>2</v>
      </c>
      <c r="BH27" s="101">
        <v>2</v>
      </c>
      <c r="BI27" s="168">
        <v>3</v>
      </c>
      <c r="BJ27" s="101"/>
      <c r="BK27" s="170" t="s">
        <v>124</v>
      </c>
      <c r="BL27" s="101"/>
      <c r="BM27" s="101"/>
      <c r="BN27" s="101"/>
      <c r="BO27" s="101"/>
      <c r="BP27" s="101"/>
      <c r="BQ27" s="101"/>
      <c r="BR27" s="101"/>
      <c r="BS27" s="101"/>
      <c r="BT27" s="130">
        <f t="shared" si="8"/>
        <v>44.556513589503275</v>
      </c>
      <c r="BU27" s="9">
        <f t="shared" si="4"/>
        <v>4.2926840721479804</v>
      </c>
    </row>
    <row r="28" spans="1:73" s="106" customFormat="1">
      <c r="A28" s="15">
        <v>24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39">
        <f>ROUND(Лр1!K28,2)</f>
        <v>1.32</v>
      </c>
      <c r="H28" s="69">
        <f>ROUND(Лр2!K28,2)</f>
        <v>1.71</v>
      </c>
      <c r="I28" s="69">
        <f>ROUND(Лр3!K28,2)</f>
        <v>0</v>
      </c>
      <c r="J28" s="69"/>
      <c r="K28" s="41"/>
      <c r="L28" s="41"/>
      <c r="M28" s="70"/>
      <c r="N28" s="51"/>
      <c r="O28" s="148"/>
      <c r="P28" s="70">
        <f t="shared" si="7"/>
        <v>0</v>
      </c>
      <c r="Q28" s="21"/>
      <c r="R28" s="148"/>
      <c r="S28" s="70">
        <f t="shared" si="5"/>
        <v>0</v>
      </c>
      <c r="T28" s="21"/>
      <c r="U28" s="148"/>
      <c r="V28" s="70">
        <f t="shared" si="6"/>
        <v>0</v>
      </c>
      <c r="W28" s="21"/>
      <c r="X28" s="148"/>
      <c r="Y28" s="70"/>
      <c r="Z28" s="21"/>
      <c r="AA28" s="148"/>
      <c r="AB28" s="70"/>
      <c r="AC28" s="21"/>
      <c r="AD28" s="148"/>
      <c r="AE28" s="70"/>
      <c r="AF28" s="18"/>
      <c r="AG28" s="148"/>
      <c r="AH28" s="19"/>
      <c r="AI28" s="34"/>
      <c r="AJ28" s="17">
        <v>2</v>
      </c>
      <c r="AK28" s="101">
        <v>2</v>
      </c>
      <c r="AL28" s="101"/>
      <c r="AM28" s="101"/>
      <c r="AN28" s="101">
        <v>2</v>
      </c>
      <c r="AO28" s="101">
        <v>2</v>
      </c>
      <c r="AP28" s="101"/>
      <c r="AQ28" s="101" t="s">
        <v>124</v>
      </c>
      <c r="AR28" s="101">
        <v>2</v>
      </c>
      <c r="AS28" s="101">
        <v>2</v>
      </c>
      <c r="AT28" s="101"/>
      <c r="AU28" s="101">
        <v>2</v>
      </c>
      <c r="AV28" s="101" t="s">
        <v>124</v>
      </c>
      <c r="AW28" s="136" t="s">
        <v>124</v>
      </c>
      <c r="AX28" s="101"/>
      <c r="AY28" s="101">
        <v>2</v>
      </c>
      <c r="AZ28" s="101">
        <v>2</v>
      </c>
      <c r="BA28" s="101">
        <v>2</v>
      </c>
      <c r="BB28" s="101"/>
      <c r="BC28" s="155" t="s">
        <v>124</v>
      </c>
      <c r="BD28" s="162" t="s">
        <v>124</v>
      </c>
      <c r="BE28" s="159" t="s">
        <v>124</v>
      </c>
      <c r="BF28" s="166"/>
      <c r="BG28" s="166">
        <v>2</v>
      </c>
      <c r="BH28" s="101">
        <v>2</v>
      </c>
      <c r="BI28" s="101">
        <v>4</v>
      </c>
      <c r="BJ28" s="101"/>
      <c r="BK28" s="170" t="s">
        <v>124</v>
      </c>
      <c r="BL28" s="101"/>
      <c r="BM28" s="101"/>
      <c r="BN28" s="101"/>
      <c r="BO28" s="101"/>
      <c r="BP28" s="101"/>
      <c r="BQ28" s="101"/>
      <c r="BR28" s="101"/>
      <c r="BS28" s="101"/>
      <c r="BT28" s="130">
        <f t="shared" si="8"/>
        <v>31.03</v>
      </c>
      <c r="BU28" s="9">
        <f t="shared" si="4"/>
        <v>2.5091684853907119</v>
      </c>
    </row>
    <row r="29" spans="1:73" s="106" customFormat="1">
      <c r="A29" s="15">
        <v>25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39">
        <f>ROUND(Лр1!K29,2)</f>
        <v>1.92</v>
      </c>
      <c r="H29" s="69">
        <f>ROUND(Лр2!K29,2)</f>
        <v>0.96</v>
      </c>
      <c r="I29" s="69">
        <f>ROUND(Лр3!K29,2)</f>
        <v>0</v>
      </c>
      <c r="J29" s="69"/>
      <c r="K29" s="41"/>
      <c r="L29" s="41"/>
      <c r="M29" s="70"/>
      <c r="N29" s="51"/>
      <c r="O29" s="148"/>
      <c r="P29" s="70">
        <f t="shared" si="7"/>
        <v>0</v>
      </c>
      <c r="Q29" s="21"/>
      <c r="R29" s="148"/>
      <c r="S29" s="70">
        <f t="shared" si="5"/>
        <v>0</v>
      </c>
      <c r="T29" s="21"/>
      <c r="U29" s="148"/>
      <c r="V29" s="70">
        <f t="shared" si="6"/>
        <v>0</v>
      </c>
      <c r="W29" s="21"/>
      <c r="X29" s="148"/>
      <c r="Y29" s="70"/>
      <c r="Z29" s="21"/>
      <c r="AA29" s="148"/>
      <c r="AB29" s="70"/>
      <c r="AC29" s="21"/>
      <c r="AD29" s="148"/>
      <c r="AE29" s="70"/>
      <c r="AF29" s="18"/>
      <c r="AG29" s="148"/>
      <c r="AH29" s="19"/>
      <c r="AI29" s="34"/>
      <c r="AJ29" s="17">
        <v>2</v>
      </c>
      <c r="AK29" s="101">
        <v>2</v>
      </c>
      <c r="AL29" s="101"/>
      <c r="AM29" s="101"/>
      <c r="AN29" s="101">
        <v>2</v>
      </c>
      <c r="AO29" s="101">
        <v>2</v>
      </c>
      <c r="AP29" s="101"/>
      <c r="AQ29" s="101">
        <v>2</v>
      </c>
      <c r="AR29" s="101">
        <v>2</v>
      </c>
      <c r="AS29" s="101">
        <v>2</v>
      </c>
      <c r="AT29" s="101"/>
      <c r="AU29" s="127">
        <v>1</v>
      </c>
      <c r="AV29" s="101">
        <v>2</v>
      </c>
      <c r="AW29" s="136">
        <v>1</v>
      </c>
      <c r="AX29" s="101"/>
      <c r="AY29" s="101">
        <v>2</v>
      </c>
      <c r="AZ29" s="101">
        <v>2</v>
      </c>
      <c r="BA29" s="141">
        <v>1</v>
      </c>
      <c r="BB29" s="101"/>
      <c r="BC29" s="101">
        <v>4</v>
      </c>
      <c r="BD29" s="162">
        <v>2</v>
      </c>
      <c r="BE29" s="101">
        <v>2</v>
      </c>
      <c r="BF29" s="166"/>
      <c r="BG29" s="166">
        <v>2</v>
      </c>
      <c r="BH29" s="101">
        <v>2</v>
      </c>
      <c r="BI29" s="168">
        <v>3</v>
      </c>
      <c r="BJ29" s="101"/>
      <c r="BK29" s="101">
        <v>2</v>
      </c>
      <c r="BL29" s="101"/>
      <c r="BM29" s="101"/>
      <c r="BN29" s="101"/>
      <c r="BO29" s="101"/>
      <c r="BP29" s="101"/>
      <c r="BQ29" s="101"/>
      <c r="BR29" s="101"/>
      <c r="BS29" s="101"/>
      <c r="BT29" s="130">
        <f t="shared" si="8"/>
        <v>42.88</v>
      </c>
      <c r="BU29" s="9">
        <f t="shared" si="4"/>
        <v>4.071630206456395</v>
      </c>
    </row>
    <row r="30" spans="1:73" s="106" customFormat="1">
      <c r="A30" s="15">
        <v>26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39">
        <f>ROUND(Лр1!K30,2)</f>
        <v>1.7</v>
      </c>
      <c r="H30" s="69">
        <f>ROUND(Лр2!K30,2)</f>
        <v>0</v>
      </c>
      <c r="I30" s="69">
        <f>ROUND(Лр3!K30,2)</f>
        <v>0</v>
      </c>
      <c r="J30" s="69"/>
      <c r="K30" s="41"/>
      <c r="L30" s="41"/>
      <c r="M30" s="70"/>
      <c r="N30" s="51"/>
      <c r="O30" s="148"/>
      <c r="P30" s="70">
        <f t="shared" si="7"/>
        <v>0</v>
      </c>
      <c r="Q30" s="21"/>
      <c r="R30" s="148"/>
      <c r="S30" s="70">
        <f t="shared" si="5"/>
        <v>0</v>
      </c>
      <c r="T30" s="21"/>
      <c r="U30" s="148"/>
      <c r="V30" s="70">
        <f t="shared" si="6"/>
        <v>0</v>
      </c>
      <c r="W30" s="21"/>
      <c r="X30" s="148"/>
      <c r="Y30" s="70"/>
      <c r="Z30" s="21"/>
      <c r="AA30" s="148"/>
      <c r="AB30" s="70"/>
      <c r="AC30" s="21"/>
      <c r="AD30" s="148"/>
      <c r="AE30" s="70"/>
      <c r="AF30" s="18"/>
      <c r="AG30" s="148"/>
      <c r="AH30" s="19"/>
      <c r="AI30" s="34"/>
      <c r="AJ30" s="17">
        <v>2</v>
      </c>
      <c r="AK30" s="101">
        <v>2</v>
      </c>
      <c r="AL30" s="101"/>
      <c r="AM30" s="101"/>
      <c r="AN30" s="101">
        <v>2</v>
      </c>
      <c r="AO30" s="101">
        <v>2</v>
      </c>
      <c r="AP30" s="101"/>
      <c r="AQ30" s="101">
        <v>2</v>
      </c>
      <c r="AR30" s="101">
        <v>2</v>
      </c>
      <c r="AS30" s="101">
        <v>2</v>
      </c>
      <c r="AT30" s="101"/>
      <c r="AU30" s="127" t="s">
        <v>124</v>
      </c>
      <c r="AV30" s="101">
        <v>2</v>
      </c>
      <c r="AW30" s="101">
        <v>2</v>
      </c>
      <c r="AX30" s="101"/>
      <c r="AY30" s="101">
        <v>2</v>
      </c>
      <c r="AZ30" s="101">
        <v>2</v>
      </c>
      <c r="BA30" s="101">
        <v>2</v>
      </c>
      <c r="BB30" s="101"/>
      <c r="BC30" s="155" t="s">
        <v>124</v>
      </c>
      <c r="BD30" s="162">
        <v>2</v>
      </c>
      <c r="BE30" s="101">
        <v>2</v>
      </c>
      <c r="BF30" s="166"/>
      <c r="BG30" s="166">
        <v>2</v>
      </c>
      <c r="BH30" s="101">
        <v>2</v>
      </c>
      <c r="BI30" s="101">
        <v>4</v>
      </c>
      <c r="BJ30" s="101"/>
      <c r="BK30" s="101">
        <v>2</v>
      </c>
      <c r="BL30" s="101"/>
      <c r="BM30" s="101"/>
      <c r="BN30" s="101"/>
      <c r="BO30" s="101"/>
      <c r="BP30" s="101"/>
      <c r="BQ30" s="101"/>
      <c r="BR30" s="101"/>
      <c r="BS30" s="101"/>
      <c r="BT30" s="130">
        <f t="shared" si="8"/>
        <v>39.700000000000003</v>
      </c>
      <c r="BU30" s="9">
        <f t="shared" si="4"/>
        <v>3.6523366813096545</v>
      </c>
    </row>
    <row r="31" spans="1:73" s="106" customFormat="1">
      <c r="A31" s="15">
        <v>27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39">
        <f>ROUND(Лр1!K31,2)</f>
        <v>3.35</v>
      </c>
      <c r="H31" s="69">
        <f>ROUND(Лр2!K31,2)</f>
        <v>2.97</v>
      </c>
      <c r="I31" s="69">
        <f>ROUND(Лр3!K31,2)</f>
        <v>2.81</v>
      </c>
      <c r="J31" s="69"/>
      <c r="K31" s="41"/>
      <c r="L31" s="41"/>
      <c r="M31" s="70"/>
      <c r="N31" s="51">
        <v>4</v>
      </c>
      <c r="O31" s="148">
        <f t="shared" ref="O31:O33" si="9">DATE(2016,11,12)</f>
        <v>42686</v>
      </c>
      <c r="P31" s="70">
        <f t="shared" si="7"/>
        <v>3.6251171508903468</v>
      </c>
      <c r="Q31" s="21">
        <v>4</v>
      </c>
      <c r="R31" s="148">
        <v>42693</v>
      </c>
      <c r="S31" s="70">
        <f t="shared" si="5"/>
        <v>3.2502343017806936</v>
      </c>
      <c r="T31" s="21">
        <v>4</v>
      </c>
      <c r="U31" s="148">
        <v>42700</v>
      </c>
      <c r="V31" s="70">
        <f t="shared" si="6"/>
        <v>4</v>
      </c>
      <c r="W31" s="21"/>
      <c r="X31" s="148"/>
      <c r="Y31" s="70"/>
      <c r="Z31" s="21"/>
      <c r="AA31" s="148"/>
      <c r="AB31" s="70"/>
      <c r="AC31" s="21"/>
      <c r="AD31" s="148"/>
      <c r="AE31" s="70"/>
      <c r="AF31" s="18"/>
      <c r="AG31" s="148"/>
      <c r="AH31" s="19"/>
      <c r="AI31" s="34"/>
      <c r="AJ31" s="17">
        <v>2</v>
      </c>
      <c r="AK31" s="101">
        <v>2</v>
      </c>
      <c r="AL31" s="101"/>
      <c r="AM31" s="101"/>
      <c r="AN31" s="101">
        <v>2</v>
      </c>
      <c r="AO31" s="101">
        <v>2</v>
      </c>
      <c r="AP31" s="101"/>
      <c r="AQ31" s="101">
        <v>2</v>
      </c>
      <c r="AR31" s="101">
        <v>2</v>
      </c>
      <c r="AS31" s="101">
        <v>2</v>
      </c>
      <c r="AT31" s="101"/>
      <c r="AU31" s="101">
        <v>2</v>
      </c>
      <c r="AV31" s="101">
        <v>2</v>
      </c>
      <c r="AW31" s="101">
        <v>2</v>
      </c>
      <c r="AX31" s="101"/>
      <c r="AY31" s="101">
        <v>2</v>
      </c>
      <c r="AZ31" s="101">
        <v>2</v>
      </c>
      <c r="BA31" s="101">
        <v>2</v>
      </c>
      <c r="BB31" s="101"/>
      <c r="BC31" s="101">
        <v>4</v>
      </c>
      <c r="BD31" s="162">
        <v>2</v>
      </c>
      <c r="BE31" s="101">
        <v>2</v>
      </c>
      <c r="BF31" s="166"/>
      <c r="BG31" s="166">
        <v>2</v>
      </c>
      <c r="BH31" s="101">
        <v>2</v>
      </c>
      <c r="BI31" s="101">
        <v>4</v>
      </c>
      <c r="BJ31" s="101"/>
      <c r="BK31" s="101">
        <v>2</v>
      </c>
      <c r="BL31" s="101"/>
      <c r="BM31" s="101"/>
      <c r="BN31" s="101"/>
      <c r="BO31" s="101"/>
      <c r="BP31" s="101"/>
      <c r="BQ31" s="101"/>
      <c r="BR31" s="101"/>
      <c r="BS31" s="101"/>
      <c r="BT31" s="130">
        <f t="shared" si="8"/>
        <v>64.00535145267105</v>
      </c>
      <c r="BU31" s="9">
        <f t="shared" si="4"/>
        <v>6.8570777160646497</v>
      </c>
    </row>
    <row r="32" spans="1:73" s="106" customFormat="1">
      <c r="A32" s="15">
        <v>28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39">
        <f>ROUND(Лр1!K32,2)</f>
        <v>3.15</v>
      </c>
      <c r="H32" s="69">
        <f>ROUND(Лр2!K32,2)</f>
        <v>2.35</v>
      </c>
      <c r="I32" s="69">
        <f>ROUND(Лр3!K32,2)</f>
        <v>0.04</v>
      </c>
      <c r="J32" s="69"/>
      <c r="K32" s="41"/>
      <c r="L32" s="41"/>
      <c r="M32" s="70"/>
      <c r="N32" s="51"/>
      <c r="O32" s="148"/>
      <c r="P32" s="70">
        <f t="shared" si="7"/>
        <v>0</v>
      </c>
      <c r="Q32" s="21"/>
      <c r="R32" s="148"/>
      <c r="S32" s="70">
        <f t="shared" si="5"/>
        <v>0</v>
      </c>
      <c r="T32" s="21"/>
      <c r="U32" s="148"/>
      <c r="V32" s="70">
        <f t="shared" si="6"/>
        <v>0</v>
      </c>
      <c r="W32" s="21"/>
      <c r="X32" s="148"/>
      <c r="Y32" s="70"/>
      <c r="Z32" s="21"/>
      <c r="AA32" s="148"/>
      <c r="AB32" s="70"/>
      <c r="AC32" s="21"/>
      <c r="AD32" s="148"/>
      <c r="AE32" s="70"/>
      <c r="AF32" s="18"/>
      <c r="AG32" s="148"/>
      <c r="AH32" s="19"/>
      <c r="AI32" s="34"/>
      <c r="AJ32" s="17">
        <v>2</v>
      </c>
      <c r="AK32" s="101">
        <v>2</v>
      </c>
      <c r="AL32" s="101"/>
      <c r="AM32" s="101"/>
      <c r="AN32" s="101">
        <v>2</v>
      </c>
      <c r="AO32" s="101">
        <v>2</v>
      </c>
      <c r="AP32" s="101"/>
      <c r="AQ32" s="101">
        <v>2</v>
      </c>
      <c r="AR32" s="101">
        <v>2</v>
      </c>
      <c r="AS32" s="101">
        <v>2</v>
      </c>
      <c r="AT32" s="101"/>
      <c r="AU32" s="101">
        <v>2</v>
      </c>
      <c r="AV32" s="101">
        <v>2</v>
      </c>
      <c r="AW32" s="101">
        <v>2</v>
      </c>
      <c r="AX32" s="101"/>
      <c r="AY32" s="101">
        <v>2</v>
      </c>
      <c r="AZ32" s="101">
        <v>2</v>
      </c>
      <c r="BA32" s="101">
        <v>2</v>
      </c>
      <c r="BB32" s="101"/>
      <c r="BC32" s="101">
        <v>4</v>
      </c>
      <c r="BD32" s="162">
        <v>2</v>
      </c>
      <c r="BE32" s="101">
        <v>2</v>
      </c>
      <c r="BF32" s="166"/>
      <c r="BG32" s="166">
        <v>2</v>
      </c>
      <c r="BH32" s="101">
        <v>2</v>
      </c>
      <c r="BI32" s="101">
        <v>2</v>
      </c>
      <c r="BJ32" s="101"/>
      <c r="BK32" s="101">
        <v>2</v>
      </c>
      <c r="BL32" s="101"/>
      <c r="BM32" s="101"/>
      <c r="BN32" s="101"/>
      <c r="BO32" s="101"/>
      <c r="BP32" s="101"/>
      <c r="BQ32" s="101"/>
      <c r="BR32" s="101"/>
      <c r="BS32" s="101"/>
      <c r="BT32" s="130">
        <f t="shared" si="8"/>
        <v>47.54</v>
      </c>
      <c r="BU32" s="9">
        <f t="shared" si="4"/>
        <v>4.6860666300991012</v>
      </c>
    </row>
    <row r="33" spans="1:73" s="106" customFormat="1">
      <c r="A33" s="15">
        <v>29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39">
        <f>ROUND(Лр1!K33,2)</f>
        <v>3.23</v>
      </c>
      <c r="H33" s="69">
        <f>ROUND(Лр2!K33,2)</f>
        <v>2.72</v>
      </c>
      <c r="I33" s="69">
        <f>ROUND(Лр3!K33,2)</f>
        <v>1.96</v>
      </c>
      <c r="J33" s="69"/>
      <c r="K33" s="41"/>
      <c r="L33" s="41"/>
      <c r="M33" s="70"/>
      <c r="N33" s="51">
        <v>3</v>
      </c>
      <c r="O33" s="148">
        <f t="shared" si="9"/>
        <v>42686</v>
      </c>
      <c r="P33" s="70">
        <f t="shared" si="7"/>
        <v>2.7188378631677601</v>
      </c>
      <c r="Q33" s="51">
        <v>2.5</v>
      </c>
      <c r="R33" s="148">
        <f t="shared" ref="R33" si="10">DATE(2016,11,12)</f>
        <v>42686</v>
      </c>
      <c r="S33" s="70">
        <f t="shared" si="5"/>
        <v>2.2656982193064668</v>
      </c>
      <c r="T33" s="21">
        <v>3.5</v>
      </c>
      <c r="U33" s="148">
        <v>42707</v>
      </c>
      <c r="V33" s="70">
        <f t="shared" si="6"/>
        <v>3.0436766623207303</v>
      </c>
      <c r="W33" s="21"/>
      <c r="X33" s="148"/>
      <c r="Y33" s="70"/>
      <c r="Z33" s="21"/>
      <c r="AA33" s="148"/>
      <c r="AB33" s="70"/>
      <c r="AC33" s="21"/>
      <c r="AD33" s="148"/>
      <c r="AE33" s="70"/>
      <c r="AF33" s="18"/>
      <c r="AG33" s="148"/>
      <c r="AH33" s="19"/>
      <c r="AI33" s="34"/>
      <c r="AJ33" s="17">
        <v>2</v>
      </c>
      <c r="AK33" s="101">
        <v>2</v>
      </c>
      <c r="AL33" s="101"/>
      <c r="AM33" s="101"/>
      <c r="AN33" s="101">
        <v>2</v>
      </c>
      <c r="AO33" s="101">
        <v>2</v>
      </c>
      <c r="AP33" s="101"/>
      <c r="AQ33" s="101">
        <v>2</v>
      </c>
      <c r="AR33" s="101">
        <v>2</v>
      </c>
      <c r="AS33" s="101">
        <v>2</v>
      </c>
      <c r="AT33" s="101"/>
      <c r="AU33" s="101">
        <v>2</v>
      </c>
      <c r="AV33" s="101">
        <v>2</v>
      </c>
      <c r="AW33" s="101">
        <v>2</v>
      </c>
      <c r="AX33" s="101"/>
      <c r="AY33" s="101">
        <v>4</v>
      </c>
      <c r="AZ33" s="101">
        <v>2</v>
      </c>
      <c r="BA33" s="101">
        <v>2</v>
      </c>
      <c r="BB33" s="101"/>
      <c r="BC33" s="101">
        <v>4</v>
      </c>
      <c r="BD33" s="162">
        <v>2</v>
      </c>
      <c r="BE33" s="101">
        <v>3</v>
      </c>
      <c r="BF33" s="166"/>
      <c r="BG33" s="166">
        <v>2</v>
      </c>
      <c r="BH33" s="101">
        <v>2</v>
      </c>
      <c r="BI33" s="101">
        <v>2</v>
      </c>
      <c r="BJ33" s="101"/>
      <c r="BK33" s="101">
        <v>2</v>
      </c>
      <c r="BL33" s="101"/>
      <c r="BM33" s="101"/>
      <c r="BN33" s="101"/>
      <c r="BO33" s="101"/>
      <c r="BP33" s="101"/>
      <c r="BQ33" s="101"/>
      <c r="BR33" s="101"/>
      <c r="BS33" s="101"/>
      <c r="BT33" s="130">
        <f t="shared" si="8"/>
        <v>60.938212744794953</v>
      </c>
      <c r="BU33" s="9">
        <f t="shared" si="4"/>
        <v>6.4526653258321378</v>
      </c>
    </row>
    <row r="34" spans="1:73" s="106" customFormat="1">
      <c r="A34" s="15">
        <v>30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39">
        <f>ROUND(Лр1!K34,2)</f>
        <v>3.15</v>
      </c>
      <c r="H34" s="69">
        <f>ROUND(Лр2!K34,2)</f>
        <v>2.89</v>
      </c>
      <c r="I34" s="69">
        <f>ROUND(Лр3!K34,2)</f>
        <v>2.4</v>
      </c>
      <c r="J34" s="69"/>
      <c r="K34" s="41"/>
      <c r="L34" s="41"/>
      <c r="M34" s="70"/>
      <c r="N34" s="51">
        <v>4</v>
      </c>
      <c r="O34" s="148">
        <f>DATE(2016,11,5)</f>
        <v>42679</v>
      </c>
      <c r="P34" s="70">
        <f t="shared" si="7"/>
        <v>4</v>
      </c>
      <c r="Q34" s="21">
        <v>3</v>
      </c>
      <c r="R34" s="148">
        <f>DATE(2016,11,19)</f>
        <v>42693</v>
      </c>
      <c r="S34" s="70">
        <f t="shared" si="5"/>
        <v>2.4376757263355202</v>
      </c>
      <c r="T34" s="21">
        <v>4</v>
      </c>
      <c r="U34" s="148">
        <v>42708</v>
      </c>
      <c r="V34" s="70">
        <f t="shared" si="6"/>
        <v>2.956975228161669</v>
      </c>
      <c r="W34" s="21"/>
      <c r="X34" s="148"/>
      <c r="Y34" s="70"/>
      <c r="Z34" s="21"/>
      <c r="AA34" s="148"/>
      <c r="AB34" s="70"/>
      <c r="AC34" s="21"/>
      <c r="AD34" s="148"/>
      <c r="AE34" s="70"/>
      <c r="AF34" s="18"/>
      <c r="AG34" s="148"/>
      <c r="AH34" s="19"/>
      <c r="AI34" s="34"/>
      <c r="AJ34" s="17">
        <v>2</v>
      </c>
      <c r="AK34" s="101">
        <v>2</v>
      </c>
      <c r="AL34" s="101"/>
      <c r="AM34" s="101"/>
      <c r="AN34" s="101"/>
      <c r="AO34" s="101">
        <v>2</v>
      </c>
      <c r="AP34" s="101">
        <v>2</v>
      </c>
      <c r="AQ34" s="101">
        <v>2</v>
      </c>
      <c r="AR34" s="101"/>
      <c r="AS34" s="101">
        <v>2</v>
      </c>
      <c r="AT34" s="101">
        <v>2</v>
      </c>
      <c r="AU34" s="101">
        <v>2</v>
      </c>
      <c r="AV34" s="101"/>
      <c r="AW34" s="136">
        <v>2</v>
      </c>
      <c r="AX34" s="101">
        <v>2</v>
      </c>
      <c r="AY34" s="101">
        <v>2</v>
      </c>
      <c r="AZ34" s="101"/>
      <c r="BA34" s="101">
        <v>2</v>
      </c>
      <c r="BB34" s="101">
        <v>2</v>
      </c>
      <c r="BC34" s="101">
        <v>4</v>
      </c>
      <c r="BD34" s="101"/>
      <c r="BE34" s="101">
        <v>2</v>
      </c>
      <c r="BF34" s="166">
        <v>2</v>
      </c>
      <c r="BG34" s="166">
        <v>2</v>
      </c>
      <c r="BH34" s="101"/>
      <c r="BI34" s="101">
        <v>2</v>
      </c>
      <c r="BJ34" s="101">
        <v>2</v>
      </c>
      <c r="BK34" s="101">
        <v>2</v>
      </c>
      <c r="BL34" s="101"/>
      <c r="BM34" s="101"/>
      <c r="BN34" s="101"/>
      <c r="BO34" s="101"/>
      <c r="BP34" s="101"/>
      <c r="BQ34" s="101"/>
      <c r="BR34" s="101"/>
      <c r="BS34" s="101"/>
      <c r="BT34" s="130">
        <f t="shared" si="8"/>
        <v>59.834650954497185</v>
      </c>
      <c r="BU34" s="9">
        <f t="shared" si="4"/>
        <v>6.3071570512185531</v>
      </c>
    </row>
    <row r="35" spans="1:73" s="106" customFormat="1">
      <c r="A35" s="15">
        <v>31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39">
        <f>ROUND(Лр1!K35,2)</f>
        <v>3.3</v>
      </c>
      <c r="H35" s="69">
        <f>ROUND(Лр2!K35,2)</f>
        <v>2.92</v>
      </c>
      <c r="I35" s="69">
        <f>ROUND(Лр3!K35,2)</f>
        <v>1.9</v>
      </c>
      <c r="J35" s="69"/>
      <c r="K35" s="41"/>
      <c r="L35" s="41"/>
      <c r="M35" s="70"/>
      <c r="N35" s="51">
        <v>2</v>
      </c>
      <c r="O35" s="148">
        <f>DATE(2016,11,12)</f>
        <v>42686</v>
      </c>
      <c r="P35" s="70">
        <f t="shared" si="7"/>
        <v>1.8125585754451734</v>
      </c>
      <c r="Q35" s="21">
        <v>3.5</v>
      </c>
      <c r="R35" s="148">
        <f>DATE(2016,11,19)</f>
        <v>42693</v>
      </c>
      <c r="S35" s="70">
        <f t="shared" si="5"/>
        <v>2.8439550140581069</v>
      </c>
      <c r="T35" s="21">
        <v>5</v>
      </c>
      <c r="U35" s="148">
        <v>42700</v>
      </c>
      <c r="V35" s="70">
        <f t="shared" si="6"/>
        <v>5</v>
      </c>
      <c r="W35" s="21"/>
      <c r="X35" s="148"/>
      <c r="Y35" s="70"/>
      <c r="Z35" s="21"/>
      <c r="AA35" s="148"/>
      <c r="AB35" s="70"/>
      <c r="AC35" s="21"/>
      <c r="AD35" s="148"/>
      <c r="AE35" s="70"/>
      <c r="AF35" s="18"/>
      <c r="AG35" s="148"/>
      <c r="AH35" s="19"/>
      <c r="AI35" s="34"/>
      <c r="AJ35" s="17">
        <v>2</v>
      </c>
      <c r="AK35" s="101">
        <v>2</v>
      </c>
      <c r="AL35" s="101"/>
      <c r="AM35" s="101"/>
      <c r="AN35" s="101"/>
      <c r="AO35" s="101">
        <v>2</v>
      </c>
      <c r="AP35" s="101">
        <v>2</v>
      </c>
      <c r="AQ35" s="101">
        <v>2</v>
      </c>
      <c r="AR35" s="101"/>
      <c r="AS35" s="101">
        <v>2</v>
      </c>
      <c r="AT35" s="101">
        <v>2</v>
      </c>
      <c r="AU35" s="101">
        <v>2</v>
      </c>
      <c r="AV35" s="101"/>
      <c r="AW35" s="136" t="s">
        <v>124</v>
      </c>
      <c r="AX35" s="101">
        <v>2</v>
      </c>
      <c r="AY35" s="139">
        <v>2</v>
      </c>
      <c r="AZ35" s="101"/>
      <c r="BA35" s="101">
        <v>2</v>
      </c>
      <c r="BB35" s="101">
        <v>2</v>
      </c>
      <c r="BC35" s="101">
        <v>4</v>
      </c>
      <c r="BD35" s="101"/>
      <c r="BE35" s="101">
        <v>2</v>
      </c>
      <c r="BF35" s="166">
        <v>2</v>
      </c>
      <c r="BG35" s="166">
        <v>2</v>
      </c>
      <c r="BH35" s="101"/>
      <c r="BI35" s="101">
        <v>2</v>
      </c>
      <c r="BJ35" s="101" t="s">
        <v>124</v>
      </c>
      <c r="BK35" s="170">
        <v>2</v>
      </c>
      <c r="BL35" s="101"/>
      <c r="BM35" s="101"/>
      <c r="BN35" s="101"/>
      <c r="BO35" s="101"/>
      <c r="BP35" s="101"/>
      <c r="BQ35" s="101"/>
      <c r="BR35" s="101"/>
      <c r="BS35" s="101"/>
      <c r="BT35" s="130">
        <f t="shared" si="8"/>
        <v>55.776513589503281</v>
      </c>
      <c r="BU35" s="9">
        <f t="shared" si="4"/>
        <v>5.7720782080430828</v>
      </c>
    </row>
    <row r="36" spans="1:73" s="106" customFormat="1">
      <c r="A36" s="15">
        <v>32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39">
        <f>ROUND(Лр1!K36,2)</f>
        <v>2.89</v>
      </c>
      <c r="H36" s="69">
        <f>ROUND(Лр2!K36,2)</f>
        <v>2.89</v>
      </c>
      <c r="I36" s="69">
        <f>ROUND(Лр3!K36,2)</f>
        <v>1.5</v>
      </c>
      <c r="J36" s="69"/>
      <c r="K36" s="41"/>
      <c r="L36" s="41"/>
      <c r="M36" s="70"/>
      <c r="N36" s="51">
        <v>3</v>
      </c>
      <c r="O36" s="148">
        <f>DATE(2016,11,19)</f>
        <v>42693</v>
      </c>
      <c r="P36" s="70">
        <f t="shared" si="7"/>
        <v>2.4376757263355202</v>
      </c>
      <c r="Q36" s="21">
        <v>2.5</v>
      </c>
      <c r="R36" s="148">
        <f>DATE(2016,12,3)</f>
        <v>42707</v>
      </c>
      <c r="S36" s="70">
        <f t="shared" si="5"/>
        <v>1.562792877225867</v>
      </c>
      <c r="T36" s="21"/>
      <c r="U36" s="148"/>
      <c r="V36" s="70">
        <f t="shared" si="6"/>
        <v>0</v>
      </c>
      <c r="W36" s="21"/>
      <c r="X36" s="148"/>
      <c r="Y36" s="70"/>
      <c r="Z36" s="21"/>
      <c r="AA36" s="148"/>
      <c r="AB36" s="70"/>
      <c r="AC36" s="21"/>
      <c r="AD36" s="148"/>
      <c r="AE36" s="70"/>
      <c r="AF36" s="18"/>
      <c r="AG36" s="148"/>
      <c r="AH36" s="19"/>
      <c r="AI36" s="34"/>
      <c r="AJ36" s="17">
        <v>2</v>
      </c>
      <c r="AK36" s="101">
        <v>2</v>
      </c>
      <c r="AL36" s="101"/>
      <c r="AM36" s="101"/>
      <c r="AN36" s="101"/>
      <c r="AO36" s="101">
        <v>2</v>
      </c>
      <c r="AP36" s="101">
        <v>2</v>
      </c>
      <c r="AQ36" s="101">
        <v>2</v>
      </c>
      <c r="AR36" s="101"/>
      <c r="AS36" s="101" t="s">
        <v>124</v>
      </c>
      <c r="AT36" s="101">
        <v>2</v>
      </c>
      <c r="AU36" s="101">
        <v>2</v>
      </c>
      <c r="AV36" s="101"/>
      <c r="AW36" s="101">
        <v>2</v>
      </c>
      <c r="AX36" s="101">
        <v>2</v>
      </c>
      <c r="AY36" s="101">
        <v>2</v>
      </c>
      <c r="AZ36" s="101"/>
      <c r="BA36" s="101">
        <v>2</v>
      </c>
      <c r="BB36" s="101">
        <v>2</v>
      </c>
      <c r="BC36" s="101">
        <v>4</v>
      </c>
      <c r="BD36" s="101"/>
      <c r="BE36" s="101">
        <v>2</v>
      </c>
      <c r="BF36" s="166">
        <v>2</v>
      </c>
      <c r="BG36" s="166">
        <v>2</v>
      </c>
      <c r="BH36" s="101"/>
      <c r="BI36" s="101">
        <v>2</v>
      </c>
      <c r="BJ36" s="101">
        <v>2</v>
      </c>
      <c r="BK36" s="101">
        <v>2</v>
      </c>
      <c r="BL36" s="101"/>
      <c r="BM36" s="101"/>
      <c r="BN36" s="101"/>
      <c r="BO36" s="101"/>
      <c r="BP36" s="101"/>
      <c r="BQ36" s="101"/>
      <c r="BR36" s="101"/>
      <c r="BS36" s="101"/>
      <c r="BT36" s="130">
        <f t="shared" si="8"/>
        <v>51.280468603561388</v>
      </c>
      <c r="BU36" s="9">
        <f t="shared" si="4"/>
        <v>5.1792597956613529</v>
      </c>
    </row>
    <row r="37" spans="1:73" s="106" customFormat="1">
      <c r="A37" s="15">
        <v>33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39">
        <f>ROUND(Лр1!K37,2)</f>
        <v>3</v>
      </c>
      <c r="H37" s="69">
        <f>ROUND(Лр2!K37,2)</f>
        <v>2.27</v>
      </c>
      <c r="I37" s="69">
        <f>ROUND(Лр3!K37,2)</f>
        <v>0</v>
      </c>
      <c r="J37" s="69"/>
      <c r="K37" s="41"/>
      <c r="L37" s="41"/>
      <c r="M37" s="70"/>
      <c r="N37" s="51">
        <v>2</v>
      </c>
      <c r="O37" s="148">
        <f>DATE(2016,11,5)</f>
        <v>42679</v>
      </c>
      <c r="P37" s="70">
        <f t="shared" si="7"/>
        <v>2</v>
      </c>
      <c r="Q37" s="21">
        <v>3</v>
      </c>
      <c r="R37" s="148">
        <f>DATE(2016,11,19)</f>
        <v>42693</v>
      </c>
      <c r="S37" s="70">
        <f t="shared" si="5"/>
        <v>2.4376757263355202</v>
      </c>
      <c r="T37" s="21"/>
      <c r="U37" s="148"/>
      <c r="V37" s="70">
        <f t="shared" si="6"/>
        <v>0</v>
      </c>
      <c r="W37" s="21"/>
      <c r="X37" s="148"/>
      <c r="Y37" s="70"/>
      <c r="Z37" s="21"/>
      <c r="AA37" s="148"/>
      <c r="AB37" s="70"/>
      <c r="AC37" s="21"/>
      <c r="AD37" s="148"/>
      <c r="AE37" s="70"/>
      <c r="AF37" s="18"/>
      <c r="AG37" s="148"/>
      <c r="AH37" s="19"/>
      <c r="AI37" s="34"/>
      <c r="AJ37" s="17">
        <v>2</v>
      </c>
      <c r="AK37" s="101">
        <v>2</v>
      </c>
      <c r="AL37" s="101"/>
      <c r="AM37" s="101"/>
      <c r="AN37" s="101"/>
      <c r="AO37" s="101">
        <v>2</v>
      </c>
      <c r="AP37" s="101">
        <v>2</v>
      </c>
      <c r="AQ37" s="101">
        <v>2</v>
      </c>
      <c r="AR37" s="101"/>
      <c r="AS37" s="101">
        <v>2</v>
      </c>
      <c r="AT37" s="101">
        <v>2</v>
      </c>
      <c r="AU37" s="101">
        <v>2</v>
      </c>
      <c r="AV37" s="101"/>
      <c r="AW37" s="136" t="s">
        <v>124</v>
      </c>
      <c r="AX37" s="101">
        <v>2</v>
      </c>
      <c r="AY37" s="101">
        <v>2</v>
      </c>
      <c r="AZ37" s="101"/>
      <c r="BA37" s="141">
        <v>2</v>
      </c>
      <c r="BB37" s="101">
        <v>2</v>
      </c>
      <c r="BC37" s="101">
        <v>4</v>
      </c>
      <c r="BD37" s="101"/>
      <c r="BE37" s="101">
        <v>2</v>
      </c>
      <c r="BF37" s="166">
        <v>2</v>
      </c>
      <c r="BG37" s="166">
        <v>2</v>
      </c>
      <c r="BH37" s="101"/>
      <c r="BI37" s="168" t="s">
        <v>124</v>
      </c>
      <c r="BJ37" s="101" t="s">
        <v>124</v>
      </c>
      <c r="BK37" s="170" t="s">
        <v>124</v>
      </c>
      <c r="BL37" s="101"/>
      <c r="BM37" s="101"/>
      <c r="BN37" s="101"/>
      <c r="BO37" s="101"/>
      <c r="BP37" s="101"/>
      <c r="BQ37" s="101"/>
      <c r="BR37" s="101"/>
      <c r="BS37" s="101"/>
      <c r="BT37" s="130">
        <f t="shared" si="8"/>
        <v>43.707675726335516</v>
      </c>
      <c r="BU37" s="9">
        <f t="shared" si="4"/>
        <v>4.1807619904103586</v>
      </c>
    </row>
    <row r="38" spans="1:73" s="106" customFormat="1">
      <c r="A38" s="15">
        <v>34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39">
        <f>ROUND(Лр1!K38,2)</f>
        <v>3.3</v>
      </c>
      <c r="H38" s="69">
        <f>ROUND(Лр2!K38,2)</f>
        <v>2.4</v>
      </c>
      <c r="I38" s="69">
        <f>ROUND(Лр3!K38,2)</f>
        <v>1.96</v>
      </c>
      <c r="J38" s="69"/>
      <c r="K38" s="41"/>
      <c r="L38" s="41"/>
      <c r="M38" s="70"/>
      <c r="N38" s="51"/>
      <c r="O38" s="148"/>
      <c r="P38" s="70">
        <f t="shared" si="7"/>
        <v>0</v>
      </c>
      <c r="Q38" s="21">
        <v>2</v>
      </c>
      <c r="R38" s="148">
        <f>DATE(2016,12,3)</f>
        <v>42707</v>
      </c>
      <c r="S38" s="70">
        <f t="shared" si="5"/>
        <v>1.2502343017806936</v>
      </c>
      <c r="T38" s="21"/>
      <c r="U38" s="148"/>
      <c r="V38" s="70">
        <f t="shared" si="6"/>
        <v>0</v>
      </c>
      <c r="W38" s="21"/>
      <c r="X38" s="148"/>
      <c r="Y38" s="70"/>
      <c r="Z38" s="21"/>
      <c r="AA38" s="148"/>
      <c r="AB38" s="70"/>
      <c r="AC38" s="21"/>
      <c r="AD38" s="148"/>
      <c r="AE38" s="70"/>
      <c r="AF38" s="18"/>
      <c r="AG38" s="148"/>
      <c r="AH38" s="19"/>
      <c r="AI38" s="34"/>
      <c r="AJ38" s="17">
        <v>2</v>
      </c>
      <c r="AK38" s="101">
        <v>2</v>
      </c>
      <c r="AL38" s="101"/>
      <c r="AM38" s="101"/>
      <c r="AN38" s="101"/>
      <c r="AO38" s="101">
        <v>2</v>
      </c>
      <c r="AP38" s="101">
        <v>2</v>
      </c>
      <c r="AQ38" s="101">
        <v>2</v>
      </c>
      <c r="AR38" s="101"/>
      <c r="AS38" s="101">
        <v>2</v>
      </c>
      <c r="AT38" s="101">
        <v>2</v>
      </c>
      <c r="AU38" s="101">
        <v>1</v>
      </c>
      <c r="AV38" s="101"/>
      <c r="AW38" s="101">
        <v>2</v>
      </c>
      <c r="AX38" s="149" t="s">
        <v>124</v>
      </c>
      <c r="AY38" s="101">
        <v>2</v>
      </c>
      <c r="AZ38" s="101"/>
      <c r="BA38" s="141">
        <v>2</v>
      </c>
      <c r="BB38" s="101">
        <v>2</v>
      </c>
      <c r="BC38" s="101">
        <v>4</v>
      </c>
      <c r="BD38" s="101"/>
      <c r="BE38" s="101">
        <v>2</v>
      </c>
      <c r="BF38" s="166">
        <v>2</v>
      </c>
      <c r="BG38" s="166">
        <v>2</v>
      </c>
      <c r="BH38" s="101"/>
      <c r="BI38" s="168">
        <v>2</v>
      </c>
      <c r="BJ38" s="101">
        <v>2</v>
      </c>
      <c r="BK38" s="101">
        <v>2</v>
      </c>
      <c r="BL38" s="101"/>
      <c r="BM38" s="101"/>
      <c r="BN38" s="101"/>
      <c r="BO38" s="101"/>
      <c r="BP38" s="101"/>
      <c r="BQ38" s="101"/>
      <c r="BR38" s="101"/>
      <c r="BS38" s="101"/>
      <c r="BT38" s="130">
        <f t="shared" si="8"/>
        <v>47.91023430178069</v>
      </c>
      <c r="BU38" s="9">
        <f t="shared" si="4"/>
        <v>4.7348832481883676</v>
      </c>
    </row>
    <row r="39" spans="1:73" s="106" customFormat="1">
      <c r="A39" s="15">
        <v>35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39">
        <f>ROUND(Лр1!K39,2)</f>
        <v>2.89</v>
      </c>
      <c r="H39" s="69">
        <f>ROUND(Лр2!K39,2)</f>
        <v>2.68</v>
      </c>
      <c r="I39" s="69">
        <f>ROUND(Лр3!K39,2)</f>
        <v>0.54</v>
      </c>
      <c r="J39" s="71"/>
      <c r="K39" s="72"/>
      <c r="L39" s="72"/>
      <c r="M39" s="73"/>
      <c r="N39" s="51">
        <v>0.5</v>
      </c>
      <c r="O39" s="148">
        <f>DATE(2016,11,19)</f>
        <v>42693</v>
      </c>
      <c r="P39" s="70">
        <f t="shared" si="7"/>
        <v>0.4062792877225867</v>
      </c>
      <c r="Q39" s="21">
        <v>3</v>
      </c>
      <c r="R39" s="148">
        <f>DATE(2016,12,3)</f>
        <v>42707</v>
      </c>
      <c r="S39" s="70">
        <f t="shared" si="5"/>
        <v>1.8753514526710404</v>
      </c>
      <c r="T39" s="21"/>
      <c r="U39" s="148"/>
      <c r="V39" s="70">
        <f t="shared" si="6"/>
        <v>0</v>
      </c>
      <c r="W39" s="21"/>
      <c r="X39" s="148"/>
      <c r="Y39" s="73"/>
      <c r="Z39" s="21"/>
      <c r="AA39" s="148"/>
      <c r="AB39" s="73"/>
      <c r="AC39" s="21"/>
      <c r="AD39" s="148"/>
      <c r="AE39" s="73"/>
      <c r="AF39" s="21"/>
      <c r="AG39" s="148"/>
      <c r="AH39" s="20"/>
      <c r="AI39" s="34"/>
      <c r="AJ39" s="17">
        <v>2</v>
      </c>
      <c r="AK39" s="101">
        <v>2</v>
      </c>
      <c r="AL39" s="101"/>
      <c r="AM39" s="101"/>
      <c r="AN39" s="15"/>
      <c r="AO39" s="15">
        <v>2</v>
      </c>
      <c r="AP39" s="15">
        <v>2</v>
      </c>
      <c r="AQ39" s="101">
        <v>2</v>
      </c>
      <c r="AR39" s="101"/>
      <c r="AS39" s="101" t="s">
        <v>124</v>
      </c>
      <c r="AT39" s="128">
        <v>2</v>
      </c>
      <c r="AU39" s="15">
        <v>2</v>
      </c>
      <c r="AV39" s="101"/>
      <c r="AW39" s="15">
        <v>2</v>
      </c>
      <c r="AX39" s="15">
        <v>2</v>
      </c>
      <c r="AY39" s="15">
        <v>2</v>
      </c>
      <c r="AZ39" s="101"/>
      <c r="BA39" s="15">
        <v>2</v>
      </c>
      <c r="BB39" s="101">
        <v>2</v>
      </c>
      <c r="BC39" s="101">
        <v>4</v>
      </c>
      <c r="BD39" s="101"/>
      <c r="BE39" s="101">
        <v>2</v>
      </c>
      <c r="BF39" s="15">
        <v>2</v>
      </c>
      <c r="BG39" s="15">
        <v>2</v>
      </c>
      <c r="BH39" s="15"/>
      <c r="BI39" s="15">
        <v>2</v>
      </c>
      <c r="BJ39" s="15">
        <v>2</v>
      </c>
      <c r="BK39" s="101">
        <v>2</v>
      </c>
      <c r="BL39" s="15"/>
      <c r="BM39" s="101"/>
      <c r="BN39" s="101"/>
      <c r="BO39" s="101"/>
      <c r="BP39" s="101"/>
      <c r="BQ39" s="101"/>
      <c r="BR39" s="101"/>
      <c r="BS39" s="101"/>
      <c r="BT39" s="130">
        <f t="shared" si="8"/>
        <v>48.391630740393623</v>
      </c>
      <c r="BU39" s="9">
        <f t="shared" si="4"/>
        <v>4.7983569619428028</v>
      </c>
    </row>
    <row r="40" spans="1:73" s="106" customFormat="1">
      <c r="A40" s="15">
        <v>36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39">
        <f>ROUND(Лр1!K40,2)</f>
        <v>3.12</v>
      </c>
      <c r="H40" s="69">
        <f>ROUND(Лр2!K40,2)</f>
        <v>2.85</v>
      </c>
      <c r="I40" s="69">
        <f>ROUND(Лр3!K40,2)</f>
        <v>1.77</v>
      </c>
      <c r="J40" s="71"/>
      <c r="K40" s="72"/>
      <c r="L40" s="72"/>
      <c r="M40" s="73"/>
      <c r="N40" s="51">
        <v>2</v>
      </c>
      <c r="O40" s="148">
        <f>DATE(2016,11,5)</f>
        <v>42679</v>
      </c>
      <c r="P40" s="70">
        <f t="shared" si="7"/>
        <v>2</v>
      </c>
      <c r="Q40" s="18">
        <v>3</v>
      </c>
      <c r="R40" s="148">
        <f>DATE(2016,11,19)</f>
        <v>42693</v>
      </c>
      <c r="S40" s="70">
        <f t="shared" si="5"/>
        <v>2.4376757263355202</v>
      </c>
      <c r="T40" s="18">
        <v>2.5</v>
      </c>
      <c r="U40" s="148">
        <v>42707</v>
      </c>
      <c r="V40" s="70">
        <f t="shared" si="6"/>
        <v>2.1740547588005215</v>
      </c>
      <c r="W40" s="18"/>
      <c r="X40" s="148"/>
      <c r="Y40" s="73"/>
      <c r="Z40" s="18"/>
      <c r="AA40" s="148"/>
      <c r="AB40" s="73"/>
      <c r="AC40" s="18"/>
      <c r="AD40" s="148"/>
      <c r="AE40" s="73"/>
      <c r="AF40" s="18"/>
      <c r="AG40" s="148"/>
      <c r="AH40" s="19"/>
      <c r="AI40" s="34"/>
      <c r="AJ40" s="17">
        <v>2</v>
      </c>
      <c r="AK40" s="101">
        <v>2</v>
      </c>
      <c r="AL40" s="101"/>
      <c r="AM40" s="101"/>
      <c r="AN40" s="15"/>
      <c r="AO40" s="15">
        <v>2</v>
      </c>
      <c r="AP40" s="15">
        <v>2</v>
      </c>
      <c r="AQ40" s="101">
        <v>2</v>
      </c>
      <c r="AR40" s="101"/>
      <c r="AS40" s="101">
        <v>2</v>
      </c>
      <c r="AT40" s="101">
        <v>2</v>
      </c>
      <c r="AU40" s="15">
        <v>2</v>
      </c>
      <c r="AV40" s="101"/>
      <c r="AW40" s="15">
        <v>2</v>
      </c>
      <c r="AX40" s="15">
        <v>2</v>
      </c>
      <c r="AY40" s="15">
        <v>4</v>
      </c>
      <c r="AZ40" s="101"/>
      <c r="BA40" s="15">
        <v>2</v>
      </c>
      <c r="BB40" s="101">
        <v>2</v>
      </c>
      <c r="BC40" s="101">
        <v>4</v>
      </c>
      <c r="BD40" s="101"/>
      <c r="BE40" s="101">
        <v>2</v>
      </c>
      <c r="BF40" s="15">
        <v>2</v>
      </c>
      <c r="BG40" s="15">
        <v>2</v>
      </c>
      <c r="BH40" s="101"/>
      <c r="BI40" s="101">
        <v>2</v>
      </c>
      <c r="BJ40" s="101">
        <v>2</v>
      </c>
      <c r="BK40" s="101">
        <v>2</v>
      </c>
      <c r="BL40" s="101"/>
      <c r="BM40" s="101"/>
      <c r="BN40" s="101"/>
      <c r="BO40" s="101"/>
      <c r="BP40" s="101"/>
      <c r="BQ40" s="101"/>
      <c r="BR40" s="101"/>
      <c r="BS40" s="101"/>
      <c r="BT40" s="130">
        <f t="shared" si="8"/>
        <v>58.351730485136045</v>
      </c>
      <c r="BU40" s="9">
        <f t="shared" si="4"/>
        <v>6.1116290791711663</v>
      </c>
    </row>
    <row r="41" spans="1:73" s="106" customFormat="1">
      <c r="A41" s="15">
        <v>37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39">
        <f>ROUND(Лр1!K41,2)</f>
        <v>0</v>
      </c>
      <c r="H41" s="69">
        <f>ROUND(Лр2!K41,2)</f>
        <v>0</v>
      </c>
      <c r="I41" s="69">
        <f>ROUND(Лр3!K41,2)</f>
        <v>0</v>
      </c>
      <c r="J41" s="71"/>
      <c r="K41" s="72"/>
      <c r="L41" s="72"/>
      <c r="M41" s="73"/>
      <c r="N41" s="25"/>
      <c r="O41" s="148"/>
      <c r="P41" s="70">
        <f t="shared" si="7"/>
        <v>0</v>
      </c>
      <c r="Q41" s="18"/>
      <c r="R41" s="148"/>
      <c r="S41" s="70">
        <f t="shared" si="5"/>
        <v>0</v>
      </c>
      <c r="T41" s="18"/>
      <c r="U41" s="148"/>
      <c r="V41" s="70">
        <f t="shared" si="6"/>
        <v>0</v>
      </c>
      <c r="W41" s="18"/>
      <c r="X41" s="148"/>
      <c r="Y41" s="73"/>
      <c r="Z41" s="18"/>
      <c r="AA41" s="148"/>
      <c r="AB41" s="73"/>
      <c r="AC41" s="18"/>
      <c r="AD41" s="148"/>
      <c r="AE41" s="73"/>
      <c r="AF41" s="18"/>
      <c r="AG41" s="148"/>
      <c r="AH41" s="19"/>
      <c r="AI41" s="34"/>
      <c r="AJ41" s="17">
        <v>2</v>
      </c>
      <c r="AK41" s="101">
        <v>2</v>
      </c>
      <c r="AL41" s="101"/>
      <c r="AM41" s="101"/>
      <c r="AN41" s="15"/>
      <c r="AO41" s="15">
        <v>2</v>
      </c>
      <c r="AP41" s="15">
        <v>2</v>
      </c>
      <c r="AQ41" s="101">
        <v>2</v>
      </c>
      <c r="AR41" s="101"/>
      <c r="AS41" s="101" t="s">
        <v>124</v>
      </c>
      <c r="AT41" s="101">
        <v>2</v>
      </c>
      <c r="AU41" s="15">
        <v>2</v>
      </c>
      <c r="AV41" s="101"/>
      <c r="AW41" s="15" t="s">
        <v>124</v>
      </c>
      <c r="AX41" s="15" t="s">
        <v>124</v>
      </c>
      <c r="AY41" s="15">
        <v>2</v>
      </c>
      <c r="AZ41" s="101"/>
      <c r="BA41" s="15" t="s">
        <v>124</v>
      </c>
      <c r="BB41" s="101">
        <v>2</v>
      </c>
      <c r="BC41" s="101">
        <v>4</v>
      </c>
      <c r="BD41" s="101"/>
      <c r="BE41" s="159">
        <v>2</v>
      </c>
      <c r="BF41" s="15">
        <v>2</v>
      </c>
      <c r="BG41" s="15">
        <v>2</v>
      </c>
      <c r="BH41" s="15"/>
      <c r="BI41" s="15" t="s">
        <v>124</v>
      </c>
      <c r="BJ41" s="15">
        <v>2</v>
      </c>
      <c r="BK41" s="101">
        <v>2</v>
      </c>
      <c r="BL41" s="15"/>
      <c r="BM41" s="101"/>
      <c r="BN41" s="101"/>
      <c r="BO41" s="101"/>
      <c r="BP41" s="101"/>
      <c r="BQ41" s="101"/>
      <c r="BR41" s="101"/>
      <c r="BS41" s="101"/>
      <c r="BT41" s="130">
        <f t="shared" si="8"/>
        <v>32</v>
      </c>
      <c r="BU41" s="9">
        <f t="shared" si="4"/>
        <v>2.637066195891447</v>
      </c>
    </row>
    <row r="42" spans="1:73" s="106" customFormat="1">
      <c r="A42" s="15">
        <v>38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39">
        <f>ROUND(Лр1!K42,2)</f>
        <v>2.4900000000000002</v>
      </c>
      <c r="H42" s="69">
        <f>ROUND(Лр2!K42,2)</f>
        <v>2.0499999999999998</v>
      </c>
      <c r="I42" s="69">
        <f>ROUND(Лр3!K42,2)</f>
        <v>0</v>
      </c>
      <c r="J42" s="71"/>
      <c r="K42" s="72"/>
      <c r="L42" s="72"/>
      <c r="M42" s="73"/>
      <c r="N42" s="51"/>
      <c r="O42" s="148"/>
      <c r="P42" s="70">
        <f t="shared" si="7"/>
        <v>0</v>
      </c>
      <c r="Q42" s="21"/>
      <c r="R42" s="148"/>
      <c r="S42" s="70">
        <f t="shared" si="5"/>
        <v>0</v>
      </c>
      <c r="T42" s="21"/>
      <c r="U42" s="148"/>
      <c r="V42" s="70">
        <f t="shared" si="6"/>
        <v>0</v>
      </c>
      <c r="W42" s="21"/>
      <c r="X42" s="148"/>
      <c r="Y42" s="73"/>
      <c r="Z42" s="21"/>
      <c r="AA42" s="148"/>
      <c r="AB42" s="73"/>
      <c r="AC42" s="21"/>
      <c r="AD42" s="148"/>
      <c r="AE42" s="73"/>
      <c r="AF42" s="21"/>
      <c r="AG42" s="148"/>
      <c r="AH42" s="20"/>
      <c r="AI42" s="34"/>
      <c r="AJ42" s="17">
        <v>2</v>
      </c>
      <c r="AK42" s="101">
        <v>2</v>
      </c>
      <c r="AL42" s="101"/>
      <c r="AM42" s="101"/>
      <c r="AN42" s="15"/>
      <c r="AO42" s="15">
        <v>2</v>
      </c>
      <c r="AP42" s="15">
        <v>2</v>
      </c>
      <c r="AQ42" s="101">
        <v>2</v>
      </c>
      <c r="AR42" s="101"/>
      <c r="AS42" s="101">
        <v>2</v>
      </c>
      <c r="AT42" s="128" t="s">
        <v>124</v>
      </c>
      <c r="AU42" s="15" t="s">
        <v>124</v>
      </c>
      <c r="AV42" s="101"/>
      <c r="AW42" s="15">
        <v>2</v>
      </c>
      <c r="AX42" s="15" t="s">
        <v>124</v>
      </c>
      <c r="AY42" s="15">
        <v>2</v>
      </c>
      <c r="AZ42" s="101"/>
      <c r="BA42" s="15" t="s">
        <v>124</v>
      </c>
      <c r="BB42" s="157" t="s">
        <v>124</v>
      </c>
      <c r="BC42" s="101">
        <v>4</v>
      </c>
      <c r="BD42" s="101"/>
      <c r="BE42" s="159" t="s">
        <v>124</v>
      </c>
      <c r="BF42" s="15">
        <v>2</v>
      </c>
      <c r="BG42" s="15">
        <v>2</v>
      </c>
      <c r="BH42" s="15"/>
      <c r="BI42" s="15">
        <v>2</v>
      </c>
      <c r="BJ42" s="15">
        <v>2</v>
      </c>
      <c r="BK42" s="101">
        <v>2</v>
      </c>
      <c r="BL42" s="15"/>
      <c r="BM42" s="101"/>
      <c r="BN42" s="101"/>
      <c r="BO42" s="101"/>
      <c r="BP42" s="101"/>
      <c r="BQ42" s="101"/>
      <c r="BR42" s="101"/>
      <c r="BS42" s="101"/>
      <c r="BT42" s="130">
        <f t="shared" si="8"/>
        <v>34.54</v>
      </c>
      <c r="BU42" s="9">
        <f t="shared" si="4"/>
        <v>2.9719736027696606</v>
      </c>
    </row>
    <row r="43" spans="1:73" s="115" customFormat="1" ht="15.75" thickBot="1">
      <c r="A43" s="15">
        <v>39</v>
      </c>
      <c r="B43" s="45">
        <v>11405215</v>
      </c>
      <c r="C43" s="49">
        <v>4</v>
      </c>
      <c r="D43" s="42" t="s">
        <v>109</v>
      </c>
      <c r="E43" s="42" t="s">
        <v>110</v>
      </c>
      <c r="F43" s="50" t="s">
        <v>111</v>
      </c>
      <c r="G43" s="110">
        <f>ROUND(Лр1!K43,2)</f>
        <v>2.58</v>
      </c>
      <c r="H43" s="150">
        <f>ROUND(Лр2!K43,2)</f>
        <v>2.4</v>
      </c>
      <c r="I43" s="69">
        <f>ROUND(Лр3!K43,2)</f>
        <v>0</v>
      </c>
      <c r="J43" s="75"/>
      <c r="K43" s="76"/>
      <c r="L43" s="76"/>
      <c r="M43" s="77"/>
      <c r="N43" s="52"/>
      <c r="O43" s="153"/>
      <c r="P43" s="70">
        <f t="shared" si="7"/>
        <v>0</v>
      </c>
      <c r="Q43" s="30"/>
      <c r="R43" s="153"/>
      <c r="S43" s="70">
        <f t="shared" si="5"/>
        <v>0</v>
      </c>
      <c r="T43" s="30"/>
      <c r="U43" s="153"/>
      <c r="V43" s="70">
        <f t="shared" si="6"/>
        <v>0</v>
      </c>
      <c r="W43" s="30"/>
      <c r="X43" s="153"/>
      <c r="Y43" s="77"/>
      <c r="Z43" s="30"/>
      <c r="AA43" s="153"/>
      <c r="AB43" s="77"/>
      <c r="AC43" s="30"/>
      <c r="AD43" s="153"/>
      <c r="AE43" s="77"/>
      <c r="AF43" s="30"/>
      <c r="AG43" s="153"/>
      <c r="AH43" s="29"/>
      <c r="AI43" s="35"/>
      <c r="AJ43" s="111">
        <v>2</v>
      </c>
      <c r="AK43" s="112">
        <v>2</v>
      </c>
      <c r="AL43" s="112"/>
      <c r="AM43" s="112"/>
      <c r="AN43" s="113"/>
      <c r="AO43" s="113">
        <v>2</v>
      </c>
      <c r="AP43" s="113">
        <v>2</v>
      </c>
      <c r="AQ43" s="112">
        <v>2</v>
      </c>
      <c r="AR43" s="112"/>
      <c r="AS43" s="112" t="s">
        <v>124</v>
      </c>
      <c r="AT43" s="112">
        <v>2</v>
      </c>
      <c r="AU43" s="113">
        <v>2</v>
      </c>
      <c r="AV43" s="112"/>
      <c r="AW43" s="113">
        <v>2</v>
      </c>
      <c r="AX43" s="113" t="s">
        <v>124</v>
      </c>
      <c r="AY43" s="113">
        <v>2</v>
      </c>
      <c r="AZ43" s="112"/>
      <c r="BA43" s="113">
        <v>2</v>
      </c>
      <c r="BB43" s="112">
        <v>2</v>
      </c>
      <c r="BC43" s="112">
        <v>4</v>
      </c>
      <c r="BD43" s="112"/>
      <c r="BE43" s="112">
        <v>2</v>
      </c>
      <c r="BF43" s="113">
        <v>2</v>
      </c>
      <c r="BG43" s="113">
        <v>2</v>
      </c>
      <c r="BH43" s="112"/>
      <c r="BI43" s="112">
        <v>4</v>
      </c>
      <c r="BJ43" s="112">
        <v>2</v>
      </c>
      <c r="BK43" s="112">
        <v>2</v>
      </c>
      <c r="BL43" s="112"/>
      <c r="BM43" s="112"/>
      <c r="BN43" s="112"/>
      <c r="BO43" s="112"/>
      <c r="BP43" s="112"/>
      <c r="BQ43" s="112"/>
      <c r="BR43" s="112"/>
      <c r="BS43" s="112"/>
      <c r="BT43" s="151">
        <f t="shared" si="8"/>
        <v>44.980000000000004</v>
      </c>
      <c r="BU43" s="114">
        <f t="shared" si="4"/>
        <v>4.3485221570249966</v>
      </c>
    </row>
    <row r="44" spans="1:73">
      <c r="A44" s="6"/>
      <c r="B44" s="6"/>
      <c r="C44" s="6"/>
      <c r="D44" s="6"/>
      <c r="E44" s="6"/>
      <c r="F44" s="7"/>
      <c r="G44" s="8"/>
      <c r="H44" s="16"/>
      <c r="I44" s="16"/>
      <c r="J44" s="16"/>
      <c r="K44" s="16"/>
      <c r="L44" s="16"/>
      <c r="M44" s="16"/>
      <c r="N44" s="16">
        <f>SUM(N5:N43)</f>
        <v>48</v>
      </c>
      <c r="O44" s="147"/>
      <c r="P44" s="147"/>
      <c r="Q44" s="16">
        <f>SUM(Q5:Q43)</f>
        <v>50.5</v>
      </c>
      <c r="R44" s="147"/>
      <c r="S44" s="147"/>
      <c r="T44" s="147"/>
      <c r="U44" s="147"/>
      <c r="V44" s="16"/>
      <c r="W44" s="147"/>
      <c r="X44" s="147"/>
      <c r="Y44" s="16"/>
      <c r="Z44" s="147"/>
      <c r="AA44" s="147"/>
      <c r="AB44" s="16"/>
      <c r="AC44" s="147"/>
      <c r="AD44" s="147"/>
      <c r="AE44" s="16"/>
      <c r="AF44" s="147"/>
      <c r="AG44" s="147"/>
      <c r="AH44" s="16"/>
      <c r="AI44" s="16"/>
      <c r="AJ44" s="8">
        <f t="shared" ref="AJ44:AW44" si="11">COUNT(AJ5:AJ43)</f>
        <v>38</v>
      </c>
      <c r="AK44" s="8">
        <f t="shared" si="11"/>
        <v>37</v>
      </c>
      <c r="AL44" s="8">
        <f t="shared" si="11"/>
        <v>0</v>
      </c>
      <c r="AM44" s="8">
        <f t="shared" si="11"/>
        <v>0</v>
      </c>
      <c r="AN44" s="8">
        <f t="shared" si="11"/>
        <v>20</v>
      </c>
      <c r="AO44" s="8">
        <f t="shared" si="11"/>
        <v>36</v>
      </c>
      <c r="AP44" s="8">
        <f t="shared" si="11"/>
        <v>17</v>
      </c>
      <c r="AQ44" s="8">
        <f t="shared" si="11"/>
        <v>30</v>
      </c>
      <c r="AR44" s="8">
        <f t="shared" si="11"/>
        <v>18</v>
      </c>
      <c r="AS44" s="8">
        <f t="shared" si="11"/>
        <v>31</v>
      </c>
      <c r="AT44" s="8">
        <f t="shared" si="11"/>
        <v>15</v>
      </c>
      <c r="AU44" s="8">
        <f t="shared" si="11"/>
        <v>30</v>
      </c>
      <c r="AV44" s="8">
        <f t="shared" si="11"/>
        <v>19</v>
      </c>
      <c r="AW44" s="8">
        <f t="shared" si="11"/>
        <v>33</v>
      </c>
      <c r="AX44" s="8">
        <f t="shared" ref="AX44:BS44" si="12">COUNT(AX5:AX43)</f>
        <v>10</v>
      </c>
      <c r="AY44" s="8">
        <f t="shared" si="12"/>
        <v>33</v>
      </c>
      <c r="AZ44" s="8">
        <f t="shared" si="12"/>
        <v>18</v>
      </c>
      <c r="BA44" s="8">
        <f t="shared" si="12"/>
        <v>32</v>
      </c>
      <c r="BB44" s="8">
        <f t="shared" si="12"/>
        <v>14</v>
      </c>
      <c r="BC44" s="8">
        <f t="shared" si="12"/>
        <v>33</v>
      </c>
      <c r="BD44" s="8">
        <f t="shared" si="12"/>
        <v>17</v>
      </c>
      <c r="BE44" s="8">
        <f t="shared" si="12"/>
        <v>34</v>
      </c>
      <c r="BF44" s="8">
        <f t="shared" si="12"/>
        <v>17</v>
      </c>
      <c r="BG44" s="8">
        <f t="shared" si="12"/>
        <v>36</v>
      </c>
      <c r="BH44" s="8">
        <f t="shared" si="12"/>
        <v>20</v>
      </c>
      <c r="BI44" s="8">
        <f t="shared" si="12"/>
        <v>34</v>
      </c>
      <c r="BJ44" s="8">
        <f t="shared" si="12"/>
        <v>16</v>
      </c>
      <c r="BK44" s="8">
        <f t="shared" si="12"/>
        <v>33</v>
      </c>
      <c r="BL44" s="8">
        <f t="shared" si="12"/>
        <v>0</v>
      </c>
      <c r="BM44" s="8">
        <f t="shared" si="12"/>
        <v>0</v>
      </c>
      <c r="BN44" s="8">
        <f t="shared" si="12"/>
        <v>0</v>
      </c>
      <c r="BO44" s="8">
        <f t="shared" si="12"/>
        <v>0</v>
      </c>
      <c r="BP44" s="8">
        <f t="shared" si="12"/>
        <v>0</v>
      </c>
      <c r="BQ44" s="8">
        <f t="shared" si="12"/>
        <v>0</v>
      </c>
      <c r="BR44" s="8">
        <f t="shared" si="12"/>
        <v>0</v>
      </c>
      <c r="BS44" s="8">
        <f t="shared" si="12"/>
        <v>0</v>
      </c>
      <c r="BT44" s="131"/>
    </row>
    <row r="45" spans="1:73">
      <c r="G45"/>
      <c r="H45"/>
      <c r="I45"/>
      <c r="J45"/>
      <c r="K45"/>
      <c r="AJ45" t="s">
        <v>0</v>
      </c>
      <c r="AM45" s="3">
        <f>MAX(BT5:BT43)</f>
        <v>72.673486410496722</v>
      </c>
      <c r="AO45" t="s">
        <v>1</v>
      </c>
      <c r="AS45" s="4">
        <v>8</v>
      </c>
      <c r="AV45" s="8"/>
    </row>
    <row r="46" spans="1:73">
      <c r="G46"/>
      <c r="H46"/>
      <c r="I46"/>
      <c r="J46"/>
      <c r="K46"/>
      <c r="AJ46" t="s">
        <v>2</v>
      </c>
      <c r="AM46" s="2">
        <f>MIN(BT5:BT43)</f>
        <v>12</v>
      </c>
      <c r="AO46" t="s">
        <v>3</v>
      </c>
      <c r="AS46" s="4">
        <v>0</v>
      </c>
    </row>
    <row r="47" spans="1:73" ht="15.75" thickBot="1">
      <c r="A47" t="s">
        <v>7</v>
      </c>
      <c r="G47"/>
      <c r="H47"/>
      <c r="I47"/>
      <c r="J47"/>
      <c r="K47"/>
      <c r="AM47" s="2"/>
      <c r="AQ47" s="4"/>
    </row>
    <row r="48" spans="1:73">
      <c r="A48" s="189" t="s">
        <v>8</v>
      </c>
      <c r="B48" s="183" t="s">
        <v>73</v>
      </c>
      <c r="C48" s="185" t="s">
        <v>30</v>
      </c>
      <c r="D48" s="183" t="s">
        <v>27</v>
      </c>
      <c r="E48" s="183" t="s">
        <v>28</v>
      </c>
      <c r="F48" s="190" t="s">
        <v>29</v>
      </c>
      <c r="G48" s="182" t="s">
        <v>117</v>
      </c>
      <c r="H48" s="173"/>
      <c r="I48" s="173"/>
      <c r="J48" s="173"/>
      <c r="K48" s="173"/>
      <c r="L48" s="173"/>
      <c r="M48" s="174"/>
      <c r="N48" s="144" t="s">
        <v>118</v>
      </c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32"/>
      <c r="AJ48" s="107" t="s">
        <v>4</v>
      </c>
      <c r="AK48" s="108" t="s">
        <v>32</v>
      </c>
      <c r="AL48" s="107" t="str">
        <f>AJ48</f>
        <v>ЛР</v>
      </c>
      <c r="AM48" s="107" t="str">
        <f t="shared" ref="AM48" si="13">AK48</f>
        <v>Л</v>
      </c>
      <c r="AN48" s="107" t="str">
        <f t="shared" ref="AN48" si="14">AL48</f>
        <v>ЛР</v>
      </c>
      <c r="AO48" s="107" t="str">
        <f t="shared" ref="AO48" si="15">AM48</f>
        <v>Л</v>
      </c>
      <c r="AP48" s="107" t="str">
        <f t="shared" ref="AP48" si="16">AN48</f>
        <v>ЛР</v>
      </c>
      <c r="AQ48" s="107" t="str">
        <f t="shared" ref="AQ48" si="17">AO48</f>
        <v>Л</v>
      </c>
      <c r="AR48" s="107" t="str">
        <f t="shared" ref="AR48" si="18">AP48</f>
        <v>ЛР</v>
      </c>
      <c r="AS48" s="107" t="str">
        <f t="shared" ref="AS48" si="19">AQ48</f>
        <v>Л</v>
      </c>
      <c r="AT48" s="107" t="str">
        <f t="shared" ref="AT48" si="20">AR48</f>
        <v>ЛР</v>
      </c>
      <c r="AU48" s="107" t="str">
        <f t="shared" ref="AU48" si="21">AS48</f>
        <v>Л</v>
      </c>
      <c r="AV48" s="107" t="str">
        <f t="shared" ref="AV48" si="22">AT48</f>
        <v>ЛР</v>
      </c>
      <c r="AW48" s="107" t="str">
        <f t="shared" ref="AW48" si="23">AU48</f>
        <v>Л</v>
      </c>
      <c r="AX48" s="107" t="str">
        <f t="shared" ref="AX48" si="24">AV48</f>
        <v>ЛР</v>
      </c>
      <c r="AY48" s="107" t="str">
        <f t="shared" ref="AY48" si="25">AW48</f>
        <v>Л</v>
      </c>
      <c r="AZ48" s="107" t="str">
        <f t="shared" ref="AZ48" si="26">AX48</f>
        <v>ЛР</v>
      </c>
      <c r="BA48" s="107" t="str">
        <f t="shared" ref="BA48" si="27">AY48</f>
        <v>Л</v>
      </c>
      <c r="BB48" s="107" t="str">
        <f t="shared" ref="BB48" si="28">AZ48</f>
        <v>ЛР</v>
      </c>
      <c r="BC48" s="107" t="str">
        <f t="shared" ref="BC48" si="29">BA48</f>
        <v>Л</v>
      </c>
      <c r="BD48" s="107" t="str">
        <f t="shared" ref="BD48" si="30">BB48</f>
        <v>ЛР</v>
      </c>
      <c r="BE48" s="107" t="str">
        <f t="shared" ref="BE48" si="31">BC48</f>
        <v>Л</v>
      </c>
      <c r="BF48" s="107" t="str">
        <f t="shared" ref="BF48" si="32">BD48</f>
        <v>ЛР</v>
      </c>
      <c r="BG48" s="107" t="str">
        <f t="shared" ref="BG48" si="33">BE48</f>
        <v>Л</v>
      </c>
      <c r="BH48" s="107" t="str">
        <f t="shared" ref="BH48" si="34">BF48</f>
        <v>ЛР</v>
      </c>
      <c r="BI48" s="107" t="str">
        <f t="shared" ref="BI48" si="35">BG48</f>
        <v>Л</v>
      </c>
      <c r="BJ48" s="107" t="str">
        <f t="shared" ref="BJ48" si="36">BH48</f>
        <v>ЛР</v>
      </c>
      <c r="BK48" s="107" t="str">
        <f t="shared" ref="BK48" si="37">BI48</f>
        <v>Л</v>
      </c>
      <c r="BL48" s="107" t="str">
        <f t="shared" ref="BL48" si="38">BJ48</f>
        <v>ЛР</v>
      </c>
      <c r="BM48" s="107" t="str">
        <f t="shared" ref="BM48" si="39">BK48</f>
        <v>Л</v>
      </c>
      <c r="BN48" s="107" t="str">
        <f t="shared" ref="BN48" si="40">BL48</f>
        <v>ЛР</v>
      </c>
      <c r="BO48" s="107" t="str">
        <f t="shared" ref="BO48" si="41">BM48</f>
        <v>Л</v>
      </c>
      <c r="BP48" s="107" t="str">
        <f t="shared" ref="BP48" si="42">BN48</f>
        <v>ЛР</v>
      </c>
      <c r="BQ48" s="107" t="str">
        <f t="shared" ref="BQ48" si="43">BO48</f>
        <v>Л</v>
      </c>
      <c r="BR48" s="107" t="str">
        <f t="shared" ref="BR48" si="44">BP48</f>
        <v>ЛР</v>
      </c>
      <c r="BS48" s="107" t="str">
        <f t="shared" ref="BS48" si="45">BQ48</f>
        <v>Л</v>
      </c>
      <c r="BT48" s="133"/>
      <c r="BU48" s="124"/>
    </row>
    <row r="49" spans="1:73" ht="45">
      <c r="A49" s="189"/>
      <c r="B49" s="184"/>
      <c r="C49" s="186"/>
      <c r="D49" s="184"/>
      <c r="E49" s="184"/>
      <c r="F49" s="190"/>
      <c r="G49" s="68" t="s">
        <v>114</v>
      </c>
      <c r="H49" s="14" t="s">
        <v>115</v>
      </c>
      <c r="I49" s="14" t="s">
        <v>119</v>
      </c>
      <c r="J49" s="14" t="s">
        <v>120</v>
      </c>
      <c r="K49" s="14" t="s">
        <v>121</v>
      </c>
      <c r="L49" s="14" t="s">
        <v>122</v>
      </c>
      <c r="M49" s="82" t="s">
        <v>123</v>
      </c>
      <c r="N49" s="68" t="s">
        <v>128</v>
      </c>
      <c r="O49" s="82" t="s">
        <v>129</v>
      </c>
      <c r="P49" s="82" t="s">
        <v>130</v>
      </c>
      <c r="Q49" s="68" t="s">
        <v>131</v>
      </c>
      <c r="R49" s="82" t="s">
        <v>132</v>
      </c>
      <c r="S49" s="82" t="s">
        <v>133</v>
      </c>
      <c r="T49" s="68" t="s">
        <v>134</v>
      </c>
      <c r="U49" s="82" t="s">
        <v>135</v>
      </c>
      <c r="V49" s="82" t="s">
        <v>136</v>
      </c>
      <c r="W49" s="68" t="s">
        <v>137</v>
      </c>
      <c r="X49" s="82" t="s">
        <v>138</v>
      </c>
      <c r="Y49" s="82" t="s">
        <v>139</v>
      </c>
      <c r="Z49" s="68" t="s">
        <v>140</v>
      </c>
      <c r="AA49" s="82" t="s">
        <v>141</v>
      </c>
      <c r="AB49" s="82" t="s">
        <v>142</v>
      </c>
      <c r="AC49" s="68" t="s">
        <v>143</v>
      </c>
      <c r="AD49" s="82" t="s">
        <v>144</v>
      </c>
      <c r="AE49" s="82" t="s">
        <v>145</v>
      </c>
      <c r="AF49" s="68" t="s">
        <v>146</v>
      </c>
      <c r="AG49" s="82" t="s">
        <v>147</v>
      </c>
      <c r="AH49" s="82" t="s">
        <v>148</v>
      </c>
      <c r="AI49" s="33" t="s">
        <v>33</v>
      </c>
      <c r="AJ49" s="83">
        <f>DATE(2016,9,3)</f>
        <v>42616</v>
      </c>
      <c r="AK49" s="83">
        <f>DATE(2016,9,3)</f>
        <v>42616</v>
      </c>
      <c r="AL49" s="83">
        <f>AJ49+7</f>
        <v>42623</v>
      </c>
      <c r="AM49" s="83">
        <f>AK49+7</f>
        <v>42623</v>
      </c>
      <c r="AN49" s="83">
        <f t="shared" ref="AN49" si="46">AL49+7</f>
        <v>42630</v>
      </c>
      <c r="AO49" s="83">
        <f t="shared" ref="AO49" si="47">AM49+7</f>
        <v>42630</v>
      </c>
      <c r="AP49" s="83">
        <f t="shared" ref="AP49" si="48">AN49+7</f>
        <v>42637</v>
      </c>
      <c r="AQ49" s="83">
        <f t="shared" ref="AQ49" si="49">AO49+7</f>
        <v>42637</v>
      </c>
      <c r="AR49" s="83">
        <f t="shared" ref="AR49" si="50">AP49+7</f>
        <v>42644</v>
      </c>
      <c r="AS49" s="83">
        <f t="shared" ref="AS49" si="51">AQ49+7</f>
        <v>42644</v>
      </c>
      <c r="AT49" s="83">
        <f t="shared" ref="AT49" si="52">AR49+7</f>
        <v>42651</v>
      </c>
      <c r="AU49" s="83">
        <f t="shared" ref="AU49" si="53">AS49+7</f>
        <v>42651</v>
      </c>
      <c r="AV49" s="83">
        <f t="shared" ref="AV49" si="54">AT49+7</f>
        <v>42658</v>
      </c>
      <c r="AW49" s="83">
        <f t="shared" ref="AW49" si="55">AU49+7</f>
        <v>42658</v>
      </c>
      <c r="AX49" s="83">
        <f t="shared" ref="AX49" si="56">AV49+7</f>
        <v>42665</v>
      </c>
      <c r="AY49" s="83">
        <f t="shared" ref="AY49" si="57">AW49+7</f>
        <v>42665</v>
      </c>
      <c r="AZ49" s="83">
        <f t="shared" ref="AZ49" si="58">AX49+7</f>
        <v>42672</v>
      </c>
      <c r="BA49" s="83">
        <f t="shared" ref="BA49" si="59">AY49+7</f>
        <v>42672</v>
      </c>
      <c r="BB49" s="83">
        <f t="shared" ref="BB49" si="60">AZ49+7</f>
        <v>42679</v>
      </c>
      <c r="BC49" s="83">
        <f t="shared" ref="BC49" si="61">BA49+7</f>
        <v>42679</v>
      </c>
      <c r="BD49" s="83">
        <f t="shared" ref="BD49" si="62">BB49+7</f>
        <v>42686</v>
      </c>
      <c r="BE49" s="83">
        <f t="shared" ref="BE49" si="63">BC49+7</f>
        <v>42686</v>
      </c>
      <c r="BF49" s="83">
        <f t="shared" ref="BF49" si="64">BD49+7</f>
        <v>42693</v>
      </c>
      <c r="BG49" s="83">
        <f t="shared" ref="BG49" si="65">BE49+7</f>
        <v>42693</v>
      </c>
      <c r="BH49" s="83">
        <f t="shared" ref="BH49" si="66">BF49+7</f>
        <v>42700</v>
      </c>
      <c r="BI49" s="83">
        <f t="shared" ref="BI49" si="67">BG49+7</f>
        <v>42700</v>
      </c>
      <c r="BJ49" s="83">
        <f t="shared" ref="BJ49" si="68">BH49+7</f>
        <v>42707</v>
      </c>
      <c r="BK49" s="83">
        <f t="shared" ref="BK49" si="69">BI49+7</f>
        <v>42707</v>
      </c>
      <c r="BL49" s="83">
        <f t="shared" ref="BL49" si="70">BJ49+7</f>
        <v>42714</v>
      </c>
      <c r="BM49" s="83">
        <f t="shared" ref="BM49" si="71">BK49+7</f>
        <v>42714</v>
      </c>
      <c r="BN49" s="83">
        <f t="shared" ref="BN49" si="72">BL49+7</f>
        <v>42721</v>
      </c>
      <c r="BO49" s="83">
        <f t="shared" ref="BO49" si="73">BM49+7</f>
        <v>42721</v>
      </c>
      <c r="BP49" s="83">
        <f t="shared" ref="BP49" si="74">BN49+7</f>
        <v>42728</v>
      </c>
      <c r="BQ49" s="83">
        <f t="shared" ref="BQ49" si="75">BO49+7</f>
        <v>42728</v>
      </c>
      <c r="BR49" s="83">
        <f t="shared" ref="BR49" si="76">BP49+7</f>
        <v>42735</v>
      </c>
      <c r="BS49" s="83">
        <f t="shared" ref="BS49" si="77">BQ49+7</f>
        <v>42735</v>
      </c>
      <c r="BT49" s="134" t="s">
        <v>5</v>
      </c>
      <c r="BU49" s="125" t="s">
        <v>6</v>
      </c>
    </row>
    <row r="50" spans="1:73" ht="15" customHeight="1">
      <c r="A50" s="13">
        <v>1</v>
      </c>
      <c r="B50" s="103">
        <v>11405115</v>
      </c>
      <c r="C50" s="84">
        <v>2</v>
      </c>
      <c r="D50" s="126" t="s">
        <v>62</v>
      </c>
      <c r="E50" s="126" t="s">
        <v>63</v>
      </c>
      <c r="F50" s="126" t="s">
        <v>64</v>
      </c>
      <c r="G50" s="39">
        <v>3.3</v>
      </c>
      <c r="H50" s="69">
        <v>3.01</v>
      </c>
      <c r="I50" s="69">
        <v>2.52</v>
      </c>
      <c r="J50" s="69"/>
      <c r="K50" s="41"/>
      <c r="L50" s="41"/>
      <c r="M50" s="70"/>
      <c r="N50" s="51">
        <v>4</v>
      </c>
      <c r="O50" s="148">
        <v>42672</v>
      </c>
      <c r="P50" s="21">
        <v>4.3748828491096532</v>
      </c>
      <c r="Q50" s="21">
        <v>5</v>
      </c>
      <c r="R50" s="148">
        <v>42672</v>
      </c>
      <c r="S50" s="21">
        <v>5.4686035613870665</v>
      </c>
      <c r="T50" s="21">
        <v>5</v>
      </c>
      <c r="U50" s="148">
        <v>42700</v>
      </c>
      <c r="V50" s="21">
        <v>5</v>
      </c>
      <c r="W50" s="21"/>
      <c r="X50" s="148"/>
      <c r="Y50" s="21"/>
      <c r="Z50" s="21"/>
      <c r="AA50" s="148"/>
      <c r="AB50" s="21"/>
      <c r="AC50" s="21"/>
      <c r="AD50" s="148"/>
      <c r="AE50" s="18"/>
      <c r="AF50" s="18"/>
      <c r="AG50" s="148"/>
      <c r="AH50" s="19"/>
      <c r="AI50" s="34"/>
      <c r="AJ50" s="17">
        <v>2</v>
      </c>
      <c r="AK50" s="101">
        <v>2</v>
      </c>
      <c r="AL50" s="101"/>
      <c r="AM50" s="101"/>
      <c r="AN50" s="166"/>
      <c r="AO50" s="166">
        <v>2</v>
      </c>
      <c r="AP50" s="166">
        <v>2</v>
      </c>
      <c r="AQ50" s="101">
        <v>2</v>
      </c>
      <c r="AR50" s="101"/>
      <c r="AS50" s="101">
        <v>2</v>
      </c>
      <c r="AT50" s="101">
        <v>2</v>
      </c>
      <c r="AU50" s="166">
        <v>2</v>
      </c>
      <c r="AV50" s="101"/>
      <c r="AW50" s="166">
        <v>2</v>
      </c>
      <c r="AX50" s="166">
        <v>2</v>
      </c>
      <c r="AY50" s="166">
        <v>2</v>
      </c>
      <c r="AZ50" s="101"/>
      <c r="BA50" s="166">
        <v>2</v>
      </c>
      <c r="BB50" s="101">
        <v>2</v>
      </c>
      <c r="BC50" s="101">
        <v>6</v>
      </c>
      <c r="BD50" s="101"/>
      <c r="BE50" s="101">
        <v>5</v>
      </c>
      <c r="BF50" s="166">
        <v>2</v>
      </c>
      <c r="BG50" s="166">
        <v>2</v>
      </c>
      <c r="BH50" s="158"/>
      <c r="BI50" s="158">
        <v>4</v>
      </c>
      <c r="BJ50" s="158">
        <v>2</v>
      </c>
      <c r="BK50" s="172">
        <v>2</v>
      </c>
      <c r="BL50" s="158"/>
      <c r="BM50" s="172"/>
      <c r="BN50" s="172"/>
      <c r="BO50" s="172"/>
      <c r="BP50" s="172"/>
      <c r="BQ50" s="172"/>
      <c r="BR50" s="172"/>
      <c r="BS50" s="172"/>
      <c r="BT50" s="130">
        <v>72.673486410496722</v>
      </c>
      <c r="BU50" s="126">
        <v>8</v>
      </c>
    </row>
    <row r="51" spans="1:73" ht="15" customHeight="1">
      <c r="A51" s="15">
        <v>2</v>
      </c>
      <c r="B51" s="103">
        <v>11405215</v>
      </c>
      <c r="C51" s="84">
        <v>3</v>
      </c>
      <c r="D51" s="126" t="s">
        <v>90</v>
      </c>
      <c r="E51" s="126" t="s">
        <v>26</v>
      </c>
      <c r="F51" s="126" t="s">
        <v>91</v>
      </c>
      <c r="G51" s="39">
        <v>3.35</v>
      </c>
      <c r="H51" s="69">
        <v>2.97</v>
      </c>
      <c r="I51" s="69">
        <v>2.81</v>
      </c>
      <c r="J51" s="69"/>
      <c r="K51" s="41"/>
      <c r="L51" s="41"/>
      <c r="M51" s="70"/>
      <c r="N51" s="51">
        <v>4</v>
      </c>
      <c r="O51" s="148">
        <v>42686</v>
      </c>
      <c r="P51" s="21">
        <v>3.6251171508903468</v>
      </c>
      <c r="Q51" s="21">
        <v>4</v>
      </c>
      <c r="R51" s="148">
        <v>42693</v>
      </c>
      <c r="S51" s="21">
        <v>3.2502343017806936</v>
      </c>
      <c r="T51" s="21">
        <v>4</v>
      </c>
      <c r="U51" s="148">
        <v>42700</v>
      </c>
      <c r="V51" s="21">
        <v>4</v>
      </c>
      <c r="W51" s="21"/>
      <c r="X51" s="148"/>
      <c r="Y51" s="21"/>
      <c r="Z51" s="21"/>
      <c r="AA51" s="148"/>
      <c r="AB51" s="21"/>
      <c r="AC51" s="21"/>
      <c r="AD51" s="148"/>
      <c r="AE51" s="18"/>
      <c r="AF51" s="18"/>
      <c r="AG51" s="148"/>
      <c r="AH51" s="19"/>
      <c r="AI51" s="34"/>
      <c r="AJ51" s="17">
        <v>2</v>
      </c>
      <c r="AK51" s="101">
        <v>2</v>
      </c>
      <c r="AL51" s="101"/>
      <c r="AM51" s="101"/>
      <c r="AN51" s="171">
        <v>2</v>
      </c>
      <c r="AO51" s="171">
        <v>2</v>
      </c>
      <c r="AP51" s="171"/>
      <c r="AQ51" s="101">
        <v>2</v>
      </c>
      <c r="AR51" s="101">
        <v>2</v>
      </c>
      <c r="AS51" s="101">
        <v>2</v>
      </c>
      <c r="AT51" s="101"/>
      <c r="AU51" s="171">
        <v>2</v>
      </c>
      <c r="AV51" s="101">
        <v>2</v>
      </c>
      <c r="AW51" s="171">
        <v>2</v>
      </c>
      <c r="AX51" s="171"/>
      <c r="AY51" s="171">
        <v>2</v>
      </c>
      <c r="AZ51" s="101">
        <v>2</v>
      </c>
      <c r="BA51" s="171">
        <v>2</v>
      </c>
      <c r="BB51" s="101"/>
      <c r="BC51" s="101">
        <v>4</v>
      </c>
      <c r="BD51" s="101">
        <v>2</v>
      </c>
      <c r="BE51" s="101">
        <v>2</v>
      </c>
      <c r="BF51" s="171"/>
      <c r="BG51" s="171">
        <v>2</v>
      </c>
      <c r="BH51" s="171">
        <v>2</v>
      </c>
      <c r="BI51" s="171">
        <v>4</v>
      </c>
      <c r="BJ51" s="171"/>
      <c r="BK51" s="172">
        <v>2</v>
      </c>
      <c r="BL51" s="171"/>
      <c r="BM51" s="172"/>
      <c r="BN51" s="172"/>
      <c r="BO51" s="172"/>
      <c r="BP51" s="172"/>
      <c r="BQ51" s="172"/>
      <c r="BR51" s="172"/>
      <c r="BS51" s="172"/>
      <c r="BT51" s="130">
        <v>64.00535145267105</v>
      </c>
      <c r="BU51" s="126">
        <v>6.8570777160646497</v>
      </c>
    </row>
    <row r="52" spans="1:73" ht="15" customHeight="1">
      <c r="A52" s="15">
        <v>3</v>
      </c>
      <c r="B52" s="103">
        <v>11405115</v>
      </c>
      <c r="C52" s="84">
        <v>1</v>
      </c>
      <c r="D52" s="126" t="s">
        <v>48</v>
      </c>
      <c r="E52" s="126" t="s">
        <v>49</v>
      </c>
      <c r="F52" s="126" t="s">
        <v>50</v>
      </c>
      <c r="G52" s="39">
        <v>3.35</v>
      </c>
      <c r="H52" s="69">
        <v>3.05</v>
      </c>
      <c r="I52" s="69">
        <v>2.76</v>
      </c>
      <c r="J52" s="69"/>
      <c r="K52" s="41"/>
      <c r="L52" s="41"/>
      <c r="M52" s="70"/>
      <c r="N52" s="51">
        <v>4</v>
      </c>
      <c r="O52" s="148">
        <v>42679</v>
      </c>
      <c r="P52" s="21">
        <v>4</v>
      </c>
      <c r="Q52" s="21">
        <v>4</v>
      </c>
      <c r="R52" s="148">
        <v>42686</v>
      </c>
      <c r="S52" s="21">
        <v>3.6251171508903468</v>
      </c>
      <c r="T52" s="21">
        <v>5</v>
      </c>
      <c r="U52" s="148">
        <v>42700</v>
      </c>
      <c r="V52" s="21">
        <v>5</v>
      </c>
      <c r="W52" s="21"/>
      <c r="X52" s="148"/>
      <c r="Y52" s="21"/>
      <c r="Z52" s="21"/>
      <c r="AA52" s="148"/>
      <c r="AB52" s="21"/>
      <c r="AC52" s="21"/>
      <c r="AD52" s="148"/>
      <c r="AE52" s="18"/>
      <c r="AF52" s="18"/>
      <c r="AG52" s="148"/>
      <c r="AH52" s="19"/>
      <c r="AI52" s="34"/>
      <c r="AJ52" s="17">
        <v>2</v>
      </c>
      <c r="AK52" s="101">
        <v>2</v>
      </c>
      <c r="AL52" s="101"/>
      <c r="AM52" s="101"/>
      <c r="AN52" s="162">
        <v>2</v>
      </c>
      <c r="AO52" s="162">
        <v>2</v>
      </c>
      <c r="AP52" s="162"/>
      <c r="AQ52" s="101" t="s">
        <v>124</v>
      </c>
      <c r="AR52" s="101">
        <v>2</v>
      </c>
      <c r="AS52" s="101">
        <v>2</v>
      </c>
      <c r="AT52" s="101"/>
      <c r="AU52" s="162">
        <v>2</v>
      </c>
      <c r="AV52" s="101">
        <v>2</v>
      </c>
      <c r="AW52" s="162">
        <v>2</v>
      </c>
      <c r="AX52" s="162"/>
      <c r="AY52" s="162">
        <v>2</v>
      </c>
      <c r="AZ52" s="101">
        <v>2</v>
      </c>
      <c r="BA52" s="162">
        <v>2</v>
      </c>
      <c r="BB52" s="101"/>
      <c r="BC52" s="101">
        <v>4</v>
      </c>
      <c r="BD52" s="101">
        <v>2</v>
      </c>
      <c r="BE52" s="101">
        <v>2</v>
      </c>
      <c r="BF52" s="162"/>
      <c r="BG52" s="162">
        <v>2</v>
      </c>
      <c r="BH52" s="162">
        <v>2</v>
      </c>
      <c r="BI52" s="162">
        <v>4</v>
      </c>
      <c r="BJ52" s="162"/>
      <c r="BK52" s="166">
        <v>2</v>
      </c>
      <c r="BL52" s="162"/>
      <c r="BM52" s="166"/>
      <c r="BN52" s="166"/>
      <c r="BO52" s="166"/>
      <c r="BP52" s="166"/>
      <c r="BQ52" s="166"/>
      <c r="BR52" s="166"/>
      <c r="BS52" s="166"/>
      <c r="BT52" s="130">
        <v>63.785117150890343</v>
      </c>
      <c r="BU52" s="126">
        <v>6.8280390944445664</v>
      </c>
    </row>
    <row r="53" spans="1:73" ht="15" customHeight="1">
      <c r="A53" s="15">
        <v>4</v>
      </c>
      <c r="B53" s="103">
        <v>11405115</v>
      </c>
      <c r="C53" s="84">
        <v>1</v>
      </c>
      <c r="D53" s="126" t="s">
        <v>57</v>
      </c>
      <c r="E53" s="126" t="s">
        <v>58</v>
      </c>
      <c r="F53" s="126" t="s">
        <v>18</v>
      </c>
      <c r="G53" s="39">
        <v>3.35</v>
      </c>
      <c r="H53" s="69">
        <v>2.93</v>
      </c>
      <c r="I53" s="69">
        <v>2.6</v>
      </c>
      <c r="J53" s="69"/>
      <c r="K53" s="41"/>
      <c r="L53" s="41"/>
      <c r="M53" s="70"/>
      <c r="N53" s="51">
        <v>4</v>
      </c>
      <c r="O53" s="148">
        <v>42672</v>
      </c>
      <c r="P53" s="21">
        <v>4.3748828491096532</v>
      </c>
      <c r="Q53" s="21">
        <v>5</v>
      </c>
      <c r="R53" s="148">
        <v>42679</v>
      </c>
      <c r="S53" s="21">
        <v>5</v>
      </c>
      <c r="T53" s="21"/>
      <c r="U53" s="148"/>
      <c r="V53" s="21">
        <v>0</v>
      </c>
      <c r="W53" s="21"/>
      <c r="X53" s="148"/>
      <c r="Y53" s="21"/>
      <c r="Z53" s="21"/>
      <c r="AA53" s="148"/>
      <c r="AB53" s="21"/>
      <c r="AC53" s="21"/>
      <c r="AD53" s="148"/>
      <c r="AE53" s="18"/>
      <c r="AF53" s="18"/>
      <c r="AG53" s="148"/>
      <c r="AH53" s="19"/>
      <c r="AI53" s="34"/>
      <c r="AJ53" s="17">
        <v>2</v>
      </c>
      <c r="AK53" s="101">
        <v>2</v>
      </c>
      <c r="AL53" s="101"/>
      <c r="AM53" s="101"/>
      <c r="AN53" s="171">
        <v>2</v>
      </c>
      <c r="AO53" s="171">
        <v>2</v>
      </c>
      <c r="AP53" s="171"/>
      <c r="AQ53" s="101">
        <v>2</v>
      </c>
      <c r="AR53" s="101">
        <v>2</v>
      </c>
      <c r="AS53" s="101">
        <v>2</v>
      </c>
      <c r="AT53" s="101"/>
      <c r="AU53" s="171">
        <v>2</v>
      </c>
      <c r="AV53" s="101">
        <v>2</v>
      </c>
      <c r="AW53" s="171">
        <v>2</v>
      </c>
      <c r="AX53" s="171"/>
      <c r="AY53" s="171">
        <v>2</v>
      </c>
      <c r="AZ53" s="101">
        <v>2</v>
      </c>
      <c r="BA53" s="171">
        <v>2</v>
      </c>
      <c r="BB53" s="101"/>
      <c r="BC53" s="101">
        <v>6</v>
      </c>
      <c r="BD53" s="101">
        <v>2</v>
      </c>
      <c r="BE53" s="101">
        <v>2</v>
      </c>
      <c r="BF53" s="171"/>
      <c r="BG53" s="171">
        <v>2</v>
      </c>
      <c r="BH53" s="171">
        <v>2</v>
      </c>
      <c r="BI53" s="171">
        <v>4</v>
      </c>
      <c r="BJ53" s="171"/>
      <c r="BK53" s="170" t="s">
        <v>124</v>
      </c>
      <c r="BL53" s="171"/>
      <c r="BM53" s="170"/>
      <c r="BN53" s="170"/>
      <c r="BO53" s="170"/>
      <c r="BP53" s="170"/>
      <c r="BQ53" s="170"/>
      <c r="BR53" s="170"/>
      <c r="BS53" s="170"/>
      <c r="BT53" s="130">
        <v>62.254882849109656</v>
      </c>
      <c r="BU53" s="126">
        <v>6.6262726369935967</v>
      </c>
    </row>
    <row r="54" spans="1:73" ht="15" customHeight="1">
      <c r="A54" s="15">
        <v>5</v>
      </c>
      <c r="B54" s="103">
        <v>11405215</v>
      </c>
      <c r="C54" s="84">
        <v>3</v>
      </c>
      <c r="D54" s="126" t="s">
        <v>93</v>
      </c>
      <c r="E54" s="126" t="s">
        <v>56</v>
      </c>
      <c r="F54" s="126" t="s">
        <v>23</v>
      </c>
      <c r="G54" s="39">
        <v>3.23</v>
      </c>
      <c r="H54" s="69">
        <v>2.72</v>
      </c>
      <c r="I54" s="69">
        <v>1.96</v>
      </c>
      <c r="J54" s="69"/>
      <c r="K54" s="41"/>
      <c r="L54" s="41"/>
      <c r="M54" s="70"/>
      <c r="N54" s="51">
        <v>3</v>
      </c>
      <c r="O54" s="148">
        <v>42686</v>
      </c>
      <c r="P54" s="21">
        <v>2.7188378631677601</v>
      </c>
      <c r="Q54" s="21">
        <v>2.5</v>
      </c>
      <c r="R54" s="148">
        <v>42686</v>
      </c>
      <c r="S54" s="21">
        <v>2.2656982193064668</v>
      </c>
      <c r="T54" s="21">
        <v>3.5</v>
      </c>
      <c r="U54" s="148">
        <v>42707</v>
      </c>
      <c r="V54" s="21">
        <v>3.0436766623207303</v>
      </c>
      <c r="W54" s="21"/>
      <c r="X54" s="148"/>
      <c r="Y54" s="21"/>
      <c r="Z54" s="21"/>
      <c r="AA54" s="148"/>
      <c r="AB54" s="21"/>
      <c r="AC54" s="21"/>
      <c r="AD54" s="148"/>
      <c r="AE54" s="18"/>
      <c r="AF54" s="18"/>
      <c r="AG54" s="148"/>
      <c r="AH54" s="19"/>
      <c r="AI54" s="34"/>
      <c r="AJ54" s="17">
        <v>2</v>
      </c>
      <c r="AK54" s="101">
        <v>2</v>
      </c>
      <c r="AL54" s="101"/>
      <c r="AM54" s="101"/>
      <c r="AN54" s="169">
        <v>2</v>
      </c>
      <c r="AO54" s="169">
        <v>2</v>
      </c>
      <c r="AP54" s="169"/>
      <c r="AQ54" s="101">
        <v>2</v>
      </c>
      <c r="AR54" s="101">
        <v>2</v>
      </c>
      <c r="AS54" s="101">
        <v>2</v>
      </c>
      <c r="AT54" s="101"/>
      <c r="AU54" s="169">
        <v>2</v>
      </c>
      <c r="AV54" s="101">
        <v>2</v>
      </c>
      <c r="AW54" s="169">
        <v>2</v>
      </c>
      <c r="AX54" s="169"/>
      <c r="AY54" s="169">
        <v>4</v>
      </c>
      <c r="AZ54" s="101">
        <v>2</v>
      </c>
      <c r="BA54" s="169">
        <v>2</v>
      </c>
      <c r="BB54" s="101"/>
      <c r="BC54" s="101">
        <v>4</v>
      </c>
      <c r="BD54" s="101">
        <v>2</v>
      </c>
      <c r="BE54" s="101">
        <v>3</v>
      </c>
      <c r="BF54" s="169"/>
      <c r="BG54" s="169">
        <v>2</v>
      </c>
      <c r="BH54" s="169">
        <v>2</v>
      </c>
      <c r="BI54" s="169">
        <v>2</v>
      </c>
      <c r="BJ54" s="169"/>
      <c r="BK54" s="171">
        <v>2</v>
      </c>
      <c r="BL54" s="169"/>
      <c r="BM54" s="171"/>
      <c r="BN54" s="171"/>
      <c r="BO54" s="171"/>
      <c r="BP54" s="171"/>
      <c r="BQ54" s="171"/>
      <c r="BR54" s="171"/>
      <c r="BS54" s="171"/>
      <c r="BT54" s="130">
        <v>60.938212744794953</v>
      </c>
      <c r="BU54" s="126">
        <v>6.4526653258321378</v>
      </c>
    </row>
    <row r="55" spans="1:73" ht="15" customHeight="1">
      <c r="A55" s="15">
        <v>6</v>
      </c>
      <c r="B55" s="103">
        <v>11405215</v>
      </c>
      <c r="C55" s="84">
        <v>4</v>
      </c>
      <c r="D55" s="126" t="s">
        <v>94</v>
      </c>
      <c r="E55" s="126" t="s">
        <v>95</v>
      </c>
      <c r="F55" s="126" t="s">
        <v>23</v>
      </c>
      <c r="G55" s="39">
        <v>3.15</v>
      </c>
      <c r="H55" s="69">
        <v>2.89</v>
      </c>
      <c r="I55" s="69">
        <v>2.4</v>
      </c>
      <c r="J55" s="69"/>
      <c r="K55" s="41"/>
      <c r="L55" s="41"/>
      <c r="M55" s="70"/>
      <c r="N55" s="25">
        <v>4</v>
      </c>
      <c r="O55" s="148">
        <v>42679</v>
      </c>
      <c r="P55" s="18">
        <v>4</v>
      </c>
      <c r="Q55" s="18">
        <v>3</v>
      </c>
      <c r="R55" s="148">
        <v>42693</v>
      </c>
      <c r="S55" s="18">
        <v>2.4376757263355202</v>
      </c>
      <c r="T55" s="18">
        <v>4</v>
      </c>
      <c r="U55" s="148">
        <v>42708</v>
      </c>
      <c r="V55" s="18">
        <v>2.956975228161669</v>
      </c>
      <c r="W55" s="18"/>
      <c r="X55" s="148"/>
      <c r="Y55" s="18"/>
      <c r="Z55" s="18"/>
      <c r="AA55" s="148"/>
      <c r="AB55" s="18"/>
      <c r="AC55" s="18"/>
      <c r="AD55" s="148"/>
      <c r="AE55" s="18"/>
      <c r="AF55" s="18"/>
      <c r="AG55" s="148"/>
      <c r="AH55" s="19"/>
      <c r="AI55" s="34"/>
      <c r="AJ55" s="12">
        <v>2</v>
      </c>
      <c r="AK55" s="101">
        <v>2</v>
      </c>
      <c r="AL55" s="101"/>
      <c r="AM55" s="101"/>
      <c r="AN55" s="170"/>
      <c r="AO55" s="170">
        <v>2</v>
      </c>
      <c r="AP55" s="170">
        <v>2</v>
      </c>
      <c r="AQ55" s="101">
        <v>2</v>
      </c>
      <c r="AR55" s="101"/>
      <c r="AS55" s="101">
        <v>2</v>
      </c>
      <c r="AT55" s="101">
        <v>2</v>
      </c>
      <c r="AU55" s="170">
        <v>2</v>
      </c>
      <c r="AV55" s="101"/>
      <c r="AW55" s="170">
        <v>2</v>
      </c>
      <c r="AX55" s="170">
        <v>2</v>
      </c>
      <c r="AY55" s="170">
        <v>2</v>
      </c>
      <c r="AZ55" s="101"/>
      <c r="BA55" s="170">
        <v>2</v>
      </c>
      <c r="BB55" s="101">
        <v>2</v>
      </c>
      <c r="BC55" s="101">
        <v>4</v>
      </c>
      <c r="BD55" s="101"/>
      <c r="BE55" s="101">
        <v>2</v>
      </c>
      <c r="BF55" s="170">
        <v>2</v>
      </c>
      <c r="BG55" s="170">
        <v>2</v>
      </c>
      <c r="BH55" s="170"/>
      <c r="BI55" s="170">
        <v>2</v>
      </c>
      <c r="BJ55" s="170">
        <v>2</v>
      </c>
      <c r="BK55" s="1">
        <v>2</v>
      </c>
      <c r="BL55" s="170"/>
      <c r="BM55" s="1"/>
      <c r="BN55" s="1"/>
      <c r="BO55" s="1"/>
      <c r="BP55" s="1"/>
      <c r="BQ55" s="1"/>
      <c r="BR55" s="1"/>
      <c r="BS55" s="1"/>
      <c r="BT55" s="130">
        <v>59.834650954497185</v>
      </c>
      <c r="BU55" s="126">
        <v>6.3071570512185531</v>
      </c>
    </row>
    <row r="56" spans="1:73" ht="15" customHeight="1">
      <c r="A56" s="15">
        <v>7</v>
      </c>
      <c r="B56" s="103">
        <v>11405215</v>
      </c>
      <c r="C56" s="84">
        <v>4</v>
      </c>
      <c r="D56" s="126" t="s">
        <v>103</v>
      </c>
      <c r="E56" s="126" t="s">
        <v>41</v>
      </c>
      <c r="F56" s="126" t="s">
        <v>104</v>
      </c>
      <c r="G56" s="39">
        <v>3.12</v>
      </c>
      <c r="H56" s="69">
        <v>2.85</v>
      </c>
      <c r="I56" s="69">
        <v>1.77</v>
      </c>
      <c r="J56" s="69"/>
      <c r="K56" s="41"/>
      <c r="L56" s="41"/>
      <c r="M56" s="70"/>
      <c r="N56" s="25">
        <v>2</v>
      </c>
      <c r="O56" s="148">
        <v>42679</v>
      </c>
      <c r="P56" s="18">
        <v>2</v>
      </c>
      <c r="Q56" s="18">
        <v>3</v>
      </c>
      <c r="R56" s="148">
        <v>42693</v>
      </c>
      <c r="S56" s="18">
        <v>2.4376757263355202</v>
      </c>
      <c r="T56" s="18">
        <v>2.5</v>
      </c>
      <c r="U56" s="148">
        <v>42707</v>
      </c>
      <c r="V56" s="18">
        <v>2.1740547588005215</v>
      </c>
      <c r="W56" s="18"/>
      <c r="X56" s="148"/>
      <c r="Y56" s="18"/>
      <c r="Z56" s="18"/>
      <c r="AA56" s="148"/>
      <c r="AB56" s="18"/>
      <c r="AC56" s="18"/>
      <c r="AD56" s="148"/>
      <c r="AE56" s="18"/>
      <c r="AF56" s="18"/>
      <c r="AG56" s="148"/>
      <c r="AH56" s="19"/>
      <c r="AI56" s="34"/>
      <c r="AJ56" s="12">
        <v>2</v>
      </c>
      <c r="AK56" s="101">
        <v>2</v>
      </c>
      <c r="AL56" s="101"/>
      <c r="AM56" s="101"/>
      <c r="AN56" s="137"/>
      <c r="AO56" s="137">
        <v>2</v>
      </c>
      <c r="AP56" s="137">
        <v>2</v>
      </c>
      <c r="AQ56" s="101">
        <v>2</v>
      </c>
      <c r="AR56" s="101"/>
      <c r="AS56" s="101">
        <v>2</v>
      </c>
      <c r="AT56" s="101">
        <v>2</v>
      </c>
      <c r="AU56" s="137">
        <v>2</v>
      </c>
      <c r="AV56" s="101"/>
      <c r="AW56" s="137">
        <v>2</v>
      </c>
      <c r="AX56" s="137">
        <v>2</v>
      </c>
      <c r="AY56" s="137">
        <v>4</v>
      </c>
      <c r="AZ56" s="101"/>
      <c r="BA56" s="137">
        <v>2</v>
      </c>
      <c r="BB56" s="101">
        <v>2</v>
      </c>
      <c r="BC56" s="101">
        <v>4</v>
      </c>
      <c r="BD56" s="101"/>
      <c r="BE56" s="101">
        <v>2</v>
      </c>
      <c r="BF56" s="137">
        <v>2</v>
      </c>
      <c r="BG56" s="137">
        <v>2</v>
      </c>
      <c r="BH56" s="137"/>
      <c r="BI56" s="137">
        <v>2</v>
      </c>
      <c r="BJ56" s="137">
        <v>2</v>
      </c>
      <c r="BK56" s="169">
        <v>2</v>
      </c>
      <c r="BL56" s="137"/>
      <c r="BM56" s="169"/>
      <c r="BN56" s="169"/>
      <c r="BO56" s="169"/>
      <c r="BP56" s="169"/>
      <c r="BQ56" s="169"/>
      <c r="BR56" s="169"/>
      <c r="BS56" s="169"/>
      <c r="BT56" s="130">
        <v>58.351730485136045</v>
      </c>
      <c r="BU56" s="126">
        <v>6.1116290791711663</v>
      </c>
    </row>
    <row r="57" spans="1:73" ht="15" customHeight="1">
      <c r="A57" s="15">
        <v>8</v>
      </c>
      <c r="B57" s="103">
        <v>11405115</v>
      </c>
      <c r="C57" s="84">
        <v>1</v>
      </c>
      <c r="D57" s="126" t="s">
        <v>55</v>
      </c>
      <c r="E57" s="126" t="s">
        <v>56</v>
      </c>
      <c r="F57" s="126" t="s">
        <v>14</v>
      </c>
      <c r="G57" s="39">
        <v>3.35</v>
      </c>
      <c r="H57" s="69">
        <v>2.92</v>
      </c>
      <c r="I57" s="69">
        <v>2.65</v>
      </c>
      <c r="J57" s="69"/>
      <c r="K57" s="41"/>
      <c r="L57" s="41"/>
      <c r="M57" s="70"/>
      <c r="N57" s="25">
        <v>2</v>
      </c>
      <c r="O57" s="148">
        <v>42707</v>
      </c>
      <c r="P57" s="18">
        <v>1.2502343017806936</v>
      </c>
      <c r="Q57" s="18">
        <v>2</v>
      </c>
      <c r="R57" s="148">
        <v>42707</v>
      </c>
      <c r="S57" s="18">
        <v>1.2502343017806936</v>
      </c>
      <c r="T57" s="18"/>
      <c r="U57" s="148"/>
      <c r="V57" s="18">
        <v>0</v>
      </c>
      <c r="W57" s="18"/>
      <c r="X57" s="148"/>
      <c r="Y57" s="18"/>
      <c r="Z57" s="18"/>
      <c r="AA57" s="148"/>
      <c r="AB57" s="18"/>
      <c r="AC57" s="18"/>
      <c r="AD57" s="148"/>
      <c r="AE57" s="18"/>
      <c r="AF57" s="18"/>
      <c r="AG57" s="148"/>
      <c r="AH57" s="19"/>
      <c r="AI57" s="34"/>
      <c r="AJ57" s="12">
        <v>2</v>
      </c>
      <c r="AK57" s="101">
        <v>2</v>
      </c>
      <c r="AL57" s="101"/>
      <c r="AM57" s="101"/>
      <c r="AN57" s="170">
        <v>2</v>
      </c>
      <c r="AO57" s="170">
        <v>2</v>
      </c>
      <c r="AP57" s="170"/>
      <c r="AQ57" s="101">
        <v>1</v>
      </c>
      <c r="AR57" s="101">
        <v>1</v>
      </c>
      <c r="AS57" s="101">
        <v>2</v>
      </c>
      <c r="AT57" s="101"/>
      <c r="AU57" s="170">
        <v>2</v>
      </c>
      <c r="AV57" s="101">
        <v>2</v>
      </c>
      <c r="AW57" s="170">
        <v>2</v>
      </c>
      <c r="AX57" s="170"/>
      <c r="AY57" s="170">
        <v>4</v>
      </c>
      <c r="AZ57" s="101">
        <v>2</v>
      </c>
      <c r="BA57" s="170">
        <v>2</v>
      </c>
      <c r="BB57" s="101"/>
      <c r="BC57" s="101">
        <v>6</v>
      </c>
      <c r="BD57" s="101">
        <v>2</v>
      </c>
      <c r="BE57" s="101">
        <v>2</v>
      </c>
      <c r="BF57" s="170"/>
      <c r="BG57" s="170">
        <v>2</v>
      </c>
      <c r="BH57" s="170">
        <v>2</v>
      </c>
      <c r="BI57" s="170">
        <v>4</v>
      </c>
      <c r="BJ57" s="170"/>
      <c r="BK57" s="1">
        <v>2</v>
      </c>
      <c r="BL57" s="170"/>
      <c r="BM57" s="1"/>
      <c r="BN57" s="1"/>
      <c r="BO57" s="1"/>
      <c r="BP57" s="1"/>
      <c r="BQ57" s="1"/>
      <c r="BR57" s="1"/>
      <c r="BS57" s="1"/>
      <c r="BT57" s="130">
        <v>57.420468603561389</v>
      </c>
      <c r="BU57" s="126">
        <v>5.9888391178000271</v>
      </c>
    </row>
    <row r="58" spans="1:73" ht="15" customHeight="1">
      <c r="A58" s="15">
        <v>9</v>
      </c>
      <c r="B58" s="103">
        <v>11405215</v>
      </c>
      <c r="C58" s="84">
        <v>4</v>
      </c>
      <c r="D58" s="126" t="s">
        <v>96</v>
      </c>
      <c r="E58" s="126" t="s">
        <v>41</v>
      </c>
      <c r="F58" s="126" t="s">
        <v>23</v>
      </c>
      <c r="G58" s="39">
        <v>3.3</v>
      </c>
      <c r="H58" s="69">
        <v>2.92</v>
      </c>
      <c r="I58" s="74">
        <v>1.9</v>
      </c>
      <c r="J58" s="71"/>
      <c r="K58" s="72"/>
      <c r="L58" s="72"/>
      <c r="M58" s="73"/>
      <c r="N58" s="25">
        <v>2</v>
      </c>
      <c r="O58" s="148">
        <v>42686</v>
      </c>
      <c r="P58" s="18">
        <v>1.8125585754451734</v>
      </c>
      <c r="Q58" s="18">
        <v>3.5</v>
      </c>
      <c r="R58" s="148">
        <v>42693</v>
      </c>
      <c r="S58" s="18">
        <v>2.8439550140581069</v>
      </c>
      <c r="T58" s="18">
        <v>5</v>
      </c>
      <c r="U58" s="148">
        <v>42700</v>
      </c>
      <c r="V58" s="18">
        <v>5</v>
      </c>
      <c r="W58" s="18"/>
      <c r="X58" s="148"/>
      <c r="Y58" s="18"/>
      <c r="Z58" s="18"/>
      <c r="AA58" s="148"/>
      <c r="AB58" s="18"/>
      <c r="AC58" s="18"/>
      <c r="AD58" s="148"/>
      <c r="AE58" s="18"/>
      <c r="AF58" s="18"/>
      <c r="AG58" s="148"/>
      <c r="AH58" s="19"/>
      <c r="AI58" s="34"/>
      <c r="AJ58" s="17">
        <v>2</v>
      </c>
      <c r="AK58" s="101">
        <v>2</v>
      </c>
      <c r="AL58" s="101"/>
      <c r="AM58" s="101"/>
      <c r="AN58" s="15"/>
      <c r="AO58" s="15">
        <v>2</v>
      </c>
      <c r="AP58" s="15">
        <v>2</v>
      </c>
      <c r="AQ58" s="101">
        <v>2</v>
      </c>
      <c r="AR58" s="101"/>
      <c r="AS58" s="101">
        <v>2</v>
      </c>
      <c r="AT58" s="101">
        <v>2</v>
      </c>
      <c r="AU58" s="15">
        <v>2</v>
      </c>
      <c r="AV58" s="101"/>
      <c r="AW58" s="15" t="s">
        <v>124</v>
      </c>
      <c r="AX58" s="15">
        <v>2</v>
      </c>
      <c r="AY58" s="15">
        <v>2</v>
      </c>
      <c r="AZ58" s="101"/>
      <c r="BA58" s="15">
        <v>2</v>
      </c>
      <c r="BB58" s="101">
        <v>2</v>
      </c>
      <c r="BC58" s="101">
        <v>4</v>
      </c>
      <c r="BD58" s="101"/>
      <c r="BE58" s="101">
        <v>2</v>
      </c>
      <c r="BF58" s="15">
        <v>2</v>
      </c>
      <c r="BG58" s="15">
        <v>2</v>
      </c>
      <c r="BH58" s="146"/>
      <c r="BI58" s="146">
        <v>2</v>
      </c>
      <c r="BJ58" s="146" t="s">
        <v>124</v>
      </c>
      <c r="BK58" s="172">
        <v>2</v>
      </c>
      <c r="BL58" s="146"/>
      <c r="BM58" s="172"/>
      <c r="BN58" s="172"/>
      <c r="BO58" s="172"/>
      <c r="BP58" s="172"/>
      <c r="BQ58" s="172"/>
      <c r="BR58" s="172"/>
      <c r="BS58" s="172"/>
      <c r="BT58" s="130">
        <v>55.776513589503281</v>
      </c>
      <c r="BU58" s="126">
        <v>5.7720782080430828</v>
      </c>
    </row>
    <row r="59" spans="1:73" ht="15" customHeight="1">
      <c r="A59" s="15">
        <v>10</v>
      </c>
      <c r="B59" s="103">
        <v>11405115</v>
      </c>
      <c r="C59" s="84">
        <v>1</v>
      </c>
      <c r="D59" s="126" t="s">
        <v>46</v>
      </c>
      <c r="E59" s="126" t="s">
        <v>16</v>
      </c>
      <c r="F59" s="126" t="s">
        <v>47</v>
      </c>
      <c r="G59" s="39">
        <v>3.3</v>
      </c>
      <c r="H59" s="69">
        <v>3.05</v>
      </c>
      <c r="I59" s="69">
        <v>2.77</v>
      </c>
      <c r="J59" s="69"/>
      <c r="K59" s="41"/>
      <c r="L59" s="41"/>
      <c r="M59" s="70"/>
      <c r="N59" s="25"/>
      <c r="O59" s="148"/>
      <c r="P59" s="18">
        <v>0</v>
      </c>
      <c r="Q59" s="18"/>
      <c r="R59" s="148"/>
      <c r="S59" s="18">
        <v>0</v>
      </c>
      <c r="T59" s="18"/>
      <c r="U59" s="148"/>
      <c r="V59" s="18">
        <v>0</v>
      </c>
      <c r="W59" s="18"/>
      <c r="X59" s="148"/>
      <c r="Y59" s="18"/>
      <c r="Z59" s="18"/>
      <c r="AA59" s="148"/>
      <c r="AB59" s="18"/>
      <c r="AC59" s="18"/>
      <c r="AD59" s="148"/>
      <c r="AE59" s="18"/>
      <c r="AF59" s="18"/>
      <c r="AG59" s="148"/>
      <c r="AH59" s="19"/>
      <c r="AI59" s="34"/>
      <c r="AJ59" s="12">
        <v>2</v>
      </c>
      <c r="AK59" s="101">
        <v>2</v>
      </c>
      <c r="AL59" s="101"/>
      <c r="AM59" s="101"/>
      <c r="AN59" s="170">
        <v>2</v>
      </c>
      <c r="AO59" s="170">
        <v>2</v>
      </c>
      <c r="AP59" s="170"/>
      <c r="AQ59" s="101">
        <v>2</v>
      </c>
      <c r="AR59" s="101">
        <v>2</v>
      </c>
      <c r="AS59" s="101">
        <v>2</v>
      </c>
      <c r="AT59" s="101"/>
      <c r="AU59" s="170">
        <v>2</v>
      </c>
      <c r="AV59" s="101">
        <v>2</v>
      </c>
      <c r="AW59" s="170">
        <v>2</v>
      </c>
      <c r="AX59" s="170"/>
      <c r="AY59" s="170">
        <v>2</v>
      </c>
      <c r="AZ59" s="101">
        <v>2</v>
      </c>
      <c r="BA59" s="170">
        <v>2</v>
      </c>
      <c r="BB59" s="101"/>
      <c r="BC59" s="101">
        <v>6</v>
      </c>
      <c r="BD59" s="101">
        <v>2</v>
      </c>
      <c r="BE59" s="101">
        <v>2</v>
      </c>
      <c r="BF59" s="170"/>
      <c r="BG59" s="170">
        <v>2</v>
      </c>
      <c r="BH59" s="170">
        <v>2</v>
      </c>
      <c r="BI59" s="170">
        <v>4</v>
      </c>
      <c r="BJ59" s="170"/>
      <c r="BK59" s="169">
        <v>2</v>
      </c>
      <c r="BL59" s="170"/>
      <c r="BM59" s="169"/>
      <c r="BN59" s="169"/>
      <c r="BO59" s="169"/>
      <c r="BP59" s="169"/>
      <c r="BQ59" s="169"/>
      <c r="BR59" s="169"/>
      <c r="BS59" s="169"/>
      <c r="BT59" s="130">
        <v>55.12</v>
      </c>
      <c r="BU59" s="126">
        <v>5.6855147183419597</v>
      </c>
    </row>
    <row r="60" spans="1:73" ht="15" customHeight="1">
      <c r="A60" s="15">
        <v>11</v>
      </c>
      <c r="B60" s="103">
        <v>11405115</v>
      </c>
      <c r="C60" s="84">
        <v>1</v>
      </c>
      <c r="D60" s="126" t="s">
        <v>125</v>
      </c>
      <c r="E60" s="126" t="s">
        <v>54</v>
      </c>
      <c r="F60" s="126" t="s">
        <v>23</v>
      </c>
      <c r="G60" s="39">
        <v>3.35</v>
      </c>
      <c r="H60" s="69">
        <v>2.85</v>
      </c>
      <c r="I60" s="69">
        <v>2.1800000000000002</v>
      </c>
      <c r="J60" s="69"/>
      <c r="K60" s="41"/>
      <c r="L60" s="41"/>
      <c r="M60" s="70"/>
      <c r="N60" s="25">
        <v>3</v>
      </c>
      <c r="O60" s="148">
        <v>42707</v>
      </c>
      <c r="P60" s="18">
        <v>1.8753514526710404</v>
      </c>
      <c r="Q60" s="18"/>
      <c r="R60" s="148"/>
      <c r="S60" s="18">
        <v>0</v>
      </c>
      <c r="T60" s="18">
        <v>2</v>
      </c>
      <c r="U60" s="148">
        <v>42707</v>
      </c>
      <c r="V60" s="18">
        <v>1.7392438070404173</v>
      </c>
      <c r="W60" s="18"/>
      <c r="X60" s="148"/>
      <c r="Y60" s="18"/>
      <c r="Z60" s="18"/>
      <c r="AA60" s="148"/>
      <c r="AB60" s="18"/>
      <c r="AC60" s="18"/>
      <c r="AD60" s="148"/>
      <c r="AE60" s="18"/>
      <c r="AF60" s="18"/>
      <c r="AG60" s="148"/>
      <c r="AH60" s="19"/>
      <c r="AI60" s="34"/>
      <c r="AJ60" s="17">
        <v>2</v>
      </c>
      <c r="AK60" s="101">
        <v>2</v>
      </c>
      <c r="AL60" s="101"/>
      <c r="AM60" s="101"/>
      <c r="AN60" s="164">
        <v>2</v>
      </c>
      <c r="AO60" s="164">
        <v>2</v>
      </c>
      <c r="AP60" s="164"/>
      <c r="AQ60" s="101">
        <v>2</v>
      </c>
      <c r="AR60" s="101">
        <v>2</v>
      </c>
      <c r="AS60" s="101">
        <v>2</v>
      </c>
      <c r="AT60" s="101"/>
      <c r="AU60" s="164" t="s">
        <v>124</v>
      </c>
      <c r="AV60" s="101">
        <v>2</v>
      </c>
      <c r="AW60" s="164">
        <v>2</v>
      </c>
      <c r="AX60" s="164"/>
      <c r="AY60" s="164">
        <v>2</v>
      </c>
      <c r="AZ60" s="101">
        <v>2</v>
      </c>
      <c r="BA60" s="164">
        <v>2</v>
      </c>
      <c r="BB60" s="101"/>
      <c r="BC60" s="101">
        <v>6</v>
      </c>
      <c r="BD60" s="101">
        <v>2</v>
      </c>
      <c r="BE60" s="101">
        <v>2</v>
      </c>
      <c r="BF60" s="164"/>
      <c r="BG60" s="164">
        <v>2</v>
      </c>
      <c r="BH60" s="164">
        <v>2</v>
      </c>
      <c r="BI60" s="164">
        <v>4</v>
      </c>
      <c r="BJ60" s="164"/>
      <c r="BK60" s="1">
        <v>1</v>
      </c>
      <c r="BL60" s="164"/>
      <c r="BM60" s="1"/>
      <c r="BN60" s="1"/>
      <c r="BO60" s="1"/>
      <c r="BP60" s="1"/>
      <c r="BQ60" s="1"/>
      <c r="BR60" s="1"/>
      <c r="BS60" s="1"/>
      <c r="BT60" s="130">
        <v>54.99459525971146</v>
      </c>
      <c r="BU60" s="126">
        <v>5.6689796882709871</v>
      </c>
    </row>
    <row r="61" spans="1:73" ht="15" customHeight="1">
      <c r="A61" s="15">
        <v>12</v>
      </c>
      <c r="B61" s="103">
        <v>11405215</v>
      </c>
      <c r="C61" s="84">
        <v>4</v>
      </c>
      <c r="D61" s="126" t="s">
        <v>97</v>
      </c>
      <c r="E61" s="126" t="s">
        <v>98</v>
      </c>
      <c r="F61" s="126" t="s">
        <v>99</v>
      </c>
      <c r="G61" s="39">
        <v>2.89</v>
      </c>
      <c r="H61" s="69">
        <v>2.89</v>
      </c>
      <c r="I61" s="74">
        <v>1.5</v>
      </c>
      <c r="J61" s="71"/>
      <c r="K61" s="72"/>
      <c r="L61" s="72"/>
      <c r="M61" s="73"/>
      <c r="N61" s="51">
        <v>3</v>
      </c>
      <c r="O61" s="148">
        <v>42693</v>
      </c>
      <c r="P61" s="21">
        <v>2.4376757263355202</v>
      </c>
      <c r="Q61" s="21">
        <v>2.5</v>
      </c>
      <c r="R61" s="148">
        <v>42707</v>
      </c>
      <c r="S61" s="21">
        <v>1.562792877225867</v>
      </c>
      <c r="T61" s="21"/>
      <c r="U61" s="148"/>
      <c r="V61" s="21">
        <v>0</v>
      </c>
      <c r="W61" s="21"/>
      <c r="X61" s="148"/>
      <c r="Y61" s="21"/>
      <c r="Z61" s="21"/>
      <c r="AA61" s="148"/>
      <c r="AB61" s="21"/>
      <c r="AC61" s="21"/>
      <c r="AD61" s="148"/>
      <c r="AE61" s="21"/>
      <c r="AF61" s="21"/>
      <c r="AG61" s="148"/>
      <c r="AH61" s="20"/>
      <c r="AI61" s="34"/>
      <c r="AJ61" s="17">
        <v>2</v>
      </c>
      <c r="AK61" s="101">
        <v>2</v>
      </c>
      <c r="AL61" s="101"/>
      <c r="AM61" s="101"/>
      <c r="AN61" s="15"/>
      <c r="AO61" s="15">
        <v>2</v>
      </c>
      <c r="AP61" s="15">
        <v>2</v>
      </c>
      <c r="AQ61" s="101">
        <v>2</v>
      </c>
      <c r="AR61" s="101"/>
      <c r="AS61" s="101" t="s">
        <v>124</v>
      </c>
      <c r="AT61" s="101">
        <v>2</v>
      </c>
      <c r="AU61" s="15">
        <v>2</v>
      </c>
      <c r="AV61" s="101"/>
      <c r="AW61" s="15">
        <v>2</v>
      </c>
      <c r="AX61" s="15">
        <v>2</v>
      </c>
      <c r="AY61" s="15">
        <v>2</v>
      </c>
      <c r="AZ61" s="101"/>
      <c r="BA61" s="15">
        <v>2</v>
      </c>
      <c r="BB61" s="101">
        <v>2</v>
      </c>
      <c r="BC61" s="101">
        <v>4</v>
      </c>
      <c r="BD61" s="101"/>
      <c r="BE61" s="101">
        <v>2</v>
      </c>
      <c r="BF61" s="15">
        <v>2</v>
      </c>
      <c r="BG61" s="15">
        <v>2</v>
      </c>
      <c r="BH61" s="15"/>
      <c r="BI61" s="15">
        <v>2</v>
      </c>
      <c r="BJ61" s="15">
        <v>2</v>
      </c>
      <c r="BK61" s="172">
        <v>2</v>
      </c>
      <c r="BL61" s="15"/>
      <c r="BM61" s="172"/>
      <c r="BN61" s="172"/>
      <c r="BO61" s="172"/>
      <c r="BP61" s="172"/>
      <c r="BQ61" s="172"/>
      <c r="BR61" s="172"/>
      <c r="BS61" s="172"/>
      <c r="BT61" s="130">
        <v>51.280468603561388</v>
      </c>
      <c r="BU61" s="126">
        <v>5.1792597956613529</v>
      </c>
    </row>
    <row r="62" spans="1:73" ht="15" customHeight="1">
      <c r="A62" s="15">
        <v>13</v>
      </c>
      <c r="B62" s="103">
        <v>11405215</v>
      </c>
      <c r="C62" s="84">
        <v>3</v>
      </c>
      <c r="D62" s="126" t="s">
        <v>79</v>
      </c>
      <c r="E62" s="126" t="s">
        <v>80</v>
      </c>
      <c r="F62" s="126" t="s">
        <v>81</v>
      </c>
      <c r="G62" s="39">
        <v>3.35</v>
      </c>
      <c r="H62" s="69">
        <v>2.92</v>
      </c>
      <c r="I62" s="69">
        <v>1.9</v>
      </c>
      <c r="J62" s="69"/>
      <c r="K62" s="41"/>
      <c r="L62" s="41"/>
      <c r="M62" s="70"/>
      <c r="N62" s="25">
        <v>1.5</v>
      </c>
      <c r="O62" s="148">
        <v>42686</v>
      </c>
      <c r="P62" s="18">
        <v>1.3594189315838801</v>
      </c>
      <c r="Q62" s="18">
        <v>2</v>
      </c>
      <c r="R62" s="148">
        <v>42700</v>
      </c>
      <c r="S62" s="18">
        <v>1.4376757263355202</v>
      </c>
      <c r="T62" s="18"/>
      <c r="U62" s="148"/>
      <c r="V62" s="18">
        <v>0</v>
      </c>
      <c r="W62" s="18"/>
      <c r="X62" s="148"/>
      <c r="Y62" s="18"/>
      <c r="Z62" s="18"/>
      <c r="AA62" s="148"/>
      <c r="AB62" s="18"/>
      <c r="AC62" s="18"/>
      <c r="AD62" s="148"/>
      <c r="AE62" s="18"/>
      <c r="AF62" s="18"/>
      <c r="AG62" s="148"/>
      <c r="AH62" s="19"/>
      <c r="AI62" s="34"/>
      <c r="AJ62" s="12">
        <v>2</v>
      </c>
      <c r="AK62" s="101">
        <v>2</v>
      </c>
      <c r="AL62" s="101"/>
      <c r="AM62" s="101"/>
      <c r="AN62" s="158">
        <v>2</v>
      </c>
      <c r="AO62" s="158">
        <v>2</v>
      </c>
      <c r="AP62" s="158"/>
      <c r="AQ62" s="101">
        <v>2</v>
      </c>
      <c r="AR62" s="101">
        <v>2</v>
      </c>
      <c r="AS62" s="101">
        <v>2</v>
      </c>
      <c r="AT62" s="101"/>
      <c r="AU62" s="158">
        <v>2</v>
      </c>
      <c r="AV62" s="101">
        <v>2</v>
      </c>
      <c r="AW62" s="158">
        <v>2</v>
      </c>
      <c r="AX62" s="158"/>
      <c r="AY62" s="158">
        <v>2</v>
      </c>
      <c r="AZ62" s="101" t="s">
        <v>124</v>
      </c>
      <c r="BA62" s="158">
        <v>2</v>
      </c>
      <c r="BB62" s="101"/>
      <c r="BC62" s="101">
        <v>4</v>
      </c>
      <c r="BD62" s="101">
        <v>2</v>
      </c>
      <c r="BE62" s="101">
        <v>2</v>
      </c>
      <c r="BF62" s="158"/>
      <c r="BG62" s="158">
        <v>2</v>
      </c>
      <c r="BH62" s="158">
        <v>2</v>
      </c>
      <c r="BI62" s="158">
        <v>2</v>
      </c>
      <c r="BJ62" s="158"/>
      <c r="BK62" s="1">
        <v>2</v>
      </c>
      <c r="BL62" s="158"/>
      <c r="BM62" s="1"/>
      <c r="BN62" s="1"/>
      <c r="BO62" s="1"/>
      <c r="BP62" s="1"/>
      <c r="BQ62" s="1"/>
      <c r="BR62" s="1"/>
      <c r="BS62" s="1"/>
      <c r="BT62" s="130">
        <v>50.967094657919404</v>
      </c>
      <c r="BU62" s="126">
        <v>5.1379404037250724</v>
      </c>
    </row>
    <row r="63" spans="1:73" ht="15" customHeight="1">
      <c r="A63" s="15">
        <v>14</v>
      </c>
      <c r="B63" s="103">
        <v>11405115</v>
      </c>
      <c r="C63" s="84">
        <v>1</v>
      </c>
      <c r="D63" s="126" t="s">
        <v>51</v>
      </c>
      <c r="E63" s="126" t="s">
        <v>52</v>
      </c>
      <c r="F63" s="126" t="s">
        <v>53</v>
      </c>
      <c r="G63" s="39">
        <v>3.26</v>
      </c>
      <c r="H63" s="69">
        <v>2.76</v>
      </c>
      <c r="I63" s="69">
        <v>0.62</v>
      </c>
      <c r="J63" s="69"/>
      <c r="K63" s="41"/>
      <c r="L63" s="41"/>
      <c r="M63" s="70"/>
      <c r="N63" s="51">
        <v>2</v>
      </c>
      <c r="O63" s="148">
        <v>42707</v>
      </c>
      <c r="P63" s="21">
        <v>1.2502343017806936</v>
      </c>
      <c r="Q63" s="21"/>
      <c r="R63" s="148"/>
      <c r="S63" s="21">
        <v>0</v>
      </c>
      <c r="T63" s="21"/>
      <c r="U63" s="148">
        <v>42701</v>
      </c>
      <c r="V63" s="21">
        <v>0</v>
      </c>
      <c r="W63" s="21"/>
      <c r="X63" s="148"/>
      <c r="Y63" s="21"/>
      <c r="Z63" s="21"/>
      <c r="AA63" s="148"/>
      <c r="AB63" s="21"/>
      <c r="AC63" s="21"/>
      <c r="AD63" s="148"/>
      <c r="AE63" s="18"/>
      <c r="AF63" s="18"/>
      <c r="AG63" s="148"/>
      <c r="AH63" s="19"/>
      <c r="AI63" s="34"/>
      <c r="AJ63" s="12">
        <v>2</v>
      </c>
      <c r="AK63" s="101">
        <v>2</v>
      </c>
      <c r="AL63" s="101"/>
      <c r="AM63" s="101"/>
      <c r="AN63" s="172">
        <v>2</v>
      </c>
      <c r="AO63" s="172">
        <v>2</v>
      </c>
      <c r="AP63" s="172"/>
      <c r="AQ63" s="101">
        <v>2</v>
      </c>
      <c r="AR63" s="101">
        <v>2</v>
      </c>
      <c r="AS63" s="101">
        <v>2</v>
      </c>
      <c r="AT63" s="101"/>
      <c r="AU63" s="172">
        <v>2</v>
      </c>
      <c r="AV63" s="101">
        <v>2</v>
      </c>
      <c r="AW63" s="172">
        <v>2</v>
      </c>
      <c r="AX63" s="172"/>
      <c r="AY63" s="172">
        <v>2</v>
      </c>
      <c r="AZ63" s="101">
        <v>2</v>
      </c>
      <c r="BA63" s="172" t="s">
        <v>124</v>
      </c>
      <c r="BB63" s="101"/>
      <c r="BC63" s="101">
        <v>6</v>
      </c>
      <c r="BD63" s="101">
        <v>2</v>
      </c>
      <c r="BE63" s="101">
        <v>2</v>
      </c>
      <c r="BF63" s="172"/>
      <c r="BG63" s="172">
        <v>2</v>
      </c>
      <c r="BH63" s="172">
        <v>2</v>
      </c>
      <c r="BI63" s="172">
        <v>2</v>
      </c>
      <c r="BJ63" s="172"/>
      <c r="BK63" s="170">
        <v>2</v>
      </c>
      <c r="BL63" s="172"/>
      <c r="BM63" s="170"/>
      <c r="BN63" s="170"/>
      <c r="BO63" s="170"/>
      <c r="BP63" s="170"/>
      <c r="BQ63" s="170"/>
      <c r="BR63" s="170"/>
      <c r="BS63" s="170"/>
      <c r="BT63" s="130">
        <v>49.890234301780694</v>
      </c>
      <c r="BU63" s="126">
        <v>4.9959528015816215</v>
      </c>
    </row>
    <row r="64" spans="1:73" ht="15" customHeight="1">
      <c r="A64" s="15">
        <v>15</v>
      </c>
      <c r="B64" s="103">
        <v>11405115</v>
      </c>
      <c r="C64" s="84">
        <v>1</v>
      </c>
      <c r="D64" s="126" t="s">
        <v>40</v>
      </c>
      <c r="E64" s="126" t="s">
        <v>41</v>
      </c>
      <c r="F64" s="126" t="s">
        <v>42</v>
      </c>
      <c r="G64" s="39">
        <v>3.26</v>
      </c>
      <c r="H64" s="69">
        <v>2.81</v>
      </c>
      <c r="I64" s="69">
        <v>2.4900000000000002</v>
      </c>
      <c r="J64" s="69"/>
      <c r="K64" s="41"/>
      <c r="L64" s="41"/>
      <c r="M64" s="70"/>
      <c r="N64" s="25">
        <v>2</v>
      </c>
      <c r="O64" s="148">
        <v>42707</v>
      </c>
      <c r="P64" s="18">
        <v>1.2502343017806936</v>
      </c>
      <c r="Q64" s="18"/>
      <c r="R64" s="148"/>
      <c r="S64" s="18">
        <v>0</v>
      </c>
      <c r="T64" s="18"/>
      <c r="U64" s="148"/>
      <c r="V64" s="18">
        <v>0</v>
      </c>
      <c r="W64" s="18"/>
      <c r="X64" s="148"/>
      <c r="Y64" s="18"/>
      <c r="Z64" s="18"/>
      <c r="AA64" s="148"/>
      <c r="AB64" s="18"/>
      <c r="AC64" s="18"/>
      <c r="AD64" s="148"/>
      <c r="AE64" s="18"/>
      <c r="AF64" s="18"/>
      <c r="AG64" s="148"/>
      <c r="AH64" s="19"/>
      <c r="AI64" s="34"/>
      <c r="AJ64" s="17">
        <v>2</v>
      </c>
      <c r="AK64" s="101">
        <v>2</v>
      </c>
      <c r="AL64" s="101"/>
      <c r="AM64" s="101"/>
      <c r="AN64" s="129">
        <v>2</v>
      </c>
      <c r="AO64" s="129">
        <v>2</v>
      </c>
      <c r="AP64" s="129"/>
      <c r="AQ64" s="101">
        <v>2</v>
      </c>
      <c r="AR64" s="101">
        <v>2</v>
      </c>
      <c r="AS64" s="101">
        <v>2</v>
      </c>
      <c r="AT64" s="101"/>
      <c r="AU64" s="129">
        <v>2</v>
      </c>
      <c r="AV64" s="101">
        <v>2</v>
      </c>
      <c r="AW64" s="129">
        <v>2</v>
      </c>
      <c r="AX64" s="129"/>
      <c r="AY64" s="129">
        <v>2</v>
      </c>
      <c r="AZ64" s="101">
        <v>2</v>
      </c>
      <c r="BA64" s="129">
        <v>2</v>
      </c>
      <c r="BB64" s="101"/>
      <c r="BC64" s="101">
        <v>2</v>
      </c>
      <c r="BD64" s="101">
        <v>2</v>
      </c>
      <c r="BE64" s="101">
        <v>2</v>
      </c>
      <c r="BF64" s="129"/>
      <c r="BG64" s="129">
        <v>2</v>
      </c>
      <c r="BH64" s="129">
        <v>2</v>
      </c>
      <c r="BI64" s="129">
        <v>2</v>
      </c>
      <c r="BJ64" s="129"/>
      <c r="BK64" s="1">
        <v>2</v>
      </c>
      <c r="BL64" s="129"/>
      <c r="BM64" s="1"/>
      <c r="BN64" s="1"/>
      <c r="BO64" s="1"/>
      <c r="BP64" s="1"/>
      <c r="BQ64" s="1"/>
      <c r="BR64" s="1"/>
      <c r="BS64" s="1"/>
      <c r="BT64" s="130">
        <v>49.810234301780696</v>
      </c>
      <c r="BU64" s="126">
        <v>4.9854045367980566</v>
      </c>
    </row>
    <row r="65" spans="1:73" ht="15" customHeight="1">
      <c r="A65" s="15">
        <v>16</v>
      </c>
      <c r="B65" s="103">
        <v>11405215</v>
      </c>
      <c r="C65" s="84">
        <v>4</v>
      </c>
      <c r="D65" s="126" t="s">
        <v>102</v>
      </c>
      <c r="E65" s="126" t="s">
        <v>11</v>
      </c>
      <c r="F65" s="126" t="s">
        <v>12</v>
      </c>
      <c r="G65" s="39">
        <v>2.89</v>
      </c>
      <c r="H65" s="69">
        <v>2.68</v>
      </c>
      <c r="I65" s="69">
        <v>0.54</v>
      </c>
      <c r="J65" s="69"/>
      <c r="K65" s="41"/>
      <c r="L65" s="41"/>
      <c r="M65" s="70"/>
      <c r="N65" s="51">
        <v>0.5</v>
      </c>
      <c r="O65" s="148">
        <v>42693</v>
      </c>
      <c r="P65" s="21">
        <v>0.4062792877225867</v>
      </c>
      <c r="Q65" s="21">
        <v>3</v>
      </c>
      <c r="R65" s="148">
        <v>42707</v>
      </c>
      <c r="S65" s="21">
        <v>1.8753514526710404</v>
      </c>
      <c r="T65" s="21"/>
      <c r="U65" s="148"/>
      <c r="V65" s="21">
        <v>0</v>
      </c>
      <c r="W65" s="21"/>
      <c r="X65" s="148"/>
      <c r="Y65" s="21"/>
      <c r="Z65" s="21"/>
      <c r="AA65" s="148"/>
      <c r="AB65" s="21"/>
      <c r="AC65" s="21"/>
      <c r="AD65" s="148"/>
      <c r="AE65" s="18"/>
      <c r="AF65" s="18"/>
      <c r="AG65" s="148"/>
      <c r="AH65" s="19"/>
      <c r="AI65" s="34"/>
      <c r="AJ65" s="17">
        <v>2</v>
      </c>
      <c r="AK65" s="101">
        <v>2</v>
      </c>
      <c r="AL65" s="101"/>
      <c r="AM65" s="101"/>
      <c r="AN65" s="172"/>
      <c r="AO65" s="172">
        <v>2</v>
      </c>
      <c r="AP65" s="172">
        <v>2</v>
      </c>
      <c r="AQ65" s="101">
        <v>2</v>
      </c>
      <c r="AR65" s="101"/>
      <c r="AS65" s="101" t="s">
        <v>124</v>
      </c>
      <c r="AT65" s="101">
        <v>2</v>
      </c>
      <c r="AU65" s="172">
        <v>2</v>
      </c>
      <c r="AV65" s="101"/>
      <c r="AW65" s="172">
        <v>2</v>
      </c>
      <c r="AX65" s="172">
        <v>2</v>
      </c>
      <c r="AY65" s="172">
        <v>2</v>
      </c>
      <c r="AZ65" s="101"/>
      <c r="BA65" s="172">
        <v>2</v>
      </c>
      <c r="BB65" s="101">
        <v>2</v>
      </c>
      <c r="BC65" s="101">
        <v>4</v>
      </c>
      <c r="BD65" s="101"/>
      <c r="BE65" s="101">
        <v>2</v>
      </c>
      <c r="BF65" s="172">
        <v>2</v>
      </c>
      <c r="BG65" s="172">
        <v>2</v>
      </c>
      <c r="BH65" s="101"/>
      <c r="BI65" s="101">
        <v>2</v>
      </c>
      <c r="BJ65" s="101">
        <v>2</v>
      </c>
      <c r="BK65" s="166">
        <v>2</v>
      </c>
      <c r="BL65" s="101"/>
      <c r="BM65" s="166"/>
      <c r="BN65" s="166"/>
      <c r="BO65" s="166"/>
      <c r="BP65" s="166"/>
      <c r="BQ65" s="166"/>
      <c r="BR65" s="166"/>
      <c r="BS65" s="166"/>
      <c r="BT65" s="130">
        <v>48.391630740393623</v>
      </c>
      <c r="BU65" s="126">
        <v>4.7983569619428028</v>
      </c>
    </row>
    <row r="66" spans="1:73" ht="15" customHeight="1">
      <c r="A66" s="15">
        <v>17</v>
      </c>
      <c r="B66" s="103">
        <v>11405215</v>
      </c>
      <c r="C66" s="84">
        <v>4</v>
      </c>
      <c r="D66" s="126" t="s">
        <v>101</v>
      </c>
      <c r="E66" s="126" t="s">
        <v>15</v>
      </c>
      <c r="F66" s="126" t="s">
        <v>20</v>
      </c>
      <c r="G66" s="39">
        <v>3.3</v>
      </c>
      <c r="H66" s="69">
        <v>2.4</v>
      </c>
      <c r="I66" s="69">
        <v>1.96</v>
      </c>
      <c r="J66" s="69"/>
      <c r="K66" s="41"/>
      <c r="L66" s="41"/>
      <c r="M66" s="70"/>
      <c r="N66" s="51"/>
      <c r="O66" s="148"/>
      <c r="P66" s="21">
        <v>0</v>
      </c>
      <c r="Q66" s="21">
        <v>2</v>
      </c>
      <c r="R66" s="148">
        <v>42707</v>
      </c>
      <c r="S66" s="21">
        <v>1.2502343017806936</v>
      </c>
      <c r="T66" s="21"/>
      <c r="U66" s="148"/>
      <c r="V66" s="21">
        <v>0</v>
      </c>
      <c r="W66" s="21"/>
      <c r="X66" s="148"/>
      <c r="Y66" s="21"/>
      <c r="Z66" s="21"/>
      <c r="AA66" s="148"/>
      <c r="AB66" s="21"/>
      <c r="AC66" s="21"/>
      <c r="AD66" s="148"/>
      <c r="AE66" s="18"/>
      <c r="AF66" s="18"/>
      <c r="AG66" s="148"/>
      <c r="AH66" s="19"/>
      <c r="AI66" s="34"/>
      <c r="AJ66" s="17">
        <v>2</v>
      </c>
      <c r="AK66" s="101">
        <v>2</v>
      </c>
      <c r="AL66" s="101"/>
      <c r="AM66" s="101"/>
      <c r="AN66" s="156"/>
      <c r="AO66" s="156">
        <v>2</v>
      </c>
      <c r="AP66" s="156">
        <v>2</v>
      </c>
      <c r="AQ66" s="101">
        <v>2</v>
      </c>
      <c r="AR66" s="101"/>
      <c r="AS66" s="101">
        <v>2</v>
      </c>
      <c r="AT66" s="101">
        <v>2</v>
      </c>
      <c r="AU66" s="156">
        <v>1</v>
      </c>
      <c r="AV66" s="101"/>
      <c r="AW66" s="156">
        <v>2</v>
      </c>
      <c r="AX66" s="156" t="s">
        <v>124</v>
      </c>
      <c r="AY66" s="156">
        <v>2</v>
      </c>
      <c r="AZ66" s="101"/>
      <c r="BA66" s="156">
        <v>2</v>
      </c>
      <c r="BB66" s="101">
        <v>2</v>
      </c>
      <c r="BC66" s="101">
        <v>4</v>
      </c>
      <c r="BD66" s="101"/>
      <c r="BE66" s="101">
        <v>2</v>
      </c>
      <c r="BF66" s="156">
        <v>2</v>
      </c>
      <c r="BG66" s="156">
        <v>2</v>
      </c>
      <c r="BH66" s="156"/>
      <c r="BI66" s="156">
        <v>2</v>
      </c>
      <c r="BJ66" s="156">
        <v>2</v>
      </c>
      <c r="BK66" s="166">
        <v>2</v>
      </c>
      <c r="BL66" s="156"/>
      <c r="BM66" s="166"/>
      <c r="BN66" s="166"/>
      <c r="BO66" s="166"/>
      <c r="BP66" s="166"/>
      <c r="BQ66" s="166"/>
      <c r="BR66" s="166"/>
      <c r="BS66" s="166"/>
      <c r="BT66" s="130">
        <v>47.91023430178069</v>
      </c>
      <c r="BU66" s="126">
        <v>4.7348832481883676</v>
      </c>
    </row>
    <row r="67" spans="1:73" ht="15" customHeight="1">
      <c r="A67" s="15">
        <v>18</v>
      </c>
      <c r="B67" s="103">
        <v>11405215</v>
      </c>
      <c r="C67" s="84">
        <v>3</v>
      </c>
      <c r="D67" s="126" t="s">
        <v>92</v>
      </c>
      <c r="E67" s="126" t="s">
        <v>15</v>
      </c>
      <c r="F67" s="126" t="s">
        <v>24</v>
      </c>
      <c r="G67" s="39">
        <v>3.15</v>
      </c>
      <c r="H67" s="69">
        <v>2.35</v>
      </c>
      <c r="I67" s="74">
        <v>0.04</v>
      </c>
      <c r="J67" s="71"/>
      <c r="K67" s="72"/>
      <c r="L67" s="72"/>
      <c r="M67" s="73"/>
      <c r="N67" s="25"/>
      <c r="O67" s="148"/>
      <c r="P67" s="18">
        <v>0</v>
      </c>
      <c r="Q67" s="18"/>
      <c r="R67" s="148"/>
      <c r="S67" s="18">
        <v>0</v>
      </c>
      <c r="T67" s="18"/>
      <c r="U67" s="148"/>
      <c r="V67" s="18">
        <v>0</v>
      </c>
      <c r="W67" s="18"/>
      <c r="X67" s="148"/>
      <c r="Y67" s="18"/>
      <c r="Z67" s="18"/>
      <c r="AA67" s="148"/>
      <c r="AB67" s="18"/>
      <c r="AC67" s="18"/>
      <c r="AD67" s="148"/>
      <c r="AE67" s="18"/>
      <c r="AF67" s="18"/>
      <c r="AG67" s="148"/>
      <c r="AH67" s="19"/>
      <c r="AI67" s="34"/>
      <c r="AJ67" s="17">
        <v>2</v>
      </c>
      <c r="AK67" s="101">
        <v>2</v>
      </c>
      <c r="AL67" s="101"/>
      <c r="AM67" s="101"/>
      <c r="AN67" s="15">
        <v>2</v>
      </c>
      <c r="AO67" s="15">
        <v>2</v>
      </c>
      <c r="AP67" s="15"/>
      <c r="AQ67" s="101">
        <v>2</v>
      </c>
      <c r="AR67" s="101">
        <v>2</v>
      </c>
      <c r="AS67" s="101">
        <v>2</v>
      </c>
      <c r="AT67" s="101"/>
      <c r="AU67" s="15">
        <v>2</v>
      </c>
      <c r="AV67" s="101">
        <v>2</v>
      </c>
      <c r="AW67" s="15">
        <v>2</v>
      </c>
      <c r="AX67" s="15"/>
      <c r="AY67" s="15">
        <v>2</v>
      </c>
      <c r="AZ67" s="101">
        <v>2</v>
      </c>
      <c r="BA67" s="15">
        <v>2</v>
      </c>
      <c r="BB67" s="101"/>
      <c r="BC67" s="101">
        <v>4</v>
      </c>
      <c r="BD67" s="101">
        <v>2</v>
      </c>
      <c r="BE67" s="101">
        <v>2</v>
      </c>
      <c r="BF67" s="15"/>
      <c r="BG67" s="15">
        <v>2</v>
      </c>
      <c r="BH67" s="15">
        <v>2</v>
      </c>
      <c r="BI67" s="15">
        <v>2</v>
      </c>
      <c r="BJ67" s="15"/>
      <c r="BK67" s="170">
        <v>2</v>
      </c>
      <c r="BL67" s="15"/>
      <c r="BM67" s="170"/>
      <c r="BN67" s="170"/>
      <c r="BO67" s="170"/>
      <c r="BP67" s="170"/>
      <c r="BQ67" s="170"/>
      <c r="BR67" s="170"/>
      <c r="BS67" s="170"/>
      <c r="BT67" s="130">
        <v>47.54</v>
      </c>
      <c r="BU67" s="126">
        <v>4.6860666300991012</v>
      </c>
    </row>
    <row r="68" spans="1:73" ht="15" customHeight="1">
      <c r="A68" s="15">
        <v>19</v>
      </c>
      <c r="B68" s="103">
        <v>11405115</v>
      </c>
      <c r="C68" s="84">
        <v>1</v>
      </c>
      <c r="D68" s="126" t="s">
        <v>39</v>
      </c>
      <c r="E68" s="126" t="s">
        <v>22</v>
      </c>
      <c r="F68" s="126" t="s">
        <v>23</v>
      </c>
      <c r="G68" s="39">
        <v>2.12</v>
      </c>
      <c r="H68" s="69">
        <v>2.52</v>
      </c>
      <c r="I68" s="69">
        <v>0.74</v>
      </c>
      <c r="J68" s="69"/>
      <c r="K68" s="41"/>
      <c r="L68" s="41"/>
      <c r="M68" s="70"/>
      <c r="N68" s="25"/>
      <c r="O68" s="148"/>
      <c r="P68" s="18">
        <v>0</v>
      </c>
      <c r="Q68" s="18"/>
      <c r="R68" s="148"/>
      <c r="S68" s="18">
        <v>0</v>
      </c>
      <c r="T68" s="18"/>
      <c r="U68" s="148"/>
      <c r="V68" s="18">
        <v>0</v>
      </c>
      <c r="W68" s="18"/>
      <c r="X68" s="148"/>
      <c r="Y68" s="18"/>
      <c r="Z68" s="18"/>
      <c r="AA68" s="148"/>
      <c r="AB68" s="18"/>
      <c r="AC68" s="18"/>
      <c r="AD68" s="148"/>
      <c r="AE68" s="18"/>
      <c r="AF68" s="18"/>
      <c r="AG68" s="148"/>
      <c r="AH68" s="19"/>
      <c r="AI68" s="34"/>
      <c r="AJ68" s="12" t="s">
        <v>124</v>
      </c>
      <c r="AK68" s="101" t="s">
        <v>124</v>
      </c>
      <c r="AL68" s="101"/>
      <c r="AM68" s="101"/>
      <c r="AN68" s="171">
        <v>2</v>
      </c>
      <c r="AO68" s="171">
        <v>2</v>
      </c>
      <c r="AP68" s="171"/>
      <c r="AQ68" s="101">
        <v>2</v>
      </c>
      <c r="AR68" s="101">
        <v>2</v>
      </c>
      <c r="AS68" s="101">
        <v>2</v>
      </c>
      <c r="AT68" s="101"/>
      <c r="AU68" s="171">
        <v>2</v>
      </c>
      <c r="AV68" s="101">
        <v>2</v>
      </c>
      <c r="AW68" s="171">
        <v>2</v>
      </c>
      <c r="AX68" s="171"/>
      <c r="AY68" s="171">
        <v>2</v>
      </c>
      <c r="AZ68" s="101">
        <v>2</v>
      </c>
      <c r="BA68" s="171">
        <v>2</v>
      </c>
      <c r="BB68" s="101"/>
      <c r="BC68" s="101">
        <v>6</v>
      </c>
      <c r="BD68" s="101">
        <v>2</v>
      </c>
      <c r="BE68" s="101">
        <v>2</v>
      </c>
      <c r="BF68" s="171"/>
      <c r="BG68" s="171">
        <v>2</v>
      </c>
      <c r="BH68" s="160">
        <v>2</v>
      </c>
      <c r="BI68" s="160">
        <v>4</v>
      </c>
      <c r="BJ68" s="160"/>
      <c r="BK68" s="1">
        <v>2</v>
      </c>
      <c r="BL68" s="160"/>
      <c r="BM68" s="1"/>
      <c r="BN68" s="1"/>
      <c r="BO68" s="1"/>
      <c r="BP68" s="1"/>
      <c r="BQ68" s="1"/>
      <c r="BR68" s="1"/>
      <c r="BS68" s="1"/>
      <c r="BT68" s="130">
        <v>47.38</v>
      </c>
      <c r="BU68" s="126">
        <v>4.6649701005319706</v>
      </c>
    </row>
    <row r="69" spans="1:73" ht="15" customHeight="1">
      <c r="A69" s="15">
        <v>20</v>
      </c>
      <c r="B69" s="103">
        <v>11405215</v>
      </c>
      <c r="C69" s="84">
        <v>4</v>
      </c>
      <c r="D69" s="126" t="s">
        <v>109</v>
      </c>
      <c r="E69" s="126" t="s">
        <v>110</v>
      </c>
      <c r="F69" s="126" t="s">
        <v>111</v>
      </c>
      <c r="G69" s="39">
        <v>2.58</v>
      </c>
      <c r="H69" s="69">
        <v>2.4</v>
      </c>
      <c r="I69" s="69">
        <v>0</v>
      </c>
      <c r="J69" s="69"/>
      <c r="K69" s="41"/>
      <c r="L69" s="41"/>
      <c r="M69" s="70"/>
      <c r="N69" s="25"/>
      <c r="O69" s="148"/>
      <c r="P69" s="18">
        <v>0</v>
      </c>
      <c r="Q69" s="18"/>
      <c r="R69" s="148"/>
      <c r="S69" s="18">
        <v>0</v>
      </c>
      <c r="T69" s="18"/>
      <c r="U69" s="148"/>
      <c r="V69" s="18">
        <v>0</v>
      </c>
      <c r="W69" s="18"/>
      <c r="X69" s="148"/>
      <c r="Y69" s="18"/>
      <c r="Z69" s="18"/>
      <c r="AA69" s="148"/>
      <c r="AB69" s="18"/>
      <c r="AC69" s="18"/>
      <c r="AD69" s="148"/>
      <c r="AE69" s="18"/>
      <c r="AF69" s="18"/>
      <c r="AG69" s="148"/>
      <c r="AH69" s="19"/>
      <c r="AI69" s="34"/>
      <c r="AJ69" s="12">
        <v>2</v>
      </c>
      <c r="AK69" s="101">
        <v>2</v>
      </c>
      <c r="AL69" s="101"/>
      <c r="AM69" s="101"/>
      <c r="AN69" s="169"/>
      <c r="AO69" s="169">
        <v>2</v>
      </c>
      <c r="AP69" s="169">
        <v>2</v>
      </c>
      <c r="AQ69" s="101">
        <v>2</v>
      </c>
      <c r="AR69" s="101"/>
      <c r="AS69" s="101" t="s">
        <v>124</v>
      </c>
      <c r="AT69" s="101">
        <v>2</v>
      </c>
      <c r="AU69" s="169">
        <v>2</v>
      </c>
      <c r="AV69" s="101"/>
      <c r="AW69" s="169">
        <v>2</v>
      </c>
      <c r="AX69" s="169" t="s">
        <v>124</v>
      </c>
      <c r="AY69" s="169">
        <v>2</v>
      </c>
      <c r="AZ69" s="101"/>
      <c r="BA69" s="169">
        <v>2</v>
      </c>
      <c r="BB69" s="101">
        <v>2</v>
      </c>
      <c r="BC69" s="101">
        <v>4</v>
      </c>
      <c r="BD69" s="101"/>
      <c r="BE69" s="101">
        <v>2</v>
      </c>
      <c r="BF69" s="169">
        <v>2</v>
      </c>
      <c r="BG69" s="169">
        <v>2</v>
      </c>
      <c r="BH69" s="156"/>
      <c r="BI69" s="156">
        <v>4</v>
      </c>
      <c r="BJ69" s="156">
        <v>2</v>
      </c>
      <c r="BK69" s="1">
        <v>2</v>
      </c>
      <c r="BL69" s="156"/>
      <c r="BM69" s="1"/>
      <c r="BN69" s="1"/>
      <c r="BO69" s="1"/>
      <c r="BP69" s="1"/>
      <c r="BQ69" s="1"/>
      <c r="BR69" s="1"/>
      <c r="BS69" s="1"/>
      <c r="BT69" s="130">
        <v>44.980000000000004</v>
      </c>
      <c r="BU69" s="126">
        <v>4.3485221570249966</v>
      </c>
    </row>
    <row r="70" spans="1:73" ht="15" customHeight="1">
      <c r="A70" s="15">
        <v>21</v>
      </c>
      <c r="B70" s="103">
        <v>11405115</v>
      </c>
      <c r="C70" s="84">
        <v>2</v>
      </c>
      <c r="D70" s="126" t="s">
        <v>69</v>
      </c>
      <c r="E70" s="126" t="s">
        <v>19</v>
      </c>
      <c r="F70" s="126" t="s">
        <v>23</v>
      </c>
      <c r="G70" s="39">
        <v>0.72</v>
      </c>
      <c r="H70" s="69">
        <v>0</v>
      </c>
      <c r="I70" s="69">
        <v>0</v>
      </c>
      <c r="J70" s="69"/>
      <c r="K70" s="41"/>
      <c r="L70" s="41"/>
      <c r="M70" s="70"/>
      <c r="N70" s="51"/>
      <c r="O70" s="148"/>
      <c r="P70" s="21">
        <v>0</v>
      </c>
      <c r="Q70" s="21"/>
      <c r="R70" s="148"/>
      <c r="S70" s="21">
        <v>0</v>
      </c>
      <c r="T70" s="21"/>
      <c r="U70" s="148"/>
      <c r="V70" s="21">
        <v>0</v>
      </c>
      <c r="W70" s="21"/>
      <c r="X70" s="148"/>
      <c r="Y70" s="21"/>
      <c r="Z70" s="21"/>
      <c r="AA70" s="148"/>
      <c r="AB70" s="21"/>
      <c r="AC70" s="21"/>
      <c r="AD70" s="148"/>
      <c r="AE70" s="18"/>
      <c r="AF70" s="18"/>
      <c r="AG70" s="148"/>
      <c r="AH70" s="19"/>
      <c r="AI70" s="34"/>
      <c r="AJ70" s="12">
        <v>2</v>
      </c>
      <c r="AK70" s="101">
        <v>2</v>
      </c>
      <c r="AL70" s="101"/>
      <c r="AM70" s="101"/>
      <c r="AN70" s="164"/>
      <c r="AO70" s="164" t="s">
        <v>124</v>
      </c>
      <c r="AP70" s="164">
        <v>2</v>
      </c>
      <c r="AQ70" s="101">
        <v>2</v>
      </c>
      <c r="AR70" s="101"/>
      <c r="AS70" s="101">
        <v>3</v>
      </c>
      <c r="AT70" s="101">
        <v>2</v>
      </c>
      <c r="AU70" s="164">
        <v>2</v>
      </c>
      <c r="AV70" s="101"/>
      <c r="AW70" s="164">
        <v>6</v>
      </c>
      <c r="AX70" s="164">
        <v>2</v>
      </c>
      <c r="AY70" s="164">
        <v>2</v>
      </c>
      <c r="AZ70" s="101"/>
      <c r="BA70" s="164" t="s">
        <v>124</v>
      </c>
      <c r="BB70" s="101">
        <v>2</v>
      </c>
      <c r="BC70" s="101">
        <v>4</v>
      </c>
      <c r="BD70" s="101"/>
      <c r="BE70" s="101">
        <v>5</v>
      </c>
      <c r="BF70" s="164" t="s">
        <v>124</v>
      </c>
      <c r="BG70" s="164" t="s">
        <v>124</v>
      </c>
      <c r="BH70" s="164"/>
      <c r="BI70" s="164">
        <v>4</v>
      </c>
      <c r="BJ70" s="164">
        <v>2</v>
      </c>
      <c r="BK70" s="172">
        <v>2</v>
      </c>
      <c r="BL70" s="164"/>
      <c r="BM70" s="172"/>
      <c r="BN70" s="172"/>
      <c r="BO70" s="172"/>
      <c r="BP70" s="172"/>
      <c r="BQ70" s="172"/>
      <c r="BR70" s="172"/>
      <c r="BS70" s="172"/>
      <c r="BT70" s="130">
        <v>44.72</v>
      </c>
      <c r="BU70" s="126">
        <v>4.314240296478407</v>
      </c>
    </row>
    <row r="71" spans="1:73" ht="15" customHeight="1">
      <c r="A71" s="15">
        <v>22</v>
      </c>
      <c r="B71" s="103">
        <v>11405215</v>
      </c>
      <c r="C71" s="84">
        <v>3</v>
      </c>
      <c r="D71" s="126" t="s">
        <v>82</v>
      </c>
      <c r="E71" s="126" t="s">
        <v>83</v>
      </c>
      <c r="F71" s="126" t="s">
        <v>25</v>
      </c>
      <c r="G71" s="39">
        <v>2.8</v>
      </c>
      <c r="H71" s="69">
        <v>2.6</v>
      </c>
      <c r="I71" s="69">
        <v>0</v>
      </c>
      <c r="J71" s="69"/>
      <c r="K71" s="41"/>
      <c r="L71" s="41"/>
      <c r="M71" s="70"/>
      <c r="N71" s="51">
        <v>3</v>
      </c>
      <c r="O71" s="148">
        <v>42686</v>
      </c>
      <c r="P71" s="21">
        <v>2.7188378631677601</v>
      </c>
      <c r="Q71" s="21">
        <v>2</v>
      </c>
      <c r="R71" s="148">
        <v>42700</v>
      </c>
      <c r="S71" s="21">
        <v>1.4376757263355202</v>
      </c>
      <c r="T71" s="21"/>
      <c r="U71" s="148"/>
      <c r="V71" s="21">
        <v>0</v>
      </c>
      <c r="W71" s="21"/>
      <c r="X71" s="148"/>
      <c r="Y71" s="21"/>
      <c r="Z71" s="21"/>
      <c r="AA71" s="148"/>
      <c r="AB71" s="21"/>
      <c r="AC71" s="21"/>
      <c r="AD71" s="148"/>
      <c r="AE71" s="18"/>
      <c r="AF71" s="18"/>
      <c r="AG71" s="148"/>
      <c r="AH71" s="19"/>
      <c r="AI71" s="34"/>
      <c r="AJ71" s="17">
        <v>2</v>
      </c>
      <c r="AK71" s="101">
        <v>2</v>
      </c>
      <c r="AL71" s="101"/>
      <c r="AM71" s="101"/>
      <c r="AN71" s="162">
        <v>2</v>
      </c>
      <c r="AO71" s="162">
        <v>2</v>
      </c>
      <c r="AP71" s="162"/>
      <c r="AQ71" s="101" t="s">
        <v>124</v>
      </c>
      <c r="AR71" s="101">
        <v>2</v>
      </c>
      <c r="AS71" s="101">
        <v>2</v>
      </c>
      <c r="AT71" s="101"/>
      <c r="AU71" s="162" t="s">
        <v>124</v>
      </c>
      <c r="AV71" s="101">
        <v>2</v>
      </c>
      <c r="AW71" s="162">
        <v>2</v>
      </c>
      <c r="AX71" s="162"/>
      <c r="AY71" s="162">
        <v>2</v>
      </c>
      <c r="AZ71" s="101">
        <v>2</v>
      </c>
      <c r="BA71" s="162">
        <v>2</v>
      </c>
      <c r="BB71" s="101"/>
      <c r="BC71" s="101">
        <v>2</v>
      </c>
      <c r="BD71" s="101">
        <v>2</v>
      </c>
      <c r="BE71" s="101">
        <v>2</v>
      </c>
      <c r="BF71" s="162"/>
      <c r="BG71" s="162">
        <v>2</v>
      </c>
      <c r="BH71" s="162">
        <v>2</v>
      </c>
      <c r="BI71" s="162">
        <v>3</v>
      </c>
      <c r="BJ71" s="162"/>
      <c r="BK71" s="172" t="s">
        <v>124</v>
      </c>
      <c r="BL71" s="162"/>
      <c r="BM71" s="172"/>
      <c r="BN71" s="172"/>
      <c r="BO71" s="172"/>
      <c r="BP71" s="172"/>
      <c r="BQ71" s="172"/>
      <c r="BR71" s="172"/>
      <c r="BS71" s="172"/>
      <c r="BT71" s="130">
        <v>44.556513589503275</v>
      </c>
      <c r="BU71" s="126">
        <v>4.2926840721479804</v>
      </c>
    </row>
    <row r="72" spans="1:73" ht="15" customHeight="1">
      <c r="A72" s="15">
        <v>23</v>
      </c>
      <c r="B72" s="103">
        <v>11405215</v>
      </c>
      <c r="C72" s="84">
        <v>3</v>
      </c>
      <c r="D72" s="126" t="s">
        <v>74</v>
      </c>
      <c r="E72" s="126" t="s">
        <v>75</v>
      </c>
      <c r="F72" s="126" t="s">
        <v>76</v>
      </c>
      <c r="G72" s="39">
        <v>2.2000000000000002</v>
      </c>
      <c r="H72" s="69">
        <v>2.64</v>
      </c>
      <c r="I72" s="69">
        <v>1.67</v>
      </c>
      <c r="J72" s="69"/>
      <c r="K72" s="41"/>
      <c r="L72" s="41"/>
      <c r="M72" s="70"/>
      <c r="N72" s="51">
        <v>2</v>
      </c>
      <c r="O72" s="148">
        <v>42679</v>
      </c>
      <c r="P72" s="21">
        <v>2</v>
      </c>
      <c r="Q72" s="21">
        <v>4</v>
      </c>
      <c r="R72" s="148">
        <v>42679</v>
      </c>
      <c r="S72" s="21">
        <v>4</v>
      </c>
      <c r="T72" s="21"/>
      <c r="U72" s="148"/>
      <c r="V72" s="21">
        <v>0</v>
      </c>
      <c r="W72" s="21"/>
      <c r="X72" s="148"/>
      <c r="Y72" s="21"/>
      <c r="Z72" s="21"/>
      <c r="AA72" s="148"/>
      <c r="AB72" s="21"/>
      <c r="AC72" s="21"/>
      <c r="AD72" s="148"/>
      <c r="AE72" s="18"/>
      <c r="AF72" s="18"/>
      <c r="AG72" s="148"/>
      <c r="AH72" s="19"/>
      <c r="AI72" s="34"/>
      <c r="AJ72" s="12">
        <v>2</v>
      </c>
      <c r="AK72" s="101">
        <v>2</v>
      </c>
      <c r="AL72" s="101"/>
      <c r="AM72" s="101"/>
      <c r="AN72" s="170">
        <v>2</v>
      </c>
      <c r="AO72" s="170">
        <v>2</v>
      </c>
      <c r="AP72" s="170"/>
      <c r="AQ72" s="101" t="s">
        <v>124</v>
      </c>
      <c r="AR72" s="101" t="s">
        <v>124</v>
      </c>
      <c r="AS72" s="101" t="s">
        <v>124</v>
      </c>
      <c r="AT72" s="101"/>
      <c r="AU72" s="170" t="s">
        <v>124</v>
      </c>
      <c r="AV72" s="101">
        <v>2</v>
      </c>
      <c r="AW72" s="170">
        <v>2</v>
      </c>
      <c r="AX72" s="170"/>
      <c r="AY72" s="170">
        <v>2</v>
      </c>
      <c r="AZ72" s="101">
        <v>2</v>
      </c>
      <c r="BA72" s="170" t="s">
        <v>124</v>
      </c>
      <c r="BB72" s="101"/>
      <c r="BC72" s="101">
        <v>4</v>
      </c>
      <c r="BD72" s="101">
        <v>2</v>
      </c>
      <c r="BE72" s="101">
        <v>2</v>
      </c>
      <c r="BF72" s="170"/>
      <c r="BG72" s="170">
        <v>2</v>
      </c>
      <c r="BH72" s="149">
        <v>2</v>
      </c>
      <c r="BI72" s="149">
        <v>2</v>
      </c>
      <c r="BJ72" s="149"/>
      <c r="BK72" s="161">
        <v>2</v>
      </c>
      <c r="BL72" s="149"/>
      <c r="BM72" s="161"/>
      <c r="BN72" s="161"/>
      <c r="BO72" s="161"/>
      <c r="BP72" s="161"/>
      <c r="BQ72" s="161"/>
      <c r="BR72" s="161"/>
      <c r="BS72" s="161"/>
      <c r="BT72" s="130">
        <v>44.51</v>
      </c>
      <c r="BU72" s="126">
        <v>4.2865511014215469</v>
      </c>
    </row>
    <row r="73" spans="1:73" ht="15" customHeight="1">
      <c r="A73" s="15">
        <v>24</v>
      </c>
      <c r="B73" s="103">
        <v>11405115</v>
      </c>
      <c r="C73" s="84">
        <v>2</v>
      </c>
      <c r="D73" s="126" t="s">
        <v>67</v>
      </c>
      <c r="E73" s="126" t="s">
        <v>68</v>
      </c>
      <c r="F73" s="126" t="s">
        <v>18</v>
      </c>
      <c r="G73" s="39">
        <v>3.21</v>
      </c>
      <c r="H73" s="69">
        <v>2.23</v>
      </c>
      <c r="I73" s="74">
        <v>0</v>
      </c>
      <c r="J73" s="71"/>
      <c r="K73" s="72"/>
      <c r="L73" s="72"/>
      <c r="M73" s="73"/>
      <c r="N73" s="51"/>
      <c r="O73" s="148"/>
      <c r="P73" s="21">
        <v>0</v>
      </c>
      <c r="Q73" s="21"/>
      <c r="R73" s="148"/>
      <c r="S73" s="21">
        <v>0</v>
      </c>
      <c r="T73" s="21"/>
      <c r="U73" s="148"/>
      <c r="V73" s="21">
        <v>0</v>
      </c>
      <c r="W73" s="21"/>
      <c r="X73" s="148"/>
      <c r="Y73" s="21"/>
      <c r="Z73" s="21"/>
      <c r="AA73" s="148"/>
      <c r="AB73" s="21"/>
      <c r="AC73" s="21"/>
      <c r="AD73" s="148"/>
      <c r="AE73" s="21"/>
      <c r="AF73" s="21"/>
      <c r="AG73" s="148"/>
      <c r="AH73" s="20"/>
      <c r="AI73" s="34"/>
      <c r="AJ73" s="17">
        <v>2</v>
      </c>
      <c r="AK73" s="101">
        <v>2</v>
      </c>
      <c r="AL73" s="101"/>
      <c r="AM73" s="101"/>
      <c r="AN73" s="15"/>
      <c r="AO73" s="15">
        <v>2</v>
      </c>
      <c r="AP73" s="15">
        <v>2</v>
      </c>
      <c r="AQ73" s="101">
        <v>2</v>
      </c>
      <c r="AR73" s="101"/>
      <c r="AS73" s="101">
        <v>2</v>
      </c>
      <c r="AT73" s="101">
        <v>2</v>
      </c>
      <c r="AU73" s="15">
        <v>2</v>
      </c>
      <c r="AV73" s="101"/>
      <c r="AW73" s="15">
        <v>1</v>
      </c>
      <c r="AX73" s="15">
        <v>2</v>
      </c>
      <c r="AY73" s="15">
        <v>2</v>
      </c>
      <c r="AZ73" s="101"/>
      <c r="BA73" s="15">
        <v>2</v>
      </c>
      <c r="BB73" s="101">
        <v>2</v>
      </c>
      <c r="BC73" s="101">
        <v>4</v>
      </c>
      <c r="BD73" s="101"/>
      <c r="BE73" s="101">
        <v>2</v>
      </c>
      <c r="BF73" s="15">
        <v>2</v>
      </c>
      <c r="BG73" s="15">
        <v>2</v>
      </c>
      <c r="BH73" s="139"/>
      <c r="BI73" s="139" t="s">
        <v>124</v>
      </c>
      <c r="BJ73" s="139">
        <v>2</v>
      </c>
      <c r="BK73" s="169">
        <v>2</v>
      </c>
      <c r="BL73" s="139"/>
      <c r="BM73" s="169"/>
      <c r="BN73" s="169"/>
      <c r="BO73" s="169"/>
      <c r="BP73" s="169"/>
      <c r="BQ73" s="169"/>
      <c r="BR73" s="169"/>
      <c r="BS73" s="169"/>
      <c r="BT73" s="130">
        <v>44.44</v>
      </c>
      <c r="BU73" s="126">
        <v>4.2773213697359269</v>
      </c>
    </row>
    <row r="74" spans="1:73" ht="15" customHeight="1">
      <c r="A74" s="15">
        <v>25</v>
      </c>
      <c r="B74" s="103">
        <v>11405215</v>
      </c>
      <c r="C74" s="84">
        <v>4</v>
      </c>
      <c r="D74" s="126" t="s">
        <v>100</v>
      </c>
      <c r="E74" s="126" t="s">
        <v>13</v>
      </c>
      <c r="F74" s="126" t="s">
        <v>53</v>
      </c>
      <c r="G74" s="39">
        <v>3</v>
      </c>
      <c r="H74" s="69">
        <v>2.27</v>
      </c>
      <c r="I74" s="69">
        <v>0</v>
      </c>
      <c r="J74" s="69"/>
      <c r="K74" s="41"/>
      <c r="L74" s="41"/>
      <c r="M74" s="70"/>
      <c r="N74" s="51">
        <v>2</v>
      </c>
      <c r="O74" s="148">
        <v>42679</v>
      </c>
      <c r="P74" s="21">
        <v>2</v>
      </c>
      <c r="Q74" s="21">
        <v>3</v>
      </c>
      <c r="R74" s="148">
        <v>42693</v>
      </c>
      <c r="S74" s="21">
        <v>2.4376757263355202</v>
      </c>
      <c r="T74" s="21"/>
      <c r="U74" s="148"/>
      <c r="V74" s="21">
        <v>0</v>
      </c>
      <c r="W74" s="21"/>
      <c r="X74" s="148"/>
      <c r="Y74" s="21"/>
      <c r="Z74" s="21"/>
      <c r="AA74" s="148"/>
      <c r="AB74" s="21"/>
      <c r="AC74" s="21"/>
      <c r="AD74" s="148"/>
      <c r="AE74" s="18"/>
      <c r="AF74" s="18"/>
      <c r="AG74" s="148"/>
      <c r="AH74" s="19"/>
      <c r="AI74" s="34"/>
      <c r="AJ74" s="17">
        <v>2</v>
      </c>
      <c r="AK74" s="101">
        <v>2</v>
      </c>
      <c r="AL74" s="101"/>
      <c r="AM74" s="101"/>
      <c r="AN74" s="101"/>
      <c r="AO74" s="101">
        <v>2</v>
      </c>
      <c r="AP74" s="101">
        <v>2</v>
      </c>
      <c r="AQ74" s="101">
        <v>2</v>
      </c>
      <c r="AR74" s="101"/>
      <c r="AS74" s="101">
        <v>2</v>
      </c>
      <c r="AT74" s="101">
        <v>2</v>
      </c>
      <c r="AU74" s="101">
        <v>2</v>
      </c>
      <c r="AV74" s="101"/>
      <c r="AW74" s="101" t="s">
        <v>124</v>
      </c>
      <c r="AX74" s="101">
        <v>2</v>
      </c>
      <c r="AY74" s="101">
        <v>2</v>
      </c>
      <c r="AZ74" s="101"/>
      <c r="BA74" s="101">
        <v>2</v>
      </c>
      <c r="BB74" s="101">
        <v>2</v>
      </c>
      <c r="BC74" s="101">
        <v>4</v>
      </c>
      <c r="BD74" s="101"/>
      <c r="BE74" s="101">
        <v>2</v>
      </c>
      <c r="BF74" s="101">
        <v>2</v>
      </c>
      <c r="BG74" s="101">
        <v>2</v>
      </c>
      <c r="BH74" s="101"/>
      <c r="BI74" s="101" t="s">
        <v>124</v>
      </c>
      <c r="BJ74" s="101" t="s">
        <v>124</v>
      </c>
      <c r="BK74" s="162" t="s">
        <v>124</v>
      </c>
      <c r="BL74" s="101"/>
      <c r="BM74" s="162"/>
      <c r="BN74" s="162"/>
      <c r="BO74" s="162"/>
      <c r="BP74" s="162"/>
      <c r="BQ74" s="162"/>
      <c r="BR74" s="162"/>
      <c r="BS74" s="162"/>
      <c r="BT74" s="130">
        <v>43.707675726335516</v>
      </c>
      <c r="BU74" s="126">
        <v>4.1807619904103586</v>
      </c>
    </row>
    <row r="75" spans="1:73" ht="15" customHeight="1">
      <c r="A75" s="15">
        <v>26</v>
      </c>
      <c r="B75" s="103">
        <v>11405215</v>
      </c>
      <c r="C75" s="84">
        <v>3</v>
      </c>
      <c r="D75" s="126" t="s">
        <v>87</v>
      </c>
      <c r="E75" s="126" t="s">
        <v>88</v>
      </c>
      <c r="F75" s="126" t="s">
        <v>21</v>
      </c>
      <c r="G75" s="39">
        <v>1.92</v>
      </c>
      <c r="H75" s="69">
        <v>0.96</v>
      </c>
      <c r="I75" s="69">
        <v>0</v>
      </c>
      <c r="J75" s="69"/>
      <c r="K75" s="41"/>
      <c r="L75" s="41"/>
      <c r="M75" s="70"/>
      <c r="N75" s="51"/>
      <c r="O75" s="148"/>
      <c r="P75" s="21">
        <v>0</v>
      </c>
      <c r="Q75" s="21"/>
      <c r="R75" s="148"/>
      <c r="S75" s="21">
        <v>0</v>
      </c>
      <c r="T75" s="21"/>
      <c r="U75" s="148"/>
      <c r="V75" s="21">
        <v>0</v>
      </c>
      <c r="W75" s="21"/>
      <c r="X75" s="148"/>
      <c r="Y75" s="21"/>
      <c r="Z75" s="21"/>
      <c r="AA75" s="148"/>
      <c r="AB75" s="21"/>
      <c r="AC75" s="21"/>
      <c r="AD75" s="148"/>
      <c r="AE75" s="18"/>
      <c r="AF75" s="18"/>
      <c r="AG75" s="148"/>
      <c r="AH75" s="19"/>
      <c r="AI75" s="34"/>
      <c r="AJ75" s="17">
        <v>2</v>
      </c>
      <c r="AK75" s="101">
        <v>2</v>
      </c>
      <c r="AL75" s="101"/>
      <c r="AM75" s="101"/>
      <c r="AN75" s="166">
        <v>2</v>
      </c>
      <c r="AO75" s="166">
        <v>2</v>
      </c>
      <c r="AP75" s="166"/>
      <c r="AQ75" s="101">
        <v>2</v>
      </c>
      <c r="AR75" s="101">
        <v>2</v>
      </c>
      <c r="AS75" s="101">
        <v>2</v>
      </c>
      <c r="AT75" s="101"/>
      <c r="AU75" s="166">
        <v>1</v>
      </c>
      <c r="AV75" s="101">
        <v>2</v>
      </c>
      <c r="AW75" s="166">
        <v>1</v>
      </c>
      <c r="AX75" s="166"/>
      <c r="AY75" s="166">
        <v>2</v>
      </c>
      <c r="AZ75" s="101">
        <v>2</v>
      </c>
      <c r="BA75" s="166">
        <v>1</v>
      </c>
      <c r="BB75" s="101"/>
      <c r="BC75" s="101">
        <v>4</v>
      </c>
      <c r="BD75" s="101">
        <v>2</v>
      </c>
      <c r="BE75" s="101">
        <v>2</v>
      </c>
      <c r="BF75" s="166"/>
      <c r="BG75" s="166">
        <v>2</v>
      </c>
      <c r="BH75" s="166">
        <v>2</v>
      </c>
      <c r="BI75" s="166">
        <v>3</v>
      </c>
      <c r="BJ75" s="166"/>
      <c r="BK75" s="171">
        <v>2</v>
      </c>
      <c r="BL75" s="166"/>
      <c r="BM75" s="171"/>
      <c r="BN75" s="171"/>
      <c r="BO75" s="171"/>
      <c r="BP75" s="171"/>
      <c r="BQ75" s="171"/>
      <c r="BR75" s="171"/>
      <c r="BS75" s="171"/>
      <c r="BT75" s="130">
        <v>42.88</v>
      </c>
      <c r="BU75" s="126">
        <v>4.071630206456395</v>
      </c>
    </row>
    <row r="76" spans="1:73" ht="15" customHeight="1">
      <c r="A76" s="15">
        <v>27</v>
      </c>
      <c r="B76" s="103">
        <v>11405115</v>
      </c>
      <c r="C76" s="84">
        <v>2</v>
      </c>
      <c r="D76" s="126" t="s">
        <v>66</v>
      </c>
      <c r="E76" s="126" t="s">
        <v>22</v>
      </c>
      <c r="F76" s="126" t="s">
        <v>23</v>
      </c>
      <c r="G76" s="39">
        <v>2.96</v>
      </c>
      <c r="H76" s="69">
        <v>2.57</v>
      </c>
      <c r="I76" s="69">
        <v>0</v>
      </c>
      <c r="J76" s="69"/>
      <c r="K76" s="41"/>
      <c r="L76" s="41"/>
      <c r="M76" s="70"/>
      <c r="N76" s="25"/>
      <c r="O76" s="148"/>
      <c r="P76" s="18">
        <v>0</v>
      </c>
      <c r="Q76" s="18"/>
      <c r="R76" s="148"/>
      <c r="S76" s="18">
        <v>0</v>
      </c>
      <c r="T76" s="18"/>
      <c r="U76" s="148"/>
      <c r="V76" s="18">
        <v>0</v>
      </c>
      <c r="W76" s="18"/>
      <c r="X76" s="148"/>
      <c r="Y76" s="18"/>
      <c r="Z76" s="18"/>
      <c r="AA76" s="148"/>
      <c r="AB76" s="18"/>
      <c r="AC76" s="18"/>
      <c r="AD76" s="148"/>
      <c r="AE76" s="18"/>
      <c r="AF76" s="18"/>
      <c r="AG76" s="148"/>
      <c r="AH76" s="19"/>
      <c r="AI76" s="34"/>
      <c r="AJ76" s="12">
        <v>2</v>
      </c>
      <c r="AK76" s="101">
        <v>2</v>
      </c>
      <c r="AL76" s="101"/>
      <c r="AM76" s="101"/>
      <c r="AN76" s="169"/>
      <c r="AO76" s="169">
        <v>2</v>
      </c>
      <c r="AP76" s="169" t="s">
        <v>124</v>
      </c>
      <c r="AQ76" s="101" t="s">
        <v>124</v>
      </c>
      <c r="AR76" s="101"/>
      <c r="AS76" s="101">
        <v>2</v>
      </c>
      <c r="AT76" s="101">
        <v>2</v>
      </c>
      <c r="AU76" s="169">
        <v>2</v>
      </c>
      <c r="AV76" s="101"/>
      <c r="AW76" s="169">
        <v>2</v>
      </c>
      <c r="AX76" s="169" t="s">
        <v>124</v>
      </c>
      <c r="AY76" s="169">
        <v>2</v>
      </c>
      <c r="AZ76" s="101"/>
      <c r="BA76" s="169">
        <v>2</v>
      </c>
      <c r="BB76" s="101">
        <v>2</v>
      </c>
      <c r="BC76" s="101">
        <v>4</v>
      </c>
      <c r="BD76" s="101"/>
      <c r="BE76" s="101">
        <v>2</v>
      </c>
      <c r="BF76" s="169">
        <v>2</v>
      </c>
      <c r="BG76" s="169">
        <v>2</v>
      </c>
      <c r="BH76" s="169"/>
      <c r="BI76" s="169">
        <v>2</v>
      </c>
      <c r="BJ76" s="169">
        <v>2</v>
      </c>
      <c r="BK76" s="1">
        <v>2</v>
      </c>
      <c r="BL76" s="169"/>
      <c r="BM76" s="1"/>
      <c r="BN76" s="1"/>
      <c r="BO76" s="1"/>
      <c r="BP76" s="1"/>
      <c r="BQ76" s="1"/>
      <c r="BR76" s="1"/>
      <c r="BS76" s="1"/>
      <c r="BT76" s="130">
        <v>41.53</v>
      </c>
      <c r="BU76" s="126">
        <v>3.8936282382337217</v>
      </c>
    </row>
    <row r="77" spans="1:73" ht="15" customHeight="1">
      <c r="A77" s="15">
        <v>28</v>
      </c>
      <c r="B77" s="103">
        <v>11405215</v>
      </c>
      <c r="C77" s="84">
        <v>3</v>
      </c>
      <c r="D77" s="126" t="s">
        <v>89</v>
      </c>
      <c r="E77" s="126" t="s">
        <v>45</v>
      </c>
      <c r="F77" s="126" t="s">
        <v>21</v>
      </c>
      <c r="G77" s="39">
        <v>1.7</v>
      </c>
      <c r="H77" s="69">
        <v>0</v>
      </c>
      <c r="I77" s="69">
        <v>0</v>
      </c>
      <c r="J77" s="69"/>
      <c r="K77" s="41"/>
      <c r="L77" s="41"/>
      <c r="M77" s="70"/>
      <c r="N77" s="51"/>
      <c r="O77" s="148"/>
      <c r="P77" s="21">
        <v>0</v>
      </c>
      <c r="Q77" s="21"/>
      <c r="R77" s="148"/>
      <c r="S77" s="21">
        <v>0</v>
      </c>
      <c r="T77" s="21"/>
      <c r="U77" s="148"/>
      <c r="V77" s="21">
        <v>0</v>
      </c>
      <c r="W77" s="21"/>
      <c r="X77" s="148"/>
      <c r="Y77" s="21"/>
      <c r="Z77" s="21"/>
      <c r="AA77" s="148"/>
      <c r="AB77" s="21"/>
      <c r="AC77" s="21"/>
      <c r="AD77" s="148"/>
      <c r="AE77" s="18"/>
      <c r="AF77" s="18"/>
      <c r="AG77" s="148"/>
      <c r="AH77" s="19"/>
      <c r="AI77" s="34"/>
      <c r="AJ77" s="17">
        <v>2</v>
      </c>
      <c r="AK77" s="101">
        <v>2</v>
      </c>
      <c r="AL77" s="101"/>
      <c r="AM77" s="101"/>
      <c r="AN77" s="172">
        <v>2</v>
      </c>
      <c r="AO77" s="172">
        <v>2</v>
      </c>
      <c r="AP77" s="172"/>
      <c r="AQ77" s="101">
        <v>2</v>
      </c>
      <c r="AR77" s="101">
        <v>2</v>
      </c>
      <c r="AS77" s="101">
        <v>2</v>
      </c>
      <c r="AT77" s="101"/>
      <c r="AU77" s="172" t="s">
        <v>124</v>
      </c>
      <c r="AV77" s="101">
        <v>2</v>
      </c>
      <c r="AW77" s="172">
        <v>2</v>
      </c>
      <c r="AX77" s="172"/>
      <c r="AY77" s="172">
        <v>2</v>
      </c>
      <c r="AZ77" s="101">
        <v>2</v>
      </c>
      <c r="BA77" s="172">
        <v>2</v>
      </c>
      <c r="BB77" s="101"/>
      <c r="BC77" s="101" t="s">
        <v>124</v>
      </c>
      <c r="BD77" s="101">
        <v>2</v>
      </c>
      <c r="BE77" s="101">
        <v>2</v>
      </c>
      <c r="BF77" s="172"/>
      <c r="BG77" s="172">
        <v>2</v>
      </c>
      <c r="BH77" s="172">
        <v>2</v>
      </c>
      <c r="BI77" s="172">
        <v>4</v>
      </c>
      <c r="BJ77" s="172"/>
      <c r="BK77" s="162">
        <v>2</v>
      </c>
      <c r="BL77" s="172"/>
      <c r="BM77" s="162"/>
      <c r="BN77" s="162"/>
      <c r="BO77" s="162"/>
      <c r="BP77" s="162"/>
      <c r="BQ77" s="162"/>
      <c r="BR77" s="162"/>
      <c r="BS77" s="162"/>
      <c r="BT77" s="130">
        <v>39.700000000000003</v>
      </c>
      <c r="BU77" s="126">
        <v>3.6523366813096545</v>
      </c>
    </row>
    <row r="78" spans="1:73" ht="15" customHeight="1">
      <c r="A78" s="15">
        <v>29</v>
      </c>
      <c r="B78" s="103">
        <v>11405115</v>
      </c>
      <c r="C78" s="84">
        <v>2</v>
      </c>
      <c r="D78" s="126" t="s">
        <v>59</v>
      </c>
      <c r="E78" s="126" t="s">
        <v>60</v>
      </c>
      <c r="F78" s="126" t="s">
        <v>61</v>
      </c>
      <c r="G78" s="39">
        <v>3.21</v>
      </c>
      <c r="H78" s="69">
        <v>2.09</v>
      </c>
      <c r="I78" s="69">
        <v>0</v>
      </c>
      <c r="J78" s="69"/>
      <c r="K78" s="41"/>
      <c r="L78" s="41"/>
      <c r="M78" s="70"/>
      <c r="N78" s="25"/>
      <c r="O78" s="148"/>
      <c r="P78" s="18">
        <v>0</v>
      </c>
      <c r="Q78" s="18"/>
      <c r="R78" s="148"/>
      <c r="S78" s="18">
        <v>0</v>
      </c>
      <c r="T78" s="18"/>
      <c r="U78" s="148"/>
      <c r="V78" s="18">
        <v>0</v>
      </c>
      <c r="W78" s="18"/>
      <c r="X78" s="148"/>
      <c r="Y78" s="18"/>
      <c r="Z78" s="18"/>
      <c r="AA78" s="148"/>
      <c r="AB78" s="18"/>
      <c r="AC78" s="18"/>
      <c r="AD78" s="148"/>
      <c r="AE78" s="18"/>
      <c r="AF78" s="18"/>
      <c r="AG78" s="148"/>
      <c r="AH78" s="19"/>
      <c r="AI78" s="34"/>
      <c r="AJ78" s="12">
        <v>2</v>
      </c>
      <c r="AK78" s="101">
        <v>2</v>
      </c>
      <c r="AL78" s="101"/>
      <c r="AM78" s="101"/>
      <c r="AN78" s="162"/>
      <c r="AO78" s="162" t="s">
        <v>124</v>
      </c>
      <c r="AP78" s="162">
        <v>2</v>
      </c>
      <c r="AQ78" s="101">
        <v>2</v>
      </c>
      <c r="AR78" s="101"/>
      <c r="AS78" s="101">
        <v>2</v>
      </c>
      <c r="AT78" s="101">
        <v>2</v>
      </c>
      <c r="AU78" s="162">
        <v>2</v>
      </c>
      <c r="AV78" s="101"/>
      <c r="AW78" s="162">
        <v>2</v>
      </c>
      <c r="AX78" s="162">
        <v>2</v>
      </c>
      <c r="AY78" s="162">
        <v>2</v>
      </c>
      <c r="AZ78" s="101"/>
      <c r="BA78" s="162" t="s">
        <v>124</v>
      </c>
      <c r="BB78" s="101">
        <v>2</v>
      </c>
      <c r="BC78" s="101">
        <v>4</v>
      </c>
      <c r="BD78" s="101"/>
      <c r="BE78" s="101">
        <v>2</v>
      </c>
      <c r="BF78" s="162">
        <v>2</v>
      </c>
      <c r="BG78" s="162">
        <v>2</v>
      </c>
      <c r="BH78" s="137"/>
      <c r="BI78" s="137">
        <v>2</v>
      </c>
      <c r="BJ78" s="137" t="s">
        <v>124</v>
      </c>
      <c r="BK78" s="1" t="s">
        <v>124</v>
      </c>
      <c r="BL78" s="137"/>
      <c r="BM78" s="1"/>
      <c r="BN78" s="1"/>
      <c r="BO78" s="1"/>
      <c r="BP78" s="1"/>
      <c r="BQ78" s="1"/>
      <c r="BR78" s="1"/>
      <c r="BS78" s="1"/>
      <c r="BT78" s="130">
        <v>39.299999999999997</v>
      </c>
      <c r="BU78" s="126">
        <v>3.5995953573918249</v>
      </c>
    </row>
    <row r="79" spans="1:73" ht="15" customHeight="1">
      <c r="A79" s="15">
        <v>30</v>
      </c>
      <c r="B79" s="103">
        <v>11405115</v>
      </c>
      <c r="C79" s="84">
        <v>1</v>
      </c>
      <c r="D79" s="126" t="s">
        <v>43</v>
      </c>
      <c r="E79" s="126" t="s">
        <v>26</v>
      </c>
      <c r="F79" s="126" t="s">
        <v>10</v>
      </c>
      <c r="G79" s="39">
        <v>2.4500000000000002</v>
      </c>
      <c r="H79" s="69">
        <v>2.72</v>
      </c>
      <c r="I79" s="69">
        <v>0</v>
      </c>
      <c r="J79" s="69"/>
      <c r="K79" s="41"/>
      <c r="L79" s="41"/>
      <c r="M79" s="70"/>
      <c r="N79" s="25"/>
      <c r="O79" s="148"/>
      <c r="P79" s="18">
        <v>0</v>
      </c>
      <c r="Q79" s="18"/>
      <c r="R79" s="148"/>
      <c r="S79" s="18">
        <v>0</v>
      </c>
      <c r="T79" s="18"/>
      <c r="U79" s="148"/>
      <c r="V79" s="18">
        <v>0</v>
      </c>
      <c r="W79" s="18"/>
      <c r="X79" s="148"/>
      <c r="Y79" s="18"/>
      <c r="Z79" s="18"/>
      <c r="AA79" s="148"/>
      <c r="AB79" s="18"/>
      <c r="AC79" s="18"/>
      <c r="AD79" s="148"/>
      <c r="AE79" s="18"/>
      <c r="AF79" s="18"/>
      <c r="AG79" s="148"/>
      <c r="AH79" s="19"/>
      <c r="AI79" s="34"/>
      <c r="AJ79" s="12">
        <v>2</v>
      </c>
      <c r="AK79" s="101">
        <v>2</v>
      </c>
      <c r="AL79" s="101"/>
      <c r="AM79" s="101"/>
      <c r="AN79" s="166">
        <v>2</v>
      </c>
      <c r="AO79" s="166">
        <v>2</v>
      </c>
      <c r="AP79" s="166"/>
      <c r="AQ79" s="101">
        <v>2</v>
      </c>
      <c r="AR79" s="101">
        <v>2</v>
      </c>
      <c r="AS79" s="101" t="s">
        <v>124</v>
      </c>
      <c r="AT79" s="101"/>
      <c r="AU79" s="166" t="s">
        <v>124</v>
      </c>
      <c r="AV79" s="101">
        <v>2</v>
      </c>
      <c r="AW79" s="166">
        <v>2</v>
      </c>
      <c r="AX79" s="166"/>
      <c r="AY79" s="166">
        <v>2</v>
      </c>
      <c r="AZ79" s="101" t="s">
        <v>124</v>
      </c>
      <c r="BA79" s="166" t="s">
        <v>124</v>
      </c>
      <c r="BB79" s="101"/>
      <c r="BC79" s="101" t="s">
        <v>124</v>
      </c>
      <c r="BD79" s="101" t="s">
        <v>124</v>
      </c>
      <c r="BE79" s="101">
        <v>5</v>
      </c>
      <c r="BF79" s="166"/>
      <c r="BG79" s="166">
        <v>2</v>
      </c>
      <c r="BH79" s="157">
        <v>2</v>
      </c>
      <c r="BI79" s="157">
        <v>4</v>
      </c>
      <c r="BJ79" s="157"/>
      <c r="BK79" s="172">
        <v>2</v>
      </c>
      <c r="BL79" s="157"/>
      <c r="BM79" s="172"/>
      <c r="BN79" s="172"/>
      <c r="BO79" s="172"/>
      <c r="BP79" s="172"/>
      <c r="BQ79" s="172"/>
      <c r="BR79" s="172"/>
      <c r="BS79" s="172"/>
      <c r="BT79" s="130">
        <v>38.17</v>
      </c>
      <c r="BU79" s="126">
        <v>3.4506011173239588</v>
      </c>
    </row>
    <row r="80" spans="1:73" ht="15" customHeight="1">
      <c r="A80" s="15">
        <v>31</v>
      </c>
      <c r="B80" s="103">
        <v>11405215</v>
      </c>
      <c r="C80" s="84">
        <v>4</v>
      </c>
      <c r="D80" s="126" t="s">
        <v>107</v>
      </c>
      <c r="E80" s="126" t="s">
        <v>108</v>
      </c>
      <c r="F80" s="126" t="s">
        <v>23</v>
      </c>
      <c r="G80" s="39">
        <v>2.4900000000000002</v>
      </c>
      <c r="H80" s="69">
        <v>2.0499999999999998</v>
      </c>
      <c r="I80" s="69">
        <v>0</v>
      </c>
      <c r="J80" s="69"/>
      <c r="K80" s="41"/>
      <c r="L80" s="41"/>
      <c r="M80" s="70"/>
      <c r="N80" s="51"/>
      <c r="O80" s="148"/>
      <c r="P80" s="21">
        <v>0</v>
      </c>
      <c r="Q80" s="21"/>
      <c r="R80" s="148"/>
      <c r="S80" s="21">
        <v>0</v>
      </c>
      <c r="T80" s="21"/>
      <c r="U80" s="148"/>
      <c r="V80" s="21">
        <v>0</v>
      </c>
      <c r="W80" s="21"/>
      <c r="X80" s="148"/>
      <c r="Y80" s="21"/>
      <c r="Z80" s="21"/>
      <c r="AA80" s="148"/>
      <c r="AB80" s="21"/>
      <c r="AC80" s="21"/>
      <c r="AD80" s="148"/>
      <c r="AE80" s="18"/>
      <c r="AF80" s="18"/>
      <c r="AG80" s="148"/>
      <c r="AH80" s="19"/>
      <c r="AI80" s="34"/>
      <c r="AJ80" s="17">
        <v>2</v>
      </c>
      <c r="AK80" s="101">
        <v>2</v>
      </c>
      <c r="AL80" s="101"/>
      <c r="AM80" s="101"/>
      <c r="AN80" s="172"/>
      <c r="AO80" s="172">
        <v>2</v>
      </c>
      <c r="AP80" s="172">
        <v>2</v>
      </c>
      <c r="AQ80" s="101">
        <v>2</v>
      </c>
      <c r="AR80" s="101"/>
      <c r="AS80" s="101">
        <v>2</v>
      </c>
      <c r="AT80" s="101" t="s">
        <v>124</v>
      </c>
      <c r="AU80" s="172" t="s">
        <v>124</v>
      </c>
      <c r="AV80" s="101"/>
      <c r="AW80" s="172">
        <v>2</v>
      </c>
      <c r="AX80" s="172" t="s">
        <v>124</v>
      </c>
      <c r="AY80" s="172">
        <v>2</v>
      </c>
      <c r="AZ80" s="101"/>
      <c r="BA80" s="172" t="s">
        <v>124</v>
      </c>
      <c r="BB80" s="101" t="s">
        <v>124</v>
      </c>
      <c r="BC80" s="101">
        <v>4</v>
      </c>
      <c r="BD80" s="101"/>
      <c r="BE80" s="101" t="s">
        <v>124</v>
      </c>
      <c r="BF80" s="172">
        <v>2</v>
      </c>
      <c r="BG80" s="172">
        <v>2</v>
      </c>
      <c r="BH80" s="169"/>
      <c r="BI80" s="169">
        <v>2</v>
      </c>
      <c r="BJ80" s="169">
        <v>2</v>
      </c>
      <c r="BK80" s="166">
        <v>2</v>
      </c>
      <c r="BL80" s="169"/>
      <c r="BM80" s="166"/>
      <c r="BN80" s="166"/>
      <c r="BO80" s="166"/>
      <c r="BP80" s="166"/>
      <c r="BQ80" s="166"/>
      <c r="BR80" s="166"/>
      <c r="BS80" s="166"/>
      <c r="BT80" s="130">
        <v>34.54</v>
      </c>
      <c r="BU80" s="126">
        <v>2.9719736027696606</v>
      </c>
    </row>
    <row r="81" spans="1:73" ht="15" customHeight="1">
      <c r="A81" s="15">
        <v>32</v>
      </c>
      <c r="B81" s="103">
        <v>11405115</v>
      </c>
      <c r="C81" s="84">
        <v>2</v>
      </c>
      <c r="D81" s="126" t="s">
        <v>71</v>
      </c>
      <c r="E81" s="126" t="s">
        <v>72</v>
      </c>
      <c r="F81" s="126" t="s">
        <v>20</v>
      </c>
      <c r="G81" s="39">
        <v>3.26</v>
      </c>
      <c r="H81" s="69">
        <v>2.92</v>
      </c>
      <c r="I81" s="69">
        <v>2.2400000000000002</v>
      </c>
      <c r="J81" s="69"/>
      <c r="K81" s="41"/>
      <c r="L81" s="41"/>
      <c r="M81" s="70"/>
      <c r="N81" s="25"/>
      <c r="O81" s="148"/>
      <c r="P81" s="18">
        <v>0</v>
      </c>
      <c r="Q81" s="18"/>
      <c r="R81" s="148"/>
      <c r="S81" s="18">
        <v>0</v>
      </c>
      <c r="T81" s="18"/>
      <c r="U81" s="148"/>
      <c r="V81" s="18">
        <v>0</v>
      </c>
      <c r="W81" s="18"/>
      <c r="X81" s="148"/>
      <c r="Y81" s="18"/>
      <c r="Z81" s="18"/>
      <c r="AA81" s="148"/>
      <c r="AB81" s="18"/>
      <c r="AC81" s="18"/>
      <c r="AD81" s="148"/>
      <c r="AE81" s="18"/>
      <c r="AF81" s="18"/>
      <c r="AG81" s="148"/>
      <c r="AH81" s="19"/>
      <c r="AI81" s="34"/>
      <c r="AJ81" s="12">
        <v>2</v>
      </c>
      <c r="AK81" s="101">
        <v>2</v>
      </c>
      <c r="AL81" s="101"/>
      <c r="AM81" s="101"/>
      <c r="AN81" s="172"/>
      <c r="AO81" s="172">
        <v>2</v>
      </c>
      <c r="AP81" s="172">
        <v>2</v>
      </c>
      <c r="AQ81" s="101" t="s">
        <v>124</v>
      </c>
      <c r="AR81" s="101"/>
      <c r="AS81" s="101">
        <v>2</v>
      </c>
      <c r="AT81" s="101">
        <v>2</v>
      </c>
      <c r="AU81" s="172">
        <v>1</v>
      </c>
      <c r="AV81" s="101"/>
      <c r="AW81" s="172" t="s">
        <v>124</v>
      </c>
      <c r="AX81" s="172" t="s">
        <v>124</v>
      </c>
      <c r="AY81" s="172" t="s">
        <v>124</v>
      </c>
      <c r="AZ81" s="101"/>
      <c r="BA81" s="172">
        <v>2</v>
      </c>
      <c r="BB81" s="101" t="s">
        <v>124</v>
      </c>
      <c r="BC81" s="101" t="s">
        <v>124</v>
      </c>
      <c r="BD81" s="101"/>
      <c r="BE81" s="101">
        <v>2</v>
      </c>
      <c r="BF81" s="172">
        <v>2</v>
      </c>
      <c r="BG81" s="172">
        <v>2</v>
      </c>
      <c r="BH81" s="172"/>
      <c r="BI81" s="172">
        <v>2</v>
      </c>
      <c r="BJ81" s="172">
        <v>1</v>
      </c>
      <c r="BK81" s="1">
        <v>2</v>
      </c>
      <c r="BL81" s="172"/>
      <c r="BM81" s="1"/>
      <c r="BN81" s="1"/>
      <c r="BO81" s="1"/>
      <c r="BP81" s="1"/>
      <c r="BQ81" s="1"/>
      <c r="BR81" s="1"/>
      <c r="BS81" s="1"/>
      <c r="BT81" s="130">
        <v>34.42</v>
      </c>
      <c r="BU81" s="126">
        <v>2.9561512055943124</v>
      </c>
    </row>
    <row r="82" spans="1:73" ht="15" customHeight="1">
      <c r="A82" s="15">
        <v>33</v>
      </c>
      <c r="B82" s="103">
        <v>11405115</v>
      </c>
      <c r="C82" s="84">
        <v>1</v>
      </c>
      <c r="D82" s="126" t="s">
        <v>44</v>
      </c>
      <c r="E82" s="126" t="s">
        <v>45</v>
      </c>
      <c r="F82" s="126" t="s">
        <v>20</v>
      </c>
      <c r="G82" s="39">
        <v>1.84</v>
      </c>
      <c r="H82" s="69">
        <v>1.66</v>
      </c>
      <c r="I82" s="69">
        <v>0</v>
      </c>
      <c r="J82" s="69"/>
      <c r="K82" s="41"/>
      <c r="L82" s="41"/>
      <c r="M82" s="70"/>
      <c r="N82" s="51"/>
      <c r="O82" s="148"/>
      <c r="P82" s="21">
        <v>0</v>
      </c>
      <c r="Q82" s="21"/>
      <c r="R82" s="148"/>
      <c r="S82" s="21">
        <v>0</v>
      </c>
      <c r="T82" s="21"/>
      <c r="U82" s="148"/>
      <c r="V82" s="21">
        <v>0</v>
      </c>
      <c r="W82" s="21"/>
      <c r="X82" s="148"/>
      <c r="Y82" s="21"/>
      <c r="Z82" s="21"/>
      <c r="AA82" s="148"/>
      <c r="AB82" s="21"/>
      <c r="AC82" s="21"/>
      <c r="AD82" s="148"/>
      <c r="AE82" s="18"/>
      <c r="AF82" s="18"/>
      <c r="AG82" s="148"/>
      <c r="AH82" s="19"/>
      <c r="AI82" s="34"/>
      <c r="AJ82" s="12">
        <v>2</v>
      </c>
      <c r="AK82" s="101">
        <v>2</v>
      </c>
      <c r="AL82" s="101"/>
      <c r="AM82" s="101"/>
      <c r="AN82" s="162">
        <v>2</v>
      </c>
      <c r="AO82" s="162">
        <v>2</v>
      </c>
      <c r="AP82" s="162"/>
      <c r="AQ82" s="101" t="s">
        <v>124</v>
      </c>
      <c r="AR82" s="101">
        <v>2</v>
      </c>
      <c r="AS82" s="101">
        <v>2</v>
      </c>
      <c r="AT82" s="101"/>
      <c r="AU82" s="162" t="s">
        <v>124</v>
      </c>
      <c r="AV82" s="101">
        <v>2</v>
      </c>
      <c r="AW82" s="162">
        <v>2</v>
      </c>
      <c r="AX82" s="162"/>
      <c r="AY82" s="162" t="s">
        <v>124</v>
      </c>
      <c r="AZ82" s="101">
        <v>2</v>
      </c>
      <c r="BA82" s="162">
        <v>2</v>
      </c>
      <c r="BB82" s="101"/>
      <c r="BC82" s="101" t="s">
        <v>124</v>
      </c>
      <c r="BD82" s="101">
        <v>2</v>
      </c>
      <c r="BE82" s="101">
        <v>2</v>
      </c>
      <c r="BF82" s="162"/>
      <c r="BG82" s="162" t="s">
        <v>124</v>
      </c>
      <c r="BH82" s="162">
        <v>2</v>
      </c>
      <c r="BI82" s="162">
        <v>4</v>
      </c>
      <c r="BJ82" s="162"/>
      <c r="BK82" s="170" t="s">
        <v>124</v>
      </c>
      <c r="BL82" s="162"/>
      <c r="BM82" s="170"/>
      <c r="BN82" s="170"/>
      <c r="BO82" s="170"/>
      <c r="BP82" s="170"/>
      <c r="BQ82" s="170"/>
      <c r="BR82" s="170"/>
      <c r="BS82" s="170"/>
      <c r="BT82" s="130">
        <v>33.5</v>
      </c>
      <c r="BU82" s="126">
        <v>2.8348461605833055</v>
      </c>
    </row>
    <row r="83" spans="1:73" ht="15" customHeight="1">
      <c r="A83" s="15">
        <v>34</v>
      </c>
      <c r="B83" s="103">
        <v>11405215</v>
      </c>
      <c r="C83" s="84">
        <v>4</v>
      </c>
      <c r="D83" s="126" t="s">
        <v>105</v>
      </c>
      <c r="E83" s="126" t="s">
        <v>106</v>
      </c>
      <c r="F83" s="126" t="s">
        <v>18</v>
      </c>
      <c r="G83" s="39">
        <v>0</v>
      </c>
      <c r="H83" s="69">
        <v>0</v>
      </c>
      <c r="I83" s="69">
        <v>0</v>
      </c>
      <c r="J83" s="69"/>
      <c r="K83" s="41"/>
      <c r="L83" s="41"/>
      <c r="M83" s="70"/>
      <c r="N83" s="51"/>
      <c r="O83" s="148"/>
      <c r="P83" s="21">
        <v>0</v>
      </c>
      <c r="Q83" s="21"/>
      <c r="R83" s="148"/>
      <c r="S83" s="21">
        <v>0</v>
      </c>
      <c r="T83" s="21"/>
      <c r="U83" s="148"/>
      <c r="V83" s="21">
        <v>0</v>
      </c>
      <c r="W83" s="21"/>
      <c r="X83" s="148"/>
      <c r="Y83" s="21"/>
      <c r="Z83" s="21"/>
      <c r="AA83" s="148"/>
      <c r="AB83" s="21"/>
      <c r="AC83" s="21"/>
      <c r="AD83" s="148"/>
      <c r="AE83" s="18"/>
      <c r="AF83" s="18"/>
      <c r="AG83" s="148"/>
      <c r="AH83" s="19"/>
      <c r="AI83" s="34"/>
      <c r="AJ83" s="17">
        <v>2</v>
      </c>
      <c r="AK83" s="101">
        <v>2</v>
      </c>
      <c r="AL83" s="101"/>
      <c r="AM83" s="101"/>
      <c r="AN83" s="166"/>
      <c r="AO83" s="166">
        <v>2</v>
      </c>
      <c r="AP83" s="166">
        <v>2</v>
      </c>
      <c r="AQ83" s="101">
        <v>2</v>
      </c>
      <c r="AR83" s="101"/>
      <c r="AS83" s="101" t="s">
        <v>124</v>
      </c>
      <c r="AT83" s="101">
        <v>2</v>
      </c>
      <c r="AU83" s="166">
        <v>2</v>
      </c>
      <c r="AV83" s="101"/>
      <c r="AW83" s="166" t="s">
        <v>124</v>
      </c>
      <c r="AX83" s="166" t="s">
        <v>124</v>
      </c>
      <c r="AY83" s="166">
        <v>2</v>
      </c>
      <c r="AZ83" s="101"/>
      <c r="BA83" s="166" t="s">
        <v>124</v>
      </c>
      <c r="BB83" s="101">
        <v>2</v>
      </c>
      <c r="BC83" s="101">
        <v>4</v>
      </c>
      <c r="BD83" s="101"/>
      <c r="BE83" s="101">
        <v>2</v>
      </c>
      <c r="BF83" s="166">
        <v>2</v>
      </c>
      <c r="BG83" s="166">
        <v>2</v>
      </c>
      <c r="BH83" s="166"/>
      <c r="BI83" s="166" t="s">
        <v>124</v>
      </c>
      <c r="BJ83" s="166">
        <v>2</v>
      </c>
      <c r="BK83" s="171">
        <v>2</v>
      </c>
      <c r="BL83" s="166"/>
      <c r="BM83" s="171"/>
      <c r="BN83" s="171"/>
      <c r="BO83" s="171"/>
      <c r="BP83" s="171"/>
      <c r="BQ83" s="171"/>
      <c r="BR83" s="171"/>
      <c r="BS83" s="171"/>
      <c r="BT83" s="130">
        <v>32</v>
      </c>
      <c r="BU83" s="126">
        <v>2.637066195891447</v>
      </c>
    </row>
    <row r="84" spans="1:73" ht="15" customHeight="1">
      <c r="A84" s="15">
        <v>35</v>
      </c>
      <c r="B84" s="103">
        <v>11405215</v>
      </c>
      <c r="C84" s="84">
        <v>3</v>
      </c>
      <c r="D84" s="126" t="s">
        <v>84</v>
      </c>
      <c r="E84" s="126" t="s">
        <v>85</v>
      </c>
      <c r="F84" s="126" t="s">
        <v>86</v>
      </c>
      <c r="G84" s="39">
        <v>1.32</v>
      </c>
      <c r="H84" s="69">
        <v>1.71</v>
      </c>
      <c r="I84" s="69">
        <v>0</v>
      </c>
      <c r="J84" s="69"/>
      <c r="K84" s="41"/>
      <c r="L84" s="41"/>
      <c r="M84" s="70"/>
      <c r="N84" s="51"/>
      <c r="O84" s="148"/>
      <c r="P84" s="21">
        <v>0</v>
      </c>
      <c r="Q84" s="21"/>
      <c r="R84" s="148"/>
      <c r="S84" s="21">
        <v>0</v>
      </c>
      <c r="T84" s="21"/>
      <c r="U84" s="148"/>
      <c r="V84" s="21">
        <v>0</v>
      </c>
      <c r="W84" s="21"/>
      <c r="X84" s="148"/>
      <c r="Y84" s="21"/>
      <c r="Z84" s="21"/>
      <c r="AA84" s="148"/>
      <c r="AB84" s="21"/>
      <c r="AC84" s="21"/>
      <c r="AD84" s="148"/>
      <c r="AE84" s="18"/>
      <c r="AF84" s="18"/>
      <c r="AG84" s="148"/>
      <c r="AH84" s="19"/>
      <c r="AI84" s="34"/>
      <c r="AJ84" s="17">
        <v>2</v>
      </c>
      <c r="AK84" s="101">
        <v>2</v>
      </c>
      <c r="AL84" s="101"/>
      <c r="AM84" s="101"/>
      <c r="AN84" s="158">
        <v>2</v>
      </c>
      <c r="AO84" s="158">
        <v>2</v>
      </c>
      <c r="AP84" s="158"/>
      <c r="AQ84" s="101" t="s">
        <v>124</v>
      </c>
      <c r="AR84" s="101">
        <v>2</v>
      </c>
      <c r="AS84" s="101">
        <v>2</v>
      </c>
      <c r="AT84" s="101"/>
      <c r="AU84" s="158">
        <v>2</v>
      </c>
      <c r="AV84" s="101" t="s">
        <v>124</v>
      </c>
      <c r="AW84" s="158" t="s">
        <v>124</v>
      </c>
      <c r="AX84" s="158"/>
      <c r="AY84" s="158">
        <v>2</v>
      </c>
      <c r="AZ84" s="101">
        <v>2</v>
      </c>
      <c r="BA84" s="158">
        <v>2</v>
      </c>
      <c r="BB84" s="101"/>
      <c r="BC84" s="101" t="s">
        <v>124</v>
      </c>
      <c r="BD84" s="101" t="s">
        <v>124</v>
      </c>
      <c r="BE84" s="101" t="s">
        <v>124</v>
      </c>
      <c r="BF84" s="158"/>
      <c r="BG84" s="158">
        <v>2</v>
      </c>
      <c r="BH84" s="158">
        <v>2</v>
      </c>
      <c r="BI84" s="158">
        <v>4</v>
      </c>
      <c r="BJ84" s="158"/>
      <c r="BK84" s="171" t="s">
        <v>124</v>
      </c>
      <c r="BL84" s="158"/>
      <c r="BM84" s="171"/>
      <c r="BN84" s="171"/>
      <c r="BO84" s="171"/>
      <c r="BP84" s="171"/>
      <c r="BQ84" s="171"/>
      <c r="BR84" s="171"/>
      <c r="BS84" s="171"/>
      <c r="BT84" s="130">
        <v>31.03</v>
      </c>
      <c r="BU84" s="126">
        <v>2.5091684853907119</v>
      </c>
    </row>
    <row r="85" spans="1:73" ht="15" customHeight="1">
      <c r="A85" s="15">
        <v>36</v>
      </c>
      <c r="B85" s="103">
        <v>11405115</v>
      </c>
      <c r="C85" s="84">
        <v>2</v>
      </c>
      <c r="D85" s="126" t="s">
        <v>65</v>
      </c>
      <c r="E85" s="126" t="s">
        <v>9</v>
      </c>
      <c r="F85" s="126" t="s">
        <v>25</v>
      </c>
      <c r="G85" s="39">
        <v>0</v>
      </c>
      <c r="H85" s="69">
        <v>0</v>
      </c>
      <c r="I85" s="69">
        <v>0</v>
      </c>
      <c r="J85" s="71"/>
      <c r="K85" s="72"/>
      <c r="L85" s="72"/>
      <c r="M85" s="73"/>
      <c r="N85" s="51"/>
      <c r="O85" s="148"/>
      <c r="P85" s="21">
        <v>0</v>
      </c>
      <c r="Q85" s="21"/>
      <c r="R85" s="148"/>
      <c r="S85" s="21">
        <v>0</v>
      </c>
      <c r="T85" s="21"/>
      <c r="U85" s="148"/>
      <c r="V85" s="21">
        <v>0</v>
      </c>
      <c r="W85" s="21"/>
      <c r="X85" s="148"/>
      <c r="Y85" s="21"/>
      <c r="Z85" s="21"/>
      <c r="AA85" s="148"/>
      <c r="AB85" s="21"/>
      <c r="AC85" s="21"/>
      <c r="AD85" s="148"/>
      <c r="AE85" s="21"/>
      <c r="AF85" s="21"/>
      <c r="AG85" s="148"/>
      <c r="AH85" s="20"/>
      <c r="AI85" s="34"/>
      <c r="AJ85" s="17">
        <v>2</v>
      </c>
      <c r="AK85" s="101">
        <v>2</v>
      </c>
      <c r="AL85" s="101"/>
      <c r="AM85" s="101"/>
      <c r="AN85" s="15"/>
      <c r="AO85" s="15">
        <v>2</v>
      </c>
      <c r="AP85" s="15">
        <v>2</v>
      </c>
      <c r="AQ85" s="101">
        <v>2</v>
      </c>
      <c r="AR85" s="101"/>
      <c r="AS85" s="101">
        <v>2</v>
      </c>
      <c r="AT85" s="101" t="s">
        <v>124</v>
      </c>
      <c r="AU85" s="15">
        <v>2</v>
      </c>
      <c r="AV85" s="101"/>
      <c r="AW85" s="15">
        <v>2</v>
      </c>
      <c r="AX85" s="15" t="s">
        <v>124</v>
      </c>
      <c r="AY85" s="15" t="s">
        <v>124</v>
      </c>
      <c r="AZ85" s="101"/>
      <c r="BA85" s="15">
        <v>2</v>
      </c>
      <c r="BB85" s="101" t="s">
        <v>124</v>
      </c>
      <c r="BC85" s="101">
        <v>4</v>
      </c>
      <c r="BD85" s="101"/>
      <c r="BE85" s="101">
        <v>2</v>
      </c>
      <c r="BF85" s="15" t="s">
        <v>124</v>
      </c>
      <c r="BG85" s="15" t="s">
        <v>124</v>
      </c>
      <c r="BH85" s="15"/>
      <c r="BI85" s="15">
        <v>2</v>
      </c>
      <c r="BJ85" s="15">
        <v>2</v>
      </c>
      <c r="BK85" s="162">
        <v>2</v>
      </c>
      <c r="BL85" s="15"/>
      <c r="BM85" s="162"/>
      <c r="BN85" s="162"/>
      <c r="BO85" s="162"/>
      <c r="BP85" s="162"/>
      <c r="BQ85" s="162"/>
      <c r="BR85" s="162"/>
      <c r="BS85" s="162"/>
      <c r="BT85" s="130">
        <v>30</v>
      </c>
      <c r="BU85" s="126">
        <v>2.3733595763023025</v>
      </c>
    </row>
    <row r="86" spans="1:73" ht="15" customHeight="1">
      <c r="A86" s="15">
        <v>37</v>
      </c>
      <c r="B86" s="103">
        <v>11405115</v>
      </c>
      <c r="C86" s="84">
        <v>2</v>
      </c>
      <c r="D86" s="126" t="s">
        <v>70</v>
      </c>
      <c r="E86" s="126" t="s">
        <v>15</v>
      </c>
      <c r="F86" s="126" t="s">
        <v>10</v>
      </c>
      <c r="G86" s="39">
        <v>0</v>
      </c>
      <c r="H86" s="69">
        <v>0</v>
      </c>
      <c r="I86" s="69">
        <v>0</v>
      </c>
      <c r="J86" s="69"/>
      <c r="K86" s="41"/>
      <c r="L86" s="41"/>
      <c r="M86" s="70"/>
      <c r="N86" s="51"/>
      <c r="O86" s="148"/>
      <c r="P86" s="21">
        <v>0</v>
      </c>
      <c r="Q86" s="21"/>
      <c r="R86" s="148"/>
      <c r="S86" s="21">
        <v>0</v>
      </c>
      <c r="T86" s="21"/>
      <c r="U86" s="148"/>
      <c r="V86" s="21">
        <v>0</v>
      </c>
      <c r="W86" s="21"/>
      <c r="X86" s="148"/>
      <c r="Y86" s="21"/>
      <c r="Z86" s="21"/>
      <c r="AA86" s="148"/>
      <c r="AB86" s="21"/>
      <c r="AC86" s="21"/>
      <c r="AD86" s="148"/>
      <c r="AE86" s="18"/>
      <c r="AF86" s="18"/>
      <c r="AG86" s="148"/>
      <c r="AH86" s="19"/>
      <c r="AI86" s="34"/>
      <c r="AJ86" s="17">
        <v>2</v>
      </c>
      <c r="AK86" s="101">
        <v>2</v>
      </c>
      <c r="AL86" s="101"/>
      <c r="AM86" s="101"/>
      <c r="AN86" s="166"/>
      <c r="AO86" s="166">
        <v>2</v>
      </c>
      <c r="AP86" s="166">
        <v>2</v>
      </c>
      <c r="AQ86" s="101">
        <v>2</v>
      </c>
      <c r="AR86" s="101"/>
      <c r="AS86" s="101">
        <v>2</v>
      </c>
      <c r="AT86" s="101" t="s">
        <v>124</v>
      </c>
      <c r="AU86" s="166">
        <v>2</v>
      </c>
      <c r="AV86" s="101"/>
      <c r="AW86" s="166">
        <v>2</v>
      </c>
      <c r="AX86" s="166" t="s">
        <v>124</v>
      </c>
      <c r="AY86" s="166" t="s">
        <v>124</v>
      </c>
      <c r="AZ86" s="101"/>
      <c r="BA86" s="166">
        <v>2</v>
      </c>
      <c r="BB86" s="101" t="s">
        <v>124</v>
      </c>
      <c r="BC86" s="101">
        <v>4</v>
      </c>
      <c r="BD86" s="101"/>
      <c r="BE86" s="101" t="s">
        <v>124</v>
      </c>
      <c r="BF86" s="166">
        <v>2</v>
      </c>
      <c r="BG86" s="166">
        <v>2</v>
      </c>
      <c r="BH86" s="166"/>
      <c r="BI86" s="166" t="s">
        <v>124</v>
      </c>
      <c r="BJ86" s="166">
        <v>2</v>
      </c>
      <c r="BK86" s="161">
        <v>2</v>
      </c>
      <c r="BL86" s="166"/>
      <c r="BM86" s="161"/>
      <c r="BN86" s="161"/>
      <c r="BO86" s="161"/>
      <c r="BP86" s="161"/>
      <c r="BQ86" s="161"/>
      <c r="BR86" s="161"/>
      <c r="BS86" s="161"/>
      <c r="BT86" s="130">
        <v>30</v>
      </c>
      <c r="BU86" s="126">
        <v>2.3733595763023025</v>
      </c>
    </row>
    <row r="87" spans="1:73" ht="15" customHeight="1">
      <c r="A87" s="15">
        <v>38</v>
      </c>
      <c r="B87" s="103">
        <v>11405215</v>
      </c>
      <c r="C87" s="84">
        <v>3</v>
      </c>
      <c r="D87" s="126" t="s">
        <v>77</v>
      </c>
      <c r="E87" s="126" t="s">
        <v>78</v>
      </c>
      <c r="F87" s="126" t="s">
        <v>17</v>
      </c>
      <c r="G87" s="39">
        <v>0</v>
      </c>
      <c r="H87" s="69">
        <v>0</v>
      </c>
      <c r="I87" s="69">
        <v>0</v>
      </c>
      <c r="J87" s="69"/>
      <c r="K87" s="41"/>
      <c r="L87" s="41"/>
      <c r="M87" s="70"/>
      <c r="N87" s="25"/>
      <c r="O87" s="148"/>
      <c r="P87" s="18">
        <v>0</v>
      </c>
      <c r="Q87" s="18"/>
      <c r="R87" s="148"/>
      <c r="S87" s="18">
        <v>0</v>
      </c>
      <c r="T87" s="18"/>
      <c r="U87" s="148"/>
      <c r="V87" s="18">
        <v>0</v>
      </c>
      <c r="W87" s="18"/>
      <c r="X87" s="148"/>
      <c r="Y87" s="18"/>
      <c r="Z87" s="18"/>
      <c r="AA87" s="148"/>
      <c r="AB87" s="18"/>
      <c r="AC87" s="18"/>
      <c r="AD87" s="148"/>
      <c r="AE87" s="18"/>
      <c r="AF87" s="18"/>
      <c r="AG87" s="148"/>
      <c r="AH87" s="19"/>
      <c r="AI87" s="34"/>
      <c r="AJ87" s="12">
        <v>2</v>
      </c>
      <c r="AK87" s="101">
        <v>2</v>
      </c>
      <c r="AL87" s="101"/>
      <c r="AM87" s="101"/>
      <c r="AN87" s="158">
        <v>2</v>
      </c>
      <c r="AO87" s="158">
        <v>2</v>
      </c>
      <c r="AP87" s="158"/>
      <c r="AQ87" s="101" t="s">
        <v>124</v>
      </c>
      <c r="AR87" s="101" t="s">
        <v>124</v>
      </c>
      <c r="AS87" s="101" t="s">
        <v>124</v>
      </c>
      <c r="AT87" s="101"/>
      <c r="AU87" s="158" t="s">
        <v>124</v>
      </c>
      <c r="AV87" s="101">
        <v>2</v>
      </c>
      <c r="AW87" s="158">
        <v>2</v>
      </c>
      <c r="AX87" s="158"/>
      <c r="AY87" s="158" t="s">
        <v>124</v>
      </c>
      <c r="AZ87" s="101">
        <v>2</v>
      </c>
      <c r="BA87" s="158">
        <v>2</v>
      </c>
      <c r="BB87" s="101"/>
      <c r="BC87" s="101">
        <v>4</v>
      </c>
      <c r="BD87" s="101" t="s">
        <v>124</v>
      </c>
      <c r="BE87" s="101" t="s">
        <v>124</v>
      </c>
      <c r="BF87" s="158"/>
      <c r="BG87" s="158">
        <v>2</v>
      </c>
      <c r="BH87" s="158">
        <v>2</v>
      </c>
      <c r="BI87" s="158">
        <v>2</v>
      </c>
      <c r="BJ87" s="158"/>
      <c r="BK87" s="1">
        <v>2</v>
      </c>
      <c r="BL87" s="158"/>
      <c r="BM87" s="1"/>
      <c r="BN87" s="1"/>
      <c r="BO87" s="1"/>
      <c r="BP87" s="1"/>
      <c r="BQ87" s="1"/>
      <c r="BR87" s="1"/>
      <c r="BS87" s="1"/>
      <c r="BT87" s="130">
        <v>28</v>
      </c>
      <c r="BU87" s="126">
        <v>2.1096529567131577</v>
      </c>
    </row>
    <row r="88" spans="1:73" ht="15" customHeight="1" thickBot="1">
      <c r="A88" s="15">
        <v>41</v>
      </c>
      <c r="B88" s="103">
        <v>11405115</v>
      </c>
      <c r="C88" s="84">
        <v>2</v>
      </c>
      <c r="D88" s="126" t="s">
        <v>126</v>
      </c>
      <c r="E88" s="126" t="s">
        <v>22</v>
      </c>
      <c r="F88" s="126" t="s">
        <v>24</v>
      </c>
      <c r="G88" s="39">
        <v>0</v>
      </c>
      <c r="H88" s="69">
        <v>0</v>
      </c>
      <c r="I88" s="69">
        <v>0</v>
      </c>
      <c r="J88" s="69"/>
      <c r="K88" s="41"/>
      <c r="L88" s="41"/>
      <c r="M88" s="70"/>
      <c r="N88" s="25"/>
      <c r="O88" s="153"/>
      <c r="P88" s="18">
        <v>0</v>
      </c>
      <c r="Q88" s="18"/>
      <c r="R88" s="153"/>
      <c r="S88" s="18">
        <v>0</v>
      </c>
      <c r="T88" s="18"/>
      <c r="U88" s="153"/>
      <c r="V88" s="18">
        <v>0</v>
      </c>
      <c r="W88" s="18"/>
      <c r="X88" s="153"/>
      <c r="Y88" s="18"/>
      <c r="Z88" s="18"/>
      <c r="AA88" s="153"/>
      <c r="AB88" s="18"/>
      <c r="AC88" s="18"/>
      <c r="AD88" s="153"/>
      <c r="AE88" s="18"/>
      <c r="AF88" s="18"/>
      <c r="AG88" s="153"/>
      <c r="AH88" s="19"/>
      <c r="AI88" s="34"/>
      <c r="AJ88" s="12">
        <v>2</v>
      </c>
      <c r="AK88" s="101" t="s">
        <v>124</v>
      </c>
      <c r="AL88" s="101"/>
      <c r="AM88" s="101"/>
      <c r="AN88" s="166"/>
      <c r="AO88" s="166" t="s">
        <v>124</v>
      </c>
      <c r="AP88" s="166" t="s">
        <v>124</v>
      </c>
      <c r="AQ88" s="101" t="s">
        <v>124</v>
      </c>
      <c r="AR88" s="101"/>
      <c r="AS88" s="101" t="s">
        <v>124</v>
      </c>
      <c r="AT88" s="101" t="s">
        <v>124</v>
      </c>
      <c r="AU88" s="166" t="s">
        <v>124</v>
      </c>
      <c r="AV88" s="101"/>
      <c r="AW88" s="166" t="s">
        <v>124</v>
      </c>
      <c r="AX88" s="166" t="s">
        <v>124</v>
      </c>
      <c r="AY88" s="166" t="s">
        <v>124</v>
      </c>
      <c r="AZ88" s="101"/>
      <c r="BA88" s="166">
        <v>2</v>
      </c>
      <c r="BB88" s="101" t="s">
        <v>124</v>
      </c>
      <c r="BC88" s="101" t="s">
        <v>124</v>
      </c>
      <c r="BD88" s="101"/>
      <c r="BE88" s="101" t="s">
        <v>124</v>
      </c>
      <c r="BF88" s="166">
        <v>2</v>
      </c>
      <c r="BG88" s="166">
        <v>2</v>
      </c>
      <c r="BH88" s="166"/>
      <c r="BI88" s="166" t="s">
        <v>124</v>
      </c>
      <c r="BJ88" s="166">
        <v>2</v>
      </c>
      <c r="BK88" s="1">
        <v>2</v>
      </c>
      <c r="BL88" s="166"/>
      <c r="BM88" s="1"/>
      <c r="BN88" s="1"/>
      <c r="BO88" s="1"/>
      <c r="BP88" s="1"/>
      <c r="BQ88" s="1"/>
      <c r="BR88" s="1"/>
      <c r="BS88" s="1"/>
      <c r="BT88" s="130">
        <v>12</v>
      </c>
      <c r="BU88" s="126">
        <v>0</v>
      </c>
    </row>
    <row r="89" spans="1:73" ht="15" hidden="1" customHeight="1">
      <c r="A89" s="15"/>
      <c r="B89" s="12"/>
      <c r="C89" s="84"/>
      <c r="D89" s="15"/>
      <c r="E89" s="15"/>
      <c r="F89" s="11"/>
      <c r="G89" s="116"/>
      <c r="H89" s="117"/>
      <c r="I89" s="117"/>
      <c r="J89" s="117"/>
      <c r="K89" s="118"/>
      <c r="L89" s="118"/>
      <c r="M89" s="119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7"/>
      <c r="AI89" s="120"/>
      <c r="AJ89" s="121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35"/>
      <c r="BU89" s="123"/>
    </row>
    <row r="90" spans="1:73" ht="15" hidden="1" customHeight="1">
      <c r="A90" s="15"/>
      <c r="B90" s="12"/>
      <c r="C90" s="84"/>
      <c r="D90" s="15"/>
      <c r="E90" s="15"/>
      <c r="F90" s="11"/>
      <c r="G90" s="25"/>
      <c r="H90" s="19"/>
      <c r="I90" s="19"/>
      <c r="J90" s="19"/>
      <c r="K90" s="18"/>
      <c r="L90" s="18"/>
      <c r="M90" s="26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9"/>
      <c r="AI90" s="34"/>
      <c r="AJ90" s="17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130"/>
      <c r="BU90" s="9"/>
    </row>
    <row r="91" spans="1:73" ht="15" hidden="1" customHeight="1">
      <c r="A91" s="15"/>
      <c r="B91" s="12"/>
      <c r="C91" s="84"/>
      <c r="D91" s="15"/>
      <c r="E91" s="15"/>
      <c r="F91" s="11"/>
      <c r="G91" s="25"/>
      <c r="H91" s="19"/>
      <c r="I91" s="19"/>
      <c r="J91" s="19"/>
      <c r="K91" s="18"/>
      <c r="L91" s="18"/>
      <c r="M91" s="26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  <c r="AI91" s="34"/>
      <c r="AJ91" s="17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  <c r="AY91" s="95"/>
      <c r="AZ91" s="95"/>
      <c r="BA91" s="95"/>
      <c r="BB91" s="95"/>
      <c r="BC91" s="95"/>
      <c r="BD91" s="95"/>
      <c r="BE91" s="95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95"/>
      <c r="BS91" s="95"/>
      <c r="BT91" s="130"/>
      <c r="BU91" s="9"/>
    </row>
    <row r="92" spans="1:73" ht="15" hidden="1" customHeight="1">
      <c r="A92" s="15"/>
      <c r="B92" s="12"/>
      <c r="C92" s="84"/>
      <c r="D92" s="15"/>
      <c r="E92" s="15"/>
      <c r="F92" s="11"/>
      <c r="G92" s="25"/>
      <c r="H92" s="19"/>
      <c r="I92" s="19"/>
      <c r="J92" s="19"/>
      <c r="K92" s="18"/>
      <c r="L92" s="18"/>
      <c r="M92" s="26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9"/>
      <c r="AI92" s="34"/>
      <c r="AJ92" s="17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130"/>
      <c r="BU92" s="9"/>
    </row>
    <row r="93" spans="1:73" ht="15" hidden="1" customHeight="1">
      <c r="A93" s="15"/>
      <c r="B93" s="12"/>
      <c r="C93" s="84"/>
      <c r="D93" s="15"/>
      <c r="E93" s="15"/>
      <c r="F93" s="11"/>
      <c r="G93" s="25"/>
      <c r="H93" s="19"/>
      <c r="I93" s="19"/>
      <c r="J93" s="19"/>
      <c r="K93" s="18"/>
      <c r="L93" s="18"/>
      <c r="M93" s="26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9"/>
      <c r="AI93" s="34"/>
      <c r="AJ93" s="17"/>
      <c r="AK93" s="95"/>
      <c r="AL93" s="95"/>
      <c r="AM93" s="95"/>
      <c r="AN93" s="95"/>
      <c r="AO93" s="95"/>
      <c r="AP93" s="95"/>
      <c r="AQ93" s="95"/>
      <c r="AR93" s="95"/>
      <c r="AS93" s="95"/>
      <c r="AT93" s="95"/>
      <c r="AU93" s="95"/>
      <c r="AV93" s="95"/>
      <c r="AW93" s="95"/>
      <c r="AX93" s="95"/>
      <c r="AY93" s="95"/>
      <c r="AZ93" s="95"/>
      <c r="BA93" s="95"/>
      <c r="BB93" s="95"/>
      <c r="BC93" s="95"/>
      <c r="BD93" s="95"/>
      <c r="BE93" s="95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130"/>
      <c r="BU93" s="9"/>
    </row>
    <row r="94" spans="1:73" ht="15" hidden="1" customHeight="1">
      <c r="A94" s="15"/>
      <c r="B94" s="12"/>
      <c r="C94" s="84"/>
      <c r="D94" s="15"/>
      <c r="E94" s="15"/>
      <c r="F94" s="11"/>
      <c r="G94" s="25"/>
      <c r="H94" s="19"/>
      <c r="I94" s="19"/>
      <c r="J94" s="19"/>
      <c r="K94" s="18"/>
      <c r="L94" s="18"/>
      <c r="M94" s="26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9"/>
      <c r="AI94" s="34"/>
      <c r="AJ94" s="17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130"/>
      <c r="BU94" s="9"/>
    </row>
    <row r="95" spans="1:73" ht="15" hidden="1" customHeight="1">
      <c r="A95" s="15"/>
      <c r="B95" s="12"/>
      <c r="C95" s="84"/>
      <c r="D95" s="15"/>
      <c r="E95" s="15"/>
      <c r="F95" s="11"/>
      <c r="G95" s="25"/>
      <c r="H95" s="19"/>
      <c r="I95" s="19"/>
      <c r="J95" s="19"/>
      <c r="K95" s="18"/>
      <c r="L95" s="18"/>
      <c r="M95" s="26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9"/>
      <c r="AI95" s="34"/>
      <c r="AJ95" s="17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130"/>
      <c r="BU95" s="9"/>
    </row>
    <row r="96" spans="1:73" ht="15" hidden="1" customHeight="1">
      <c r="A96" s="15"/>
      <c r="B96" s="12"/>
      <c r="C96" s="84"/>
      <c r="D96" s="15"/>
      <c r="E96" s="15"/>
      <c r="F96" s="11"/>
      <c r="G96" s="25"/>
      <c r="H96" s="19"/>
      <c r="I96" s="19"/>
      <c r="J96" s="19"/>
      <c r="K96" s="18"/>
      <c r="L96" s="18"/>
      <c r="M96" s="26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9"/>
      <c r="AI96" s="34"/>
      <c r="AJ96" s="17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130"/>
      <c r="BU96" s="9"/>
    </row>
    <row r="97" spans="1:73" ht="15" hidden="1" customHeight="1">
      <c r="A97" s="15"/>
      <c r="B97" s="12"/>
      <c r="C97" s="84"/>
      <c r="D97" s="15"/>
      <c r="E97" s="15"/>
      <c r="F97" s="11"/>
      <c r="G97" s="25"/>
      <c r="H97" s="19"/>
      <c r="I97" s="19"/>
      <c r="J97" s="19"/>
      <c r="K97" s="18"/>
      <c r="L97" s="18"/>
      <c r="M97" s="26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9"/>
      <c r="AI97" s="34"/>
      <c r="AJ97" s="17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130"/>
      <c r="BU97" s="9"/>
    </row>
    <row r="98" spans="1:73" hidden="1">
      <c r="A98" s="13"/>
      <c r="B98" s="12"/>
      <c r="C98" s="84"/>
      <c r="D98" s="15"/>
      <c r="E98" s="15"/>
      <c r="F98" s="11"/>
      <c r="G98" s="25"/>
      <c r="H98" s="19"/>
      <c r="I98" s="19"/>
      <c r="J98" s="19"/>
      <c r="K98" s="18"/>
      <c r="L98" s="18"/>
      <c r="M98" s="26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9"/>
      <c r="AI98" s="34"/>
      <c r="AJ98" s="17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1"/>
      <c r="BL98" s="23"/>
      <c r="BM98" s="1"/>
      <c r="BN98" s="1"/>
      <c r="BO98" s="1"/>
      <c r="BP98" s="1"/>
      <c r="BQ98" s="1"/>
      <c r="BR98" s="1"/>
      <c r="BS98" s="1"/>
      <c r="BT98" s="130"/>
      <c r="BU98" s="9"/>
    </row>
    <row r="99" spans="1:73" hidden="1">
      <c r="A99" s="13"/>
      <c r="B99" s="12"/>
      <c r="C99" s="84"/>
      <c r="D99" s="15"/>
      <c r="E99" s="15"/>
      <c r="F99" s="11"/>
      <c r="G99" s="25"/>
      <c r="H99" s="19"/>
      <c r="I99" s="19"/>
      <c r="J99" s="19"/>
      <c r="K99" s="18"/>
      <c r="L99" s="18"/>
      <c r="M99" s="26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9"/>
      <c r="AI99" s="34"/>
      <c r="AJ99" s="17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1"/>
      <c r="BL99" s="23"/>
      <c r="BM99" s="1"/>
      <c r="BN99" s="1"/>
      <c r="BO99" s="1"/>
      <c r="BP99" s="1"/>
      <c r="BQ99" s="1"/>
      <c r="BR99" s="1"/>
      <c r="BS99" s="1"/>
      <c r="BT99" s="130"/>
      <c r="BU99" s="9"/>
    </row>
    <row r="100" spans="1:73" hidden="1">
      <c r="A100" s="13"/>
      <c r="B100" s="12"/>
      <c r="C100" s="84"/>
      <c r="D100" s="15"/>
      <c r="E100" s="15"/>
      <c r="F100" s="11"/>
      <c r="G100" s="28"/>
      <c r="H100" s="15"/>
      <c r="I100" s="23"/>
      <c r="J100" s="20"/>
      <c r="K100" s="21"/>
      <c r="L100" s="21"/>
      <c r="M100" s="27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9"/>
      <c r="AI100" s="34"/>
      <c r="AJ100" s="17"/>
      <c r="AK100" s="23"/>
      <c r="AL100" s="23"/>
      <c r="AM100" s="23"/>
      <c r="AN100" s="15"/>
      <c r="AO100" s="15"/>
      <c r="AP100" s="15"/>
      <c r="AQ100" s="23"/>
      <c r="AR100" s="23"/>
      <c r="AS100" s="23"/>
      <c r="AT100" s="23"/>
      <c r="AU100" s="15"/>
      <c r="AV100" s="23"/>
      <c r="AW100" s="15"/>
      <c r="AX100" s="15"/>
      <c r="AY100" s="15"/>
      <c r="AZ100" s="23"/>
      <c r="BA100" s="15"/>
      <c r="BB100" s="23"/>
      <c r="BC100" s="23"/>
      <c r="BD100" s="23"/>
      <c r="BE100" s="23"/>
      <c r="BF100" s="15"/>
      <c r="BG100" s="15"/>
      <c r="BH100" s="15"/>
      <c r="BI100" s="15"/>
      <c r="BJ100" s="15"/>
      <c r="BK100" s="23"/>
      <c r="BL100" s="15"/>
      <c r="BM100" s="23"/>
      <c r="BN100" s="23"/>
      <c r="BO100" s="23"/>
      <c r="BP100" s="23"/>
      <c r="BQ100" s="23"/>
      <c r="BR100" s="23"/>
      <c r="BS100" s="23"/>
      <c r="BT100" s="130"/>
      <c r="BU100" s="9"/>
    </row>
    <row r="101" spans="1:73" hidden="1">
      <c r="A101" s="13"/>
      <c r="B101" s="12"/>
      <c r="C101" s="84"/>
      <c r="D101" s="15"/>
      <c r="E101" s="15"/>
      <c r="F101" s="11"/>
      <c r="G101" s="25"/>
      <c r="H101" s="19"/>
      <c r="I101" s="19"/>
      <c r="J101" s="19"/>
      <c r="K101" s="18"/>
      <c r="L101" s="18"/>
      <c r="M101" s="26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  <c r="AI101" s="34"/>
      <c r="AJ101" s="17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1"/>
      <c r="BL101" s="23"/>
      <c r="BM101" s="1"/>
      <c r="BN101" s="1"/>
      <c r="BO101" s="1"/>
      <c r="BP101" s="1"/>
      <c r="BQ101" s="1"/>
      <c r="BR101" s="1"/>
      <c r="BS101" s="1"/>
      <c r="BT101" s="130"/>
      <c r="BU101" s="9"/>
    </row>
    <row r="102" spans="1:73" hidden="1">
      <c r="A102" s="13"/>
      <c r="B102" s="12"/>
      <c r="C102" s="84"/>
      <c r="D102" s="15"/>
      <c r="E102" s="15"/>
      <c r="F102" s="11"/>
      <c r="G102" s="25"/>
      <c r="H102" s="19"/>
      <c r="I102" s="19"/>
      <c r="J102" s="19"/>
      <c r="K102" s="18"/>
      <c r="L102" s="18"/>
      <c r="M102" s="26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9"/>
      <c r="AI102" s="34"/>
      <c r="AJ102" s="17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1"/>
      <c r="BL102" s="23"/>
      <c r="BM102" s="1"/>
      <c r="BN102" s="1"/>
      <c r="BO102" s="1"/>
      <c r="BP102" s="1"/>
      <c r="BQ102" s="1"/>
      <c r="BR102" s="1"/>
      <c r="BS102" s="1"/>
      <c r="BT102" s="130"/>
      <c r="BU102" s="9"/>
    </row>
    <row r="103" spans="1:73" hidden="1">
      <c r="A103" s="13"/>
      <c r="B103" s="12"/>
      <c r="C103" s="84"/>
      <c r="D103" s="15"/>
      <c r="E103" s="15"/>
      <c r="F103" s="11"/>
      <c r="G103" s="25"/>
      <c r="H103" s="19"/>
      <c r="I103" s="19"/>
      <c r="J103" s="19"/>
      <c r="K103" s="18"/>
      <c r="L103" s="18"/>
      <c r="M103" s="26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9"/>
      <c r="AI103" s="34"/>
      <c r="AJ103" s="17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1"/>
      <c r="BL103" s="23"/>
      <c r="BM103" s="1"/>
      <c r="BN103" s="1"/>
      <c r="BO103" s="1"/>
      <c r="BP103" s="1"/>
      <c r="BQ103" s="1"/>
      <c r="BR103" s="1"/>
      <c r="BS103" s="1"/>
      <c r="BT103" s="130"/>
      <c r="BU103" s="9"/>
    </row>
    <row r="104" spans="1:73" hidden="1">
      <c r="A104" s="13"/>
      <c r="B104" s="12"/>
      <c r="C104" s="84"/>
      <c r="D104" s="15"/>
      <c r="E104" s="15"/>
      <c r="F104" s="11"/>
      <c r="G104" s="28"/>
      <c r="H104" s="15"/>
      <c r="I104" s="23"/>
      <c r="J104" s="20"/>
      <c r="K104" s="21"/>
      <c r="L104" s="21"/>
      <c r="M104" s="27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9"/>
      <c r="AI104" s="34"/>
      <c r="AJ104" s="17"/>
      <c r="AK104" s="23"/>
      <c r="AL104" s="23"/>
      <c r="AM104" s="23"/>
      <c r="AN104" s="15"/>
      <c r="AO104" s="15"/>
      <c r="AP104" s="15"/>
      <c r="AQ104" s="23"/>
      <c r="AR104" s="23"/>
      <c r="AS104" s="23"/>
      <c r="AT104" s="23"/>
      <c r="AU104" s="15"/>
      <c r="AV104" s="23"/>
      <c r="AW104" s="15"/>
      <c r="AX104" s="15"/>
      <c r="AY104" s="15"/>
      <c r="AZ104" s="23"/>
      <c r="BA104" s="15"/>
      <c r="BB104" s="23"/>
      <c r="BC104" s="23"/>
      <c r="BD104" s="23"/>
      <c r="BE104" s="23"/>
      <c r="BF104" s="15"/>
      <c r="BG104" s="15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130"/>
      <c r="BU104" s="9"/>
    </row>
    <row r="105" spans="1:73" hidden="1">
      <c r="A105" s="13"/>
      <c r="B105" s="12"/>
      <c r="C105" s="84"/>
      <c r="D105" s="15"/>
      <c r="E105" s="15"/>
      <c r="F105" s="11"/>
      <c r="G105" s="25"/>
      <c r="H105" s="19"/>
      <c r="I105" s="19"/>
      <c r="J105" s="19"/>
      <c r="K105" s="18"/>
      <c r="L105" s="18"/>
      <c r="M105" s="26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9"/>
      <c r="AI105" s="34"/>
      <c r="AJ105" s="17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1"/>
      <c r="BL105" s="23"/>
      <c r="BM105" s="1"/>
      <c r="BN105" s="1"/>
      <c r="BO105" s="1"/>
      <c r="BP105" s="1"/>
      <c r="BQ105" s="1"/>
      <c r="BR105" s="1"/>
      <c r="BS105" s="1"/>
      <c r="BT105" s="130"/>
      <c r="BU105" s="9"/>
    </row>
    <row r="106" spans="1:73" hidden="1">
      <c r="A106" s="13"/>
      <c r="B106" s="12"/>
      <c r="C106" s="84"/>
      <c r="D106" s="15"/>
      <c r="E106" s="15"/>
      <c r="F106" s="11"/>
      <c r="G106" s="25"/>
      <c r="H106" s="19"/>
      <c r="I106" s="19"/>
      <c r="J106" s="19"/>
      <c r="K106" s="18"/>
      <c r="L106" s="18"/>
      <c r="M106" s="26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18"/>
      <c r="AF106" s="18"/>
      <c r="AG106" s="18"/>
      <c r="AH106" s="19"/>
      <c r="AI106" s="34"/>
      <c r="AJ106" s="17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130"/>
      <c r="BU106" s="9"/>
    </row>
    <row r="107" spans="1:73" hidden="1">
      <c r="A107" s="13"/>
      <c r="B107" s="12"/>
      <c r="C107" s="84"/>
      <c r="D107" s="15"/>
      <c r="E107" s="15"/>
      <c r="F107" s="11"/>
      <c r="G107" s="25"/>
      <c r="H107" s="19"/>
      <c r="I107" s="19"/>
      <c r="J107" s="19"/>
      <c r="K107" s="18"/>
      <c r="L107" s="18"/>
      <c r="M107" s="26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9"/>
      <c r="AI107" s="34"/>
      <c r="AJ107" s="17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1"/>
      <c r="BL107" s="23"/>
      <c r="BM107" s="1"/>
      <c r="BN107" s="1"/>
      <c r="BO107" s="1"/>
      <c r="BP107" s="1"/>
      <c r="BQ107" s="1"/>
      <c r="BR107" s="1"/>
      <c r="BS107" s="1"/>
      <c r="BT107" s="130"/>
      <c r="BU107" s="9"/>
    </row>
    <row r="108" spans="1:73" hidden="1">
      <c r="A108" s="13"/>
      <c r="B108" s="12"/>
      <c r="C108" s="84"/>
      <c r="D108" s="15"/>
      <c r="E108" s="15"/>
      <c r="F108" s="11"/>
      <c r="G108" s="25"/>
      <c r="H108" s="19"/>
      <c r="I108" s="19"/>
      <c r="J108" s="19"/>
      <c r="K108" s="18"/>
      <c r="L108" s="18"/>
      <c r="M108" s="26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9"/>
      <c r="AI108" s="34"/>
      <c r="AJ108" s="17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1"/>
      <c r="BL108" s="23"/>
      <c r="BM108" s="1"/>
      <c r="BN108" s="1"/>
      <c r="BO108" s="1"/>
      <c r="BP108" s="1"/>
      <c r="BQ108" s="1"/>
      <c r="BR108" s="1"/>
      <c r="BS108" s="1"/>
      <c r="BT108" s="130"/>
      <c r="BU108" s="9"/>
    </row>
    <row r="109" spans="1:73" hidden="1">
      <c r="A109" s="13"/>
      <c r="B109" s="12"/>
      <c r="C109" s="84"/>
      <c r="D109" s="15"/>
      <c r="E109" s="15"/>
      <c r="F109" s="11"/>
      <c r="G109" s="28"/>
      <c r="H109" s="15"/>
      <c r="I109" s="23"/>
      <c r="J109" s="20"/>
      <c r="K109" s="21"/>
      <c r="L109" s="21"/>
      <c r="M109" s="27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0"/>
      <c r="AI109" s="34"/>
      <c r="AJ109" s="17"/>
      <c r="AK109" s="23"/>
      <c r="AL109" s="23"/>
      <c r="AM109" s="23"/>
      <c r="AN109" s="15"/>
      <c r="AO109" s="15"/>
      <c r="AP109" s="15"/>
      <c r="AQ109" s="23"/>
      <c r="AR109" s="23"/>
      <c r="AS109" s="23"/>
      <c r="AT109" s="23"/>
      <c r="AU109" s="15"/>
      <c r="AV109" s="23"/>
      <c r="AW109" s="15"/>
      <c r="AX109" s="15"/>
      <c r="AY109" s="15"/>
      <c r="AZ109" s="23"/>
      <c r="BA109" s="15"/>
      <c r="BB109" s="23"/>
      <c r="BC109" s="23"/>
      <c r="BD109" s="23"/>
      <c r="BE109" s="23"/>
      <c r="BF109" s="15"/>
      <c r="BG109" s="15"/>
      <c r="BH109" s="15"/>
      <c r="BI109" s="15"/>
      <c r="BJ109" s="15"/>
      <c r="BK109" s="23"/>
      <c r="BL109" s="15"/>
      <c r="BM109" s="23"/>
      <c r="BN109" s="23"/>
      <c r="BO109" s="23"/>
      <c r="BP109" s="23"/>
      <c r="BQ109" s="23"/>
      <c r="BR109" s="23"/>
      <c r="BS109" s="23"/>
      <c r="BT109" s="130"/>
      <c r="BU109" s="9"/>
    </row>
    <row r="110" spans="1:73" hidden="1">
      <c r="A110" s="13"/>
      <c r="B110" s="12"/>
      <c r="C110" s="84"/>
      <c r="D110" s="15"/>
      <c r="E110" s="15"/>
      <c r="F110" s="11"/>
      <c r="G110" s="25"/>
      <c r="H110" s="19"/>
      <c r="I110" s="19"/>
      <c r="J110" s="19"/>
      <c r="K110" s="18"/>
      <c r="L110" s="18"/>
      <c r="M110" s="26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9"/>
      <c r="AI110" s="34"/>
      <c r="AJ110" s="17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1"/>
      <c r="BL110" s="23"/>
      <c r="BM110" s="1"/>
      <c r="BN110" s="1"/>
      <c r="BO110" s="1"/>
      <c r="BP110" s="1"/>
      <c r="BQ110" s="1"/>
      <c r="BR110" s="1"/>
      <c r="BS110" s="1"/>
      <c r="BT110" s="130"/>
      <c r="BU110" s="9"/>
    </row>
    <row r="111" spans="1:73" hidden="1">
      <c r="A111" s="13"/>
      <c r="B111" s="12"/>
      <c r="C111" s="84"/>
      <c r="D111" s="15"/>
      <c r="E111" s="15"/>
      <c r="F111" s="11"/>
      <c r="G111" s="25"/>
      <c r="H111" s="19"/>
      <c r="I111" s="19"/>
      <c r="J111" s="19"/>
      <c r="K111" s="18"/>
      <c r="L111" s="18"/>
      <c r="M111" s="26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18"/>
      <c r="AF111" s="18"/>
      <c r="AG111" s="18"/>
      <c r="AH111" s="19"/>
      <c r="AI111" s="34"/>
      <c r="AJ111" s="17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130"/>
      <c r="BU111" s="9"/>
    </row>
    <row r="112" spans="1:73" hidden="1">
      <c r="A112" s="13"/>
      <c r="B112" s="12"/>
      <c r="C112" s="84"/>
      <c r="D112" s="15"/>
      <c r="E112" s="15"/>
      <c r="F112" s="11"/>
      <c r="G112" s="25"/>
      <c r="H112" s="19"/>
      <c r="I112" s="19"/>
      <c r="J112" s="19"/>
      <c r="K112" s="18"/>
      <c r="L112" s="18"/>
      <c r="M112" s="26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9"/>
      <c r="AI112" s="34"/>
      <c r="AJ112" s="17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130"/>
      <c r="BU112" s="9"/>
    </row>
    <row r="113" spans="1:73" hidden="1">
      <c r="A113" s="13"/>
      <c r="B113" s="12"/>
      <c r="C113" s="84"/>
      <c r="D113" s="15"/>
      <c r="E113" s="15"/>
      <c r="F113" s="11"/>
      <c r="G113" s="25"/>
      <c r="H113" s="19"/>
      <c r="I113" s="19"/>
      <c r="J113" s="19"/>
      <c r="K113" s="18"/>
      <c r="L113" s="18"/>
      <c r="M113" s="26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9"/>
      <c r="AI113" s="34"/>
      <c r="AJ113" s="17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1"/>
      <c r="BL113" s="23"/>
      <c r="BM113" s="1"/>
      <c r="BN113" s="1"/>
      <c r="BO113" s="1"/>
      <c r="BP113" s="1"/>
      <c r="BQ113" s="1"/>
      <c r="BR113" s="1"/>
      <c r="BS113" s="1"/>
      <c r="BT113" s="130"/>
      <c r="BU113" s="9"/>
    </row>
    <row r="114" spans="1:73" hidden="1">
      <c r="A114" s="13"/>
      <c r="B114" s="12"/>
      <c r="C114" s="84"/>
      <c r="D114" s="15"/>
      <c r="E114" s="15"/>
      <c r="F114" s="11"/>
      <c r="G114" s="25"/>
      <c r="H114" s="19"/>
      <c r="I114" s="19"/>
      <c r="J114" s="19"/>
      <c r="K114" s="18"/>
      <c r="L114" s="18"/>
      <c r="M114" s="26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18"/>
      <c r="AF114" s="18"/>
      <c r="AG114" s="18"/>
      <c r="AH114" s="19"/>
      <c r="AI114" s="34"/>
      <c r="AJ114" s="17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130"/>
      <c r="BU114" s="9"/>
    </row>
    <row r="115" spans="1:73" hidden="1">
      <c r="A115" s="13"/>
      <c r="B115" s="12"/>
      <c r="C115" s="84"/>
      <c r="D115" s="15"/>
      <c r="E115" s="15"/>
      <c r="F115" s="11"/>
      <c r="G115" s="28"/>
      <c r="H115" s="15"/>
      <c r="I115" s="23"/>
      <c r="J115" s="20"/>
      <c r="K115" s="21"/>
      <c r="L115" s="21"/>
      <c r="M115" s="27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0"/>
      <c r="AI115" s="34"/>
      <c r="AJ115" s="17"/>
      <c r="AK115" s="23"/>
      <c r="AL115" s="23"/>
      <c r="AM115" s="23"/>
      <c r="AN115" s="15"/>
      <c r="AO115" s="15"/>
      <c r="AP115" s="15"/>
      <c r="AQ115" s="23"/>
      <c r="AR115" s="23"/>
      <c r="AS115" s="23"/>
      <c r="AT115" s="23"/>
      <c r="AU115" s="15"/>
      <c r="AV115" s="23"/>
      <c r="AW115" s="15"/>
      <c r="AX115" s="15"/>
      <c r="AY115" s="15"/>
      <c r="AZ115" s="23"/>
      <c r="BA115" s="15"/>
      <c r="BB115" s="23"/>
      <c r="BC115" s="23"/>
      <c r="BD115" s="23"/>
      <c r="BE115" s="23"/>
      <c r="BF115" s="15"/>
      <c r="BG115" s="15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130"/>
      <c r="BU115" s="9"/>
    </row>
    <row r="116" spans="1:73" hidden="1">
      <c r="A116" s="13"/>
      <c r="B116" s="12"/>
      <c r="C116" s="84"/>
      <c r="D116" s="15"/>
      <c r="E116" s="15"/>
      <c r="F116" s="11"/>
      <c r="G116" s="25"/>
      <c r="H116" s="19"/>
      <c r="I116" s="19"/>
      <c r="J116" s="19"/>
      <c r="K116" s="18"/>
      <c r="L116" s="18"/>
      <c r="M116" s="26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18"/>
      <c r="AF116" s="18"/>
      <c r="AG116" s="18"/>
      <c r="AH116" s="19"/>
      <c r="AI116" s="34"/>
      <c r="AJ116" s="17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130"/>
      <c r="BU116" s="9"/>
    </row>
    <row r="117" spans="1:73" hidden="1">
      <c r="A117" s="13"/>
      <c r="B117" s="12"/>
      <c r="C117" s="84"/>
      <c r="D117" s="15"/>
      <c r="E117" s="15"/>
      <c r="F117" s="11"/>
      <c r="G117" s="25"/>
      <c r="H117" s="19"/>
      <c r="I117" s="19"/>
      <c r="J117" s="19"/>
      <c r="K117" s="18"/>
      <c r="L117" s="18"/>
      <c r="M117" s="26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9"/>
      <c r="AI117" s="34"/>
      <c r="AJ117" s="17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1"/>
      <c r="BL117" s="23"/>
      <c r="BM117" s="1"/>
      <c r="BN117" s="1"/>
      <c r="BO117" s="1"/>
      <c r="BP117" s="1"/>
      <c r="BQ117" s="1"/>
      <c r="BR117" s="1"/>
      <c r="BS117" s="1"/>
      <c r="BT117" s="130"/>
      <c r="BU117" s="9"/>
    </row>
    <row r="118" spans="1:73" hidden="1">
      <c r="A118" s="13"/>
      <c r="B118" s="12"/>
      <c r="C118" s="84"/>
      <c r="D118" s="15"/>
      <c r="E118" s="15"/>
      <c r="F118" s="11"/>
      <c r="G118" s="25"/>
      <c r="H118" s="19"/>
      <c r="I118" s="19"/>
      <c r="J118" s="19"/>
      <c r="K118" s="18"/>
      <c r="L118" s="18"/>
      <c r="M118" s="26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9"/>
      <c r="AI118" s="34"/>
      <c r="AJ118" s="17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1"/>
      <c r="BL118" s="23"/>
      <c r="BM118" s="1"/>
      <c r="BN118" s="1"/>
      <c r="BO118" s="1"/>
      <c r="BP118" s="1"/>
      <c r="BQ118" s="1"/>
      <c r="BR118" s="1"/>
      <c r="BS118" s="1"/>
      <c r="BT118" s="130"/>
      <c r="BU118" s="9"/>
    </row>
    <row r="119" spans="1:73" hidden="1">
      <c r="A119" s="13"/>
      <c r="B119" s="12"/>
      <c r="C119" s="84"/>
      <c r="D119" s="15"/>
      <c r="E119" s="15"/>
      <c r="F119" s="11"/>
      <c r="G119" s="28"/>
      <c r="H119" s="15"/>
      <c r="I119" s="23"/>
      <c r="J119" s="20"/>
      <c r="K119" s="21"/>
      <c r="L119" s="21"/>
      <c r="M119" s="27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0"/>
      <c r="AI119" s="34"/>
      <c r="AJ119" s="17"/>
      <c r="AK119" s="23"/>
      <c r="AL119" s="23"/>
      <c r="AM119" s="23"/>
      <c r="AN119" s="15"/>
      <c r="AO119" s="15"/>
      <c r="AP119" s="15"/>
      <c r="AQ119" s="23"/>
      <c r="AR119" s="23"/>
      <c r="AS119" s="23"/>
      <c r="AT119" s="23"/>
      <c r="AU119" s="15"/>
      <c r="AV119" s="23"/>
      <c r="AW119" s="15"/>
      <c r="AX119" s="15"/>
      <c r="AY119" s="15"/>
      <c r="AZ119" s="23"/>
      <c r="BA119" s="15"/>
      <c r="BB119" s="23"/>
      <c r="BC119" s="23"/>
      <c r="BD119" s="23"/>
      <c r="BE119" s="23"/>
      <c r="BF119" s="15"/>
      <c r="BG119" s="15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130"/>
      <c r="BU119" s="9"/>
    </row>
    <row r="120" spans="1:73" hidden="1">
      <c r="A120" s="13"/>
      <c r="B120" s="12"/>
      <c r="C120" s="84"/>
      <c r="D120" s="15"/>
      <c r="E120" s="15"/>
      <c r="F120" s="11"/>
      <c r="G120" s="25"/>
      <c r="H120" s="19"/>
      <c r="I120" s="19"/>
      <c r="J120" s="19"/>
      <c r="K120" s="18"/>
      <c r="L120" s="18"/>
      <c r="M120" s="26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9"/>
      <c r="AI120" s="34"/>
      <c r="AJ120" s="17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1"/>
      <c r="BL120" s="23"/>
      <c r="BM120" s="1"/>
      <c r="BN120" s="1"/>
      <c r="BO120" s="1"/>
      <c r="BP120" s="1"/>
      <c r="BQ120" s="1"/>
      <c r="BR120" s="1"/>
      <c r="BS120" s="1"/>
      <c r="BT120" s="130"/>
      <c r="BU120" s="9"/>
    </row>
    <row r="121" spans="1:73" hidden="1">
      <c r="A121" s="13"/>
      <c r="B121" s="12"/>
      <c r="C121" s="84"/>
      <c r="D121" s="15"/>
      <c r="E121" s="15"/>
      <c r="F121" s="11"/>
      <c r="G121" s="25"/>
      <c r="H121" s="19"/>
      <c r="I121" s="19"/>
      <c r="J121" s="19"/>
      <c r="K121" s="18"/>
      <c r="L121" s="18"/>
      <c r="M121" s="26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9"/>
      <c r="AI121" s="34"/>
      <c r="AJ121" s="17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130"/>
      <c r="BU121" s="9"/>
    </row>
    <row r="122" spans="1:73" hidden="1">
      <c r="A122" s="13"/>
      <c r="B122" s="12"/>
      <c r="C122" s="84"/>
      <c r="D122" s="15"/>
      <c r="E122" s="15"/>
      <c r="F122" s="11"/>
      <c r="G122" s="25"/>
      <c r="H122" s="19"/>
      <c r="I122" s="19"/>
      <c r="J122" s="19"/>
      <c r="K122" s="18"/>
      <c r="L122" s="18"/>
      <c r="M122" s="26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9"/>
      <c r="AI122" s="34"/>
      <c r="AJ122" s="17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1"/>
      <c r="BL122" s="23"/>
      <c r="BM122" s="1"/>
      <c r="BN122" s="1"/>
      <c r="BO122" s="1"/>
      <c r="BP122" s="1"/>
      <c r="BQ122" s="1"/>
      <c r="BR122" s="1"/>
      <c r="BS122" s="1"/>
      <c r="BT122" s="130"/>
      <c r="BU122" s="9"/>
    </row>
    <row r="123" spans="1:73" ht="15.75" hidden="1" thickBot="1">
      <c r="A123" s="13"/>
      <c r="B123" s="12"/>
      <c r="C123" s="84"/>
      <c r="D123" s="15"/>
      <c r="E123" s="15"/>
      <c r="F123" s="11"/>
      <c r="G123" s="36"/>
      <c r="H123" s="29"/>
      <c r="I123" s="37"/>
      <c r="J123" s="29"/>
      <c r="K123" s="30"/>
      <c r="L123" s="30"/>
      <c r="M123" s="3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0"/>
      <c r="AI123" s="35"/>
      <c r="AJ123" s="17"/>
      <c r="AK123" s="23"/>
      <c r="AL123" s="23"/>
      <c r="AM123" s="23"/>
      <c r="AN123" s="15"/>
      <c r="AO123" s="15"/>
      <c r="AP123" s="15"/>
      <c r="AQ123" s="23"/>
      <c r="AR123" s="23"/>
      <c r="AS123" s="23"/>
      <c r="AT123" s="23"/>
      <c r="AU123" s="15"/>
      <c r="AV123" s="23"/>
      <c r="AW123" s="15"/>
      <c r="AX123" s="15"/>
      <c r="AY123" s="15"/>
      <c r="AZ123" s="23"/>
      <c r="BA123" s="15"/>
      <c r="BB123" s="23"/>
      <c r="BC123" s="23"/>
      <c r="BD123" s="23"/>
      <c r="BE123" s="23"/>
      <c r="BF123" s="15"/>
      <c r="BG123" s="15"/>
      <c r="BH123" s="15"/>
      <c r="BI123" s="15"/>
      <c r="BJ123" s="15"/>
      <c r="BK123" s="23"/>
      <c r="BL123" s="15"/>
      <c r="BM123" s="23"/>
      <c r="BN123" s="23"/>
      <c r="BO123" s="23"/>
      <c r="BP123" s="23"/>
      <c r="BQ123" s="23"/>
      <c r="BR123" s="23"/>
      <c r="BS123" s="23"/>
      <c r="BT123" s="130"/>
      <c r="BU123" s="9"/>
    </row>
    <row r="124" spans="1:73" ht="15" hidden="1" customHeight="1">
      <c r="C124" s="6"/>
      <c r="D124" s="6"/>
      <c r="E124" s="6"/>
      <c r="F124" s="7"/>
      <c r="G124" s="8"/>
      <c r="H124" s="16"/>
      <c r="I124" s="16"/>
      <c r="J124" s="16"/>
      <c r="K124" s="16"/>
      <c r="L124" s="16"/>
      <c r="M124" s="16"/>
      <c r="N124" s="16"/>
      <c r="O124" s="147"/>
      <c r="P124" s="147"/>
      <c r="Q124" s="16"/>
      <c r="R124" s="147"/>
      <c r="S124" s="147"/>
      <c r="T124" s="147"/>
      <c r="U124" s="147"/>
      <c r="V124" s="16"/>
      <c r="W124" s="147"/>
      <c r="X124" s="147"/>
      <c r="Y124" s="16"/>
      <c r="Z124" s="147"/>
      <c r="AA124" s="147"/>
      <c r="AB124" s="16"/>
      <c r="AC124" s="147"/>
      <c r="AD124" s="147"/>
      <c r="AE124" s="16"/>
      <c r="AF124" s="147"/>
      <c r="AG124" s="147"/>
      <c r="AH124" s="16"/>
      <c r="AI124" s="16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131"/>
    </row>
    <row r="125" spans="1:73" ht="15" hidden="1" customHeight="1"/>
  </sheetData>
  <sortState ref="B50:BU88">
    <sortCondition descending="1" ref="BU50:BU88"/>
  </sortState>
  <mergeCells count="21">
    <mergeCell ref="G48:M48"/>
    <mergeCell ref="B48:B49"/>
    <mergeCell ref="C48:C49"/>
    <mergeCell ref="F3:F4"/>
    <mergeCell ref="A3:A4"/>
    <mergeCell ref="A48:A49"/>
    <mergeCell ref="F48:F49"/>
    <mergeCell ref="C3:C4"/>
    <mergeCell ref="D3:D4"/>
    <mergeCell ref="E3:E4"/>
    <mergeCell ref="D48:D49"/>
    <mergeCell ref="E48:E49"/>
    <mergeCell ref="B3:B4"/>
    <mergeCell ref="N2:AH2"/>
    <mergeCell ref="G2:M3"/>
    <mergeCell ref="O3:P3"/>
    <mergeCell ref="R3:S3"/>
    <mergeCell ref="U3:V3"/>
    <mergeCell ref="X3:Y3"/>
    <mergeCell ref="AA3:AB3"/>
    <mergeCell ref="AD3:AE3"/>
  </mergeCells>
  <conditionalFormatting sqref="BU50:BU88">
    <cfRule type="expression" dxfId="13" priority="21">
      <formula>BU50&lt;4</formula>
    </cfRule>
    <cfRule type="expression" dxfId="12" priority="24">
      <formula>BU50&gt;6</formula>
    </cfRule>
  </conditionalFormatting>
  <conditionalFormatting sqref="D50">
    <cfRule type="expression" dxfId="11" priority="11">
      <formula>BU50&lt;4</formula>
    </cfRule>
    <cfRule type="expression" dxfId="10" priority="12">
      <formula>BU50&gt;6</formula>
    </cfRule>
  </conditionalFormatting>
  <conditionalFormatting sqref="D51:D88">
    <cfRule type="expression" dxfId="9" priority="9">
      <formula>BU51&lt;4</formula>
    </cfRule>
    <cfRule type="expression" dxfId="8" priority="10">
      <formula>BU51&gt;6</formula>
    </cfRule>
  </conditionalFormatting>
  <conditionalFormatting sqref="E50">
    <cfRule type="expression" dxfId="7" priority="7">
      <formula>BU50&lt;4</formula>
    </cfRule>
    <cfRule type="expression" dxfId="6" priority="8">
      <formula>BU50&gt;6</formula>
    </cfRule>
  </conditionalFormatting>
  <conditionalFormatting sqref="E51:E88">
    <cfRule type="expression" dxfId="5" priority="5">
      <formula>BU51&lt;4</formula>
    </cfRule>
    <cfRule type="expression" dxfId="4" priority="6">
      <formula>BU51&gt;6</formula>
    </cfRule>
  </conditionalFormatting>
  <conditionalFormatting sqref="F50">
    <cfRule type="expression" dxfId="3" priority="3">
      <formula>BU50&lt;4</formula>
    </cfRule>
    <cfRule type="expression" dxfId="2" priority="4">
      <formula>BU50&gt;6</formula>
    </cfRule>
  </conditionalFormatting>
  <conditionalFormatting sqref="F51:F88">
    <cfRule type="expression" dxfId="1" priority="1">
      <formula>BU51&lt;4</formula>
    </cfRule>
    <cfRule type="expression" dxfId="0" priority="2">
      <formula>BU51&gt;6</formula>
    </cfRule>
  </conditionalFormatting>
  <pageMargins left="0.19685039370078999" right="0.19" top="0.31496062992126" bottom="0.74803149606299002" header="0.31496062992126" footer="0.31496062992126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220"/>
  <sheetViews>
    <sheetView workbookViewId="0">
      <selection activeCell="F13" sqref="F13"/>
    </sheetView>
  </sheetViews>
  <sheetFormatPr defaultRowHeight="15"/>
  <cols>
    <col min="1" max="1" width="31.28515625" style="78" bestFit="1" customWidth="1"/>
    <col min="2" max="2" width="9.7109375" style="2" customWidth="1"/>
    <col min="3" max="27" width="9.140625" bestFit="1" customWidth="1"/>
    <col min="31" max="31" width="10.28515625" bestFit="1" customWidth="1"/>
    <col min="52" max="52" width="9.140625" style="40"/>
  </cols>
  <sheetData>
    <row r="1" spans="1:256" ht="20.100000000000001" customHeight="1">
      <c r="A1" s="192" t="s">
        <v>116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  <c r="IO1" s="192"/>
      <c r="IP1" s="192"/>
      <c r="IQ1" s="192"/>
      <c r="IR1" s="192"/>
      <c r="IS1" s="192"/>
      <c r="IT1" s="192"/>
      <c r="IU1" s="192"/>
      <c r="IV1" s="192"/>
    </row>
    <row r="2" spans="1:256" s="43" customFormat="1">
      <c r="A2" s="15" t="s">
        <v>127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</row>
    <row r="3" spans="1:256" s="40" customFormat="1">
      <c r="A3" s="78">
        <v>0</v>
      </c>
      <c r="B3" s="60">
        <v>0</v>
      </c>
      <c r="C3" s="60">
        <v>0</v>
      </c>
      <c r="D3" s="60">
        <v>0</v>
      </c>
      <c r="E3" s="60">
        <v>0</v>
      </c>
      <c r="F3" s="60">
        <v>0</v>
      </c>
      <c r="G3" s="60">
        <v>0</v>
      </c>
      <c r="H3" s="60">
        <v>0</v>
      </c>
      <c r="I3" s="60">
        <v>0</v>
      </c>
      <c r="J3" s="60">
        <v>0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  <c r="V3" s="60">
        <v>0</v>
      </c>
      <c r="W3" s="60">
        <v>0</v>
      </c>
      <c r="X3" s="60">
        <v>0</v>
      </c>
      <c r="Y3" s="60">
        <v>0</v>
      </c>
      <c r="Z3" s="60">
        <v>0</v>
      </c>
      <c r="AA3" s="60">
        <v>0</v>
      </c>
      <c r="AB3" s="60">
        <v>0</v>
      </c>
      <c r="AC3" s="60">
        <v>0</v>
      </c>
      <c r="AD3" s="60">
        <v>0</v>
      </c>
      <c r="AE3" s="60">
        <v>0</v>
      </c>
      <c r="AF3" s="60">
        <v>0</v>
      </c>
      <c r="AG3" s="60">
        <v>0</v>
      </c>
      <c r="AH3" s="60">
        <v>0</v>
      </c>
      <c r="AI3" s="60">
        <v>0</v>
      </c>
      <c r="AJ3" s="60">
        <v>0</v>
      </c>
      <c r="AK3" s="60">
        <v>0</v>
      </c>
      <c r="AL3" s="60">
        <v>0</v>
      </c>
      <c r="AM3" s="60">
        <v>0</v>
      </c>
      <c r="AN3" s="60">
        <v>0</v>
      </c>
      <c r="AO3" s="60">
        <v>0</v>
      </c>
      <c r="AP3" s="60">
        <v>0</v>
      </c>
      <c r="AQ3" s="60">
        <v>0</v>
      </c>
      <c r="AR3" s="60">
        <v>0</v>
      </c>
      <c r="AS3" s="60">
        <v>0</v>
      </c>
      <c r="AT3" s="60">
        <v>0</v>
      </c>
      <c r="AU3" s="60">
        <v>0</v>
      </c>
      <c r="AV3" s="60">
        <v>0</v>
      </c>
      <c r="AW3" s="60">
        <v>0</v>
      </c>
      <c r="AX3" s="60">
        <v>0</v>
      </c>
      <c r="AY3" s="60">
        <v>0</v>
      </c>
      <c r="AZ3" s="60">
        <v>0</v>
      </c>
    </row>
    <row r="4" spans="1:256">
      <c r="A4" s="78">
        <v>1</v>
      </c>
      <c r="B4" s="2">
        <v>0</v>
      </c>
      <c r="C4" s="38">
        <f t="shared" ref="C4:L13" si="0">(C$2/(C$2+$A4)+1.96*1.96/(2*(C$2+$A4))-1.96*SQRT((C$2/(C$2+$A4)*(1-C$2/(C$2+$A4))+1.96*1.96/(4*(C$2+$A4)))/(C$2+$A4)))/(1+1.96*1.96/(C$2+$A4))</f>
        <v>9.4528654800866113E-2</v>
      </c>
      <c r="D4" s="38">
        <f t="shared" si="0"/>
        <v>0.20765495512648788</v>
      </c>
      <c r="E4" s="38">
        <f t="shared" si="0"/>
        <v>0.30063605244263664</v>
      </c>
      <c r="F4" s="38">
        <f t="shared" si="0"/>
        <v>0.37552826411853885</v>
      </c>
      <c r="G4" s="38">
        <f t="shared" si="0"/>
        <v>0.4364905634363539</v>
      </c>
      <c r="H4" s="38">
        <f t="shared" si="0"/>
        <v>0.48686549668097018</v>
      </c>
      <c r="I4" s="38">
        <f t="shared" si="0"/>
        <v>0.52910519423013846</v>
      </c>
      <c r="J4" s="38">
        <f t="shared" si="0"/>
        <v>0.56499378523193977</v>
      </c>
      <c r="K4" s="38">
        <f t="shared" si="0"/>
        <v>0.59584361450242773</v>
      </c>
      <c r="L4" s="38">
        <f t="shared" si="0"/>
        <v>0.62263537451379625</v>
      </c>
      <c r="M4" s="38">
        <f t="shared" ref="M4:AB13" si="1">(M$2/(M$2+$A4)+1.96*1.96/(2*(M$2+$A4))-1.96*SQRT((M$2/(M$2+$A4)*(1-M$2/(M$2+$A4))+1.96*1.96/(4*(M$2+$A4)))/(M$2+$A4)))/(1+1.96*1.96/(M$2+$A4))</f>
        <v>0.64611407820140465</v>
      </c>
      <c r="N4" s="38">
        <f t="shared" si="1"/>
        <v>0.66685466071752653</v>
      </c>
      <c r="O4" s="38">
        <f t="shared" si="1"/>
        <v>0.68530730446042187</v>
      </c>
      <c r="P4" s="38">
        <f t="shared" si="1"/>
        <v>0.70182922447576013</v>
      </c>
      <c r="Q4" s="38">
        <f t="shared" si="1"/>
        <v>0.7167073163197013</v>
      </c>
      <c r="R4" s="38">
        <f t="shared" si="1"/>
        <v>0.73017454796437198</v>
      </c>
      <c r="S4" s="38">
        <f t="shared" si="1"/>
        <v>0.7424220019799247</v>
      </c>
      <c r="T4" s="38">
        <f t="shared" si="1"/>
        <v>0.75360784663454794</v>
      </c>
      <c r="U4" s="38">
        <f t="shared" si="1"/>
        <v>0.76386410648743308</v>
      </c>
      <c r="V4" s="38">
        <f t="shared" si="1"/>
        <v>0.77330183413764508</v>
      </c>
      <c r="W4" s="38">
        <f t="shared" si="1"/>
        <v>0.78201510500481963</v>
      </c>
      <c r="X4" s="38">
        <f t="shared" si="1"/>
        <v>0.79008413505940878</v>
      </c>
      <c r="Y4" s="38">
        <f t="shared" si="1"/>
        <v>0.79757773751157779</v>
      </c>
      <c r="Z4" s="38">
        <f t="shared" si="1"/>
        <v>0.80455527594977472</v>
      </c>
      <c r="AA4" s="38">
        <f t="shared" si="1"/>
        <v>0.81106823008041606</v>
      </c>
      <c r="AB4" s="38">
        <f t="shared" si="1"/>
        <v>0.81716146065843487</v>
      </c>
      <c r="AC4" s="38">
        <f t="shared" ref="AB4:AZ14" si="2">(AC$2/(AC$2+$A4)+1.96*1.96/(2*(AC$2+$A4))-1.96*SQRT((AC$2/(AC$2+$A4)*(1-AC$2/(AC$2+$A4))+1.96*1.96/(4*(AC$2+$A4)))/(AC$2+$A4)))/(1+1.96*1.96/(AC$2+$A4))</f>
        <v>0.82287423881501343</v>
      </c>
      <c r="AD4" s="38">
        <f t="shared" si="2"/>
        <v>0.82824108935299767</v>
      </c>
      <c r="AE4" s="38">
        <f t="shared" si="2"/>
        <v>0.83329248603041117</v>
      </c>
      <c r="AF4" s="38">
        <f t="shared" si="2"/>
        <v>0.8380554282383037</v>
      </c>
      <c r="AG4" s="38">
        <f t="shared" si="2"/>
        <v>0.84255392199627266</v>
      </c>
      <c r="AH4" s="38">
        <f t="shared" si="2"/>
        <v>0.84680938326831934</v>
      </c>
      <c r="AI4" s="38">
        <f t="shared" si="2"/>
        <v>0.85084097783655188</v>
      </c>
      <c r="AJ4" s="38">
        <f t="shared" si="2"/>
        <v>0.85466590906728668</v>
      </c>
      <c r="AK4" s="38">
        <f t="shared" si="2"/>
        <v>0.85829966264969182</v>
      </c>
      <c r="AL4" s="38">
        <f t="shared" si="2"/>
        <v>0.86175621562436655</v>
      </c>
      <c r="AM4" s="38">
        <f t="shared" si="2"/>
        <v>0.8650482156319973</v>
      </c>
      <c r="AN4" s="38">
        <f t="shared" si="2"/>
        <v>0.86818713521372859</v>
      </c>
      <c r="AO4" s="38">
        <f t="shared" si="2"/>
        <v>0.87118340511992232</v>
      </c>
      <c r="AP4" s="38">
        <f t="shared" si="2"/>
        <v>0.87404652988321907</v>
      </c>
      <c r="AQ4" s="38">
        <f t="shared" si="2"/>
        <v>0.87678518834751751</v>
      </c>
      <c r="AR4" s="38">
        <f t="shared" si="2"/>
        <v>0.87940732138783118</v>
      </c>
      <c r="AS4" s="38">
        <f t="shared" si="2"/>
        <v>0.88192020868462351</v>
      </c>
      <c r="AT4" s="38">
        <f t="shared" si="2"/>
        <v>0.88433053611281176</v>
      </c>
      <c r="AU4" s="38">
        <f t="shared" si="2"/>
        <v>0.88664445505666956</v>
      </c>
      <c r="AV4" s="38">
        <f t="shared" si="2"/>
        <v>0.88886763475668862</v>
      </c>
      <c r="AW4" s="38">
        <f t="shared" si="2"/>
        <v>0.8910053086246883</v>
      </c>
      <c r="AX4" s="38">
        <f t="shared" si="2"/>
        <v>0.89306231532245828</v>
      </c>
      <c r="AY4" s="38">
        <f t="shared" si="2"/>
        <v>0.89504313528163038</v>
      </c>
      <c r="AZ4" s="61">
        <f t="shared" si="2"/>
        <v>0.89695192324410611</v>
      </c>
    </row>
    <row r="5" spans="1:256">
      <c r="A5" s="78">
        <f>A4+1</f>
        <v>2</v>
      </c>
      <c r="B5" s="2">
        <v>0</v>
      </c>
      <c r="C5" s="38">
        <f t="shared" si="0"/>
        <v>6.1490315276160515E-2</v>
      </c>
      <c r="D5" s="38">
        <f t="shared" si="0"/>
        <v>0.15003570882017145</v>
      </c>
      <c r="E5" s="38">
        <f t="shared" si="0"/>
        <v>0.23071993220883702</v>
      </c>
      <c r="F5" s="38">
        <f t="shared" si="0"/>
        <v>0.29998832134152859</v>
      </c>
      <c r="G5" s="38">
        <f t="shared" si="0"/>
        <v>0.35892909014821267</v>
      </c>
      <c r="H5" s="38">
        <f t="shared" si="0"/>
        <v>0.40926987910258916</v>
      </c>
      <c r="I5" s="38">
        <f t="shared" si="0"/>
        <v>0.45258334367280539</v>
      </c>
      <c r="J5" s="38">
        <f t="shared" si="0"/>
        <v>0.49015684672072346</v>
      </c>
      <c r="K5" s="38">
        <f t="shared" si="0"/>
        <v>0.52301386242175529</v>
      </c>
      <c r="L5" s="38">
        <f t="shared" si="0"/>
        <v>0.55196364261532738</v>
      </c>
      <c r="M5" s="38">
        <f t="shared" si="1"/>
        <v>0.57764829491368985</v>
      </c>
      <c r="N5" s="38">
        <f t="shared" si="1"/>
        <v>0.60058092236136296</v>
      </c>
      <c r="O5" s="38">
        <f t="shared" si="1"/>
        <v>0.6211750079348376</v>
      </c>
      <c r="P5" s="38">
        <f t="shared" si="1"/>
        <v>0.63976668563251715</v>
      </c>
      <c r="Q5" s="38">
        <f t="shared" si="1"/>
        <v>0.65663157502290093</v>
      </c>
      <c r="R5" s="38">
        <f t="shared" si="1"/>
        <v>0.67199755133395778</v>
      </c>
      <c r="S5" s="38">
        <f t="shared" si="1"/>
        <v>0.68605449505158311</v>
      </c>
      <c r="T5" s="38">
        <f t="shared" si="1"/>
        <v>0.69896179358820665</v>
      </c>
      <c r="U5" s="38">
        <f t="shared" si="1"/>
        <v>0.71085416139259328</v>
      </c>
      <c r="V5" s="38">
        <f t="shared" si="1"/>
        <v>0.72184619341614209</v>
      </c>
      <c r="W5" s="38">
        <f t="shared" si="1"/>
        <v>0.73203595701905977</v>
      </c>
      <c r="X5" s="38">
        <f t="shared" si="1"/>
        <v>0.74150784798549396</v>
      </c>
      <c r="Y5" s="38">
        <f t="shared" si="1"/>
        <v>0.75033487877042182</v>
      </c>
      <c r="Z5" s="38">
        <f t="shared" si="1"/>
        <v>0.75858052519484953</v>
      </c>
      <c r="AA5" s="38">
        <f t="shared" si="1"/>
        <v>0.76630022709269385</v>
      </c>
      <c r="AB5" s="38">
        <f t="shared" si="2"/>
        <v>0.7735426157408215</v>
      </c>
      <c r="AC5" s="38">
        <f t="shared" si="2"/>
        <v>0.78035052404148075</v>
      </c>
      <c r="AD5" s="38">
        <f t="shared" si="2"/>
        <v>0.78676182278927909</v>
      </c>
      <c r="AE5" s="38">
        <f t="shared" si="2"/>
        <v>0.79281011681253555</v>
      </c>
      <c r="AF5" s="38">
        <f t="shared" si="2"/>
        <v>0.79852532751996419</v>
      </c>
      <c r="AG5" s="38">
        <f t="shared" si="2"/>
        <v>0.80393418282201823</v>
      </c>
      <c r="AH5" s="38">
        <f t="shared" si="2"/>
        <v>0.80906063110536286</v>
      </c>
      <c r="AI5" s="38">
        <f t="shared" si="2"/>
        <v>0.81392619260629961</v>
      </c>
      <c r="AJ5" s="38">
        <f t="shared" si="2"/>
        <v>0.81855025892388789</v>
      </c>
      <c r="AK5" s="38">
        <f t="shared" si="2"/>
        <v>0.82295034936460099</v>
      </c>
      <c r="AL5" s="38">
        <f t="shared" si="2"/>
        <v>0.82714233118931146</v>
      </c>
      <c r="AM5" s="38">
        <f t="shared" si="2"/>
        <v>0.83114060954362079</v>
      </c>
      <c r="AN5" s="38">
        <f t="shared" si="2"/>
        <v>0.83495829182074799</v>
      </c>
      <c r="AO5" s="38">
        <f t="shared" si="2"/>
        <v>0.83860733037648638</v>
      </c>
      <c r="AP5" s="38">
        <f t="shared" si="2"/>
        <v>0.84209864684520264</v>
      </c>
      <c r="AQ5" s="38">
        <f t="shared" si="2"/>
        <v>0.84544224076136953</v>
      </c>
      <c r="AR5" s="38">
        <f t="shared" si="2"/>
        <v>0.84864728474696838</v>
      </c>
      <c r="AS5" s="38">
        <f t="shared" si="2"/>
        <v>0.85172220816119393</v>
      </c>
      <c r="AT5" s="38">
        <f t="shared" si="2"/>
        <v>0.85467477080946586</v>
      </c>
      <c r="AU5" s="38">
        <f t="shared" si="2"/>
        <v>0.85751212806140564</v>
      </c>
      <c r="AV5" s="38">
        <f t="shared" si="2"/>
        <v>0.86024088852228531</v>
      </c>
      <c r="AW5" s="38">
        <f t="shared" si="2"/>
        <v>0.86286716523168883</v>
      </c>
      <c r="AX5" s="38">
        <f t="shared" si="2"/>
        <v>0.86539662122045324</v>
      </c>
      <c r="AY5" s="38">
        <f t="shared" si="2"/>
        <v>0.86783451013734736</v>
      </c>
      <c r="AZ5" s="61">
        <f t="shared" si="2"/>
        <v>0.87018571255634025</v>
      </c>
    </row>
    <row r="6" spans="1:256">
      <c r="A6" s="78">
        <f t="shared" ref="A6:A69" si="3">A5+1</f>
        <v>3</v>
      </c>
      <c r="B6" s="2">
        <v>0</v>
      </c>
      <c r="C6" s="38">
        <f t="shared" si="0"/>
        <v>4.5586062644636216E-2</v>
      </c>
      <c r="D6" s="38">
        <f t="shared" si="0"/>
        <v>0.11761823115925325</v>
      </c>
      <c r="E6" s="38">
        <f t="shared" si="0"/>
        <v>0.18761280689940871</v>
      </c>
      <c r="F6" s="38">
        <f t="shared" si="0"/>
        <v>0.25045423040902581</v>
      </c>
      <c r="G6" s="38">
        <f t="shared" si="0"/>
        <v>0.30573785458380182</v>
      </c>
      <c r="H6" s="38">
        <f t="shared" si="0"/>
        <v>0.35419734749908977</v>
      </c>
      <c r="I6" s="38">
        <f t="shared" si="0"/>
        <v>0.39677321997956522</v>
      </c>
      <c r="J6" s="38">
        <f t="shared" si="0"/>
        <v>0.43434970698975378</v>
      </c>
      <c r="K6" s="38">
        <f t="shared" si="0"/>
        <v>0.46768966087934011</v>
      </c>
      <c r="L6" s="38">
        <f t="shared" si="0"/>
        <v>0.49743126004873084</v>
      </c>
      <c r="M6" s="38">
        <f t="shared" si="1"/>
        <v>0.52410276226791719</v>
      </c>
      <c r="N6" s="38">
        <f t="shared" si="1"/>
        <v>0.54814064665349549</v>
      </c>
      <c r="O6" s="38">
        <f t="shared" si="1"/>
        <v>0.5699064013154177</v>
      </c>
      <c r="P6" s="38">
        <f t="shared" si="1"/>
        <v>0.58970070982624223</v>
      </c>
      <c r="Q6" s="38">
        <f t="shared" si="1"/>
        <v>0.60777500361640768</v>
      </c>
      <c r="R6" s="38">
        <f t="shared" si="1"/>
        <v>0.62434072356823311</v>
      </c>
      <c r="S6" s="38">
        <f t="shared" si="1"/>
        <v>0.63957670411304257</v>
      </c>
      <c r="T6" s="38">
        <f t="shared" si="1"/>
        <v>0.65363505850770487</v>
      </c>
      <c r="U6" s="38">
        <f t="shared" si="1"/>
        <v>0.66664588120529999</v>
      </c>
      <c r="V6" s="38">
        <f t="shared" si="1"/>
        <v>0.67872102026981795</v>
      </c>
      <c r="W6" s="38">
        <f t="shared" si="1"/>
        <v>0.68995711852142438</v>
      </c>
      <c r="X6" s="38">
        <f t="shared" si="1"/>
        <v>0.70043807816626513</v>
      </c>
      <c r="Y6" s="38">
        <f t="shared" si="1"/>
        <v>0.7102370691310167</v>
      </c>
      <c r="Z6" s="38">
        <f t="shared" si="1"/>
        <v>0.71941817456027035</v>
      </c>
      <c r="AA6" s="38">
        <f t="shared" si="1"/>
        <v>0.72803774632342921</v>
      </c>
      <c r="AB6" s="38">
        <f t="shared" si="2"/>
        <v>0.73614552752930851</v>
      </c>
      <c r="AC6" s="38">
        <f t="shared" si="2"/>
        <v>0.74378558684733376</v>
      </c>
      <c r="AD6" s="38">
        <f t="shared" si="2"/>
        <v>0.75099710001822961</v>
      </c>
      <c r="AE6" s="38">
        <f t="shared" si="2"/>
        <v>0.75781500664221169</v>
      </c>
      <c r="AF6" s="38">
        <f t="shared" si="2"/>
        <v>0.76427056465648957</v>
      </c>
      <c r="AG6" s="38">
        <f t="shared" si="2"/>
        <v>0.77039182047639587</v>
      </c>
      <c r="AH6" s="38">
        <f t="shared" si="2"/>
        <v>0.77620400928837485</v>
      </c>
      <c r="AI6" s="38">
        <f t="shared" si="2"/>
        <v>0.78172989723081143</v>
      </c>
      <c r="AJ6" s="38">
        <f t="shared" si="2"/>
        <v>0.78699007501498475</v>
      </c>
      <c r="AK6" s="38">
        <f t="shared" si="2"/>
        <v>0.79200321079734703</v>
      </c>
      <c r="AL6" s="38">
        <f t="shared" si="2"/>
        <v>0.79678626871944735</v>
      </c>
      <c r="AM6" s="38">
        <f t="shared" si="2"/>
        <v>0.80135469840902485</v>
      </c>
      <c r="AN6" s="38">
        <f t="shared" si="2"/>
        <v>0.80572259982788708</v>
      </c>
      <c r="AO6" s="38">
        <f t="shared" si="2"/>
        <v>0.80990286711474846</v>
      </c>
      <c r="AP6" s="38">
        <f t="shared" si="2"/>
        <v>0.8139073144696507</v>
      </c>
      <c r="AQ6" s="38">
        <f t="shared" si="2"/>
        <v>0.81774678663382805</v>
      </c>
      <c r="AR6" s="38">
        <f t="shared" si="2"/>
        <v>0.8214312561135918</v>
      </c>
      <c r="AS6" s="38">
        <f t="shared" si="2"/>
        <v>0.82496990896218636</v>
      </c>
      <c r="AT6" s="38">
        <f t="shared" si="2"/>
        <v>0.82837122065622093</v>
      </c>
      <c r="AU6" s="38">
        <f t="shared" si="2"/>
        <v>0.83164302337257778</v>
      </c>
      <c r="AV6" s="38">
        <f t="shared" si="2"/>
        <v>0.83479256577912275</v>
      </c>
      <c r="AW6" s="38">
        <f t="shared" si="2"/>
        <v>0.83782656629122987</v>
      </c>
      <c r="AX6" s="38">
        <f t="shared" si="2"/>
        <v>0.84075126061058025</v>
      </c>
      <c r="AY6" s="38">
        <f t="shared" si="2"/>
        <v>0.84357244424840816</v>
      </c>
      <c r="AZ6" s="61">
        <f t="shared" si="2"/>
        <v>0.84629551063873676</v>
      </c>
    </row>
    <row r="7" spans="1:256">
      <c r="A7" s="78">
        <f t="shared" si="3"/>
        <v>4</v>
      </c>
      <c r="B7" s="2">
        <v>0</v>
      </c>
      <c r="C7" s="38">
        <f t="shared" si="0"/>
        <v>3.6223160969787456E-2</v>
      </c>
      <c r="D7" s="38">
        <f t="shared" si="0"/>
        <v>9.6769332559216839E-2</v>
      </c>
      <c r="E7" s="38">
        <f t="shared" si="0"/>
        <v>0.15821692226262685</v>
      </c>
      <c r="F7" s="38">
        <f t="shared" si="0"/>
        <v>0.21521252682444189</v>
      </c>
      <c r="G7" s="38">
        <f t="shared" si="0"/>
        <v>0.26664734574402965</v>
      </c>
      <c r="H7" s="38">
        <f t="shared" si="0"/>
        <v>0.31266954745018632</v>
      </c>
      <c r="I7" s="38">
        <f t="shared" si="0"/>
        <v>0.35379677689163724</v>
      </c>
      <c r="J7" s="38">
        <f t="shared" si="0"/>
        <v>0.39061758739761387</v>
      </c>
      <c r="K7" s="38">
        <f t="shared" si="0"/>
        <v>0.42368887813337641</v>
      </c>
      <c r="L7" s="38">
        <f t="shared" si="0"/>
        <v>0.45350458827515611</v>
      </c>
      <c r="M7" s="38">
        <f t="shared" si="1"/>
        <v>0.48049110342313245</v>
      </c>
      <c r="N7" s="38">
        <f t="shared" si="1"/>
        <v>0.50501231070601349</v>
      </c>
      <c r="O7" s="38">
        <f t="shared" si="1"/>
        <v>0.52737754110828394</v>
      </c>
      <c r="P7" s="38">
        <f t="shared" si="1"/>
        <v>0.54784973547694504</v>
      </c>
      <c r="Q7" s="38">
        <f t="shared" si="1"/>
        <v>0.56665285759733908</v>
      </c>
      <c r="R7" s="38">
        <f t="shared" si="1"/>
        <v>0.58397827797424018</v>
      </c>
      <c r="S7" s="38">
        <f t="shared" si="1"/>
        <v>0.59999013460726702</v>
      </c>
      <c r="T7" s="38">
        <f t="shared" si="1"/>
        <v>0.61482978023362145</v>
      </c>
      <c r="U7" s="38">
        <f t="shared" si="1"/>
        <v>0.6286194521470434</v>
      </c>
      <c r="V7" s="38">
        <f t="shared" si="1"/>
        <v>0.64146529612130576</v>
      </c>
      <c r="W7" s="38">
        <f t="shared" si="1"/>
        <v>0.65345986019761837</v>
      </c>
      <c r="X7" s="38">
        <f t="shared" si="1"/>
        <v>0.66468415581686435</v>
      </c>
      <c r="Y7" s="38">
        <f t="shared" si="1"/>
        <v>0.67520936653170527</v>
      </c>
      <c r="Z7" s="38">
        <f t="shared" si="1"/>
        <v>0.68509826955122666</v>
      </c>
      <c r="AA7" s="38">
        <f t="shared" si="1"/>
        <v>0.69440642287300669</v>
      </c>
      <c r="AB7" s="38">
        <f t="shared" si="2"/>
        <v>0.70318316055583063</v>
      </c>
      <c r="AC7" s="38">
        <f t="shared" si="2"/>
        <v>0.71147243045614639</v>
      </c>
      <c r="AD7" s="38">
        <f t="shared" si="2"/>
        <v>0.71931350215172041</v>
      </c>
      <c r="AE7" s="38">
        <f t="shared" si="2"/>
        <v>0.72674156749734842</v>
      </c>
      <c r="AF7" s="38">
        <f t="shared" si="2"/>
        <v>0.73378825203701226</v>
      </c>
      <c r="AG7" s="38">
        <f t="shared" si="2"/>
        <v>0.74048205211879758</v>
      </c>
      <c r="AH7" s="38">
        <f t="shared" si="2"/>
        <v>0.74684870984963658</v>
      </c>
      <c r="AI7" s="38">
        <f t="shared" si="2"/>
        <v>0.75291153584832848</v>
      </c>
      <c r="AJ7" s="38">
        <f t="shared" si="2"/>
        <v>0.75869168799805531</v>
      </c>
      <c r="AK7" s="38">
        <f t="shared" si="2"/>
        <v>0.76420841297755171</v>
      </c>
      <c r="AL7" s="38">
        <f t="shared" si="2"/>
        <v>0.76947925619526114</v>
      </c>
      <c r="AM7" s="38">
        <f t="shared" si="2"/>
        <v>0.7745202448096945</v>
      </c>
      <c r="AN7" s="38">
        <f t="shared" si="2"/>
        <v>0.77934604774946681</v>
      </c>
      <c r="AO7" s="38">
        <f t="shared" si="2"/>
        <v>0.78397011601467315</v>
      </c>
      <c r="AP7" s="38">
        <f t="shared" si="2"/>
        <v>0.78840480602082508</v>
      </c>
      <c r="AQ7" s="38">
        <f t="shared" si="2"/>
        <v>0.79266148831634298</v>
      </c>
      <c r="AR7" s="38">
        <f t="shared" si="2"/>
        <v>0.79675064364775816</v>
      </c>
      <c r="AS7" s="38">
        <f t="shared" si="2"/>
        <v>0.80068194804977355</v>
      </c>
      <c r="AT7" s="38">
        <f t="shared" si="2"/>
        <v>0.804464348389337</v>
      </c>
      <c r="AU7" s="38">
        <f t="shared" si="2"/>
        <v>0.80810612958513861</v>
      </c>
      <c r="AV7" s="38">
        <f t="shared" si="2"/>
        <v>0.81161497454936304</v>
      </c>
      <c r="AW7" s="38">
        <f t="shared" si="2"/>
        <v>0.81499801775139169</v>
      </c>
      <c r="AX7" s="38">
        <f t="shared" si="2"/>
        <v>0.81826189317875342</v>
      </c>
      <c r="AY7" s="38">
        <f t="shared" si="2"/>
        <v>0.8214127773651575</v>
      </c>
      <c r="AZ7" s="61">
        <f t="shared" si="2"/>
        <v>0.82445642806579367</v>
      </c>
    </row>
    <row r="8" spans="1:256">
      <c r="A8" s="78">
        <f t="shared" si="3"/>
        <v>5</v>
      </c>
      <c r="B8" s="2">
        <v>0</v>
      </c>
      <c r="C8" s="38">
        <f t="shared" si="0"/>
        <v>3.0052585871730285E-2</v>
      </c>
      <c r="D8" s="38">
        <f t="shared" si="0"/>
        <v>8.2217165709015522E-2</v>
      </c>
      <c r="E8" s="38">
        <f t="shared" si="0"/>
        <v>0.13684175946152105</v>
      </c>
      <c r="F8" s="38">
        <f t="shared" si="0"/>
        <v>0.188775429471914</v>
      </c>
      <c r="G8" s="38">
        <f t="shared" si="0"/>
        <v>0.23658959361548729</v>
      </c>
      <c r="H8" s="38">
        <f t="shared" si="0"/>
        <v>0.28008775568998823</v>
      </c>
      <c r="I8" s="38">
        <f t="shared" si="0"/>
        <v>0.31950733565537281</v>
      </c>
      <c r="J8" s="38">
        <f t="shared" si="0"/>
        <v>0.3552248097226855</v>
      </c>
      <c r="K8" s="38">
        <f t="shared" si="0"/>
        <v>0.38764004682140413</v>
      </c>
      <c r="L8" s="38">
        <f t="shared" si="0"/>
        <v>0.41713125151212982</v>
      </c>
      <c r="M8" s="38">
        <f t="shared" si="1"/>
        <v>0.44403931866734059</v>
      </c>
      <c r="N8" s="38">
        <f t="shared" si="1"/>
        <v>0.468664666737861</v>
      </c>
      <c r="O8" s="38">
        <f t="shared" si="1"/>
        <v>0.49126922453805477</v>
      </c>
      <c r="P8" s="38">
        <f t="shared" si="1"/>
        <v>0.51208031558929346</v>
      </c>
      <c r="Q8" s="38">
        <f t="shared" si="1"/>
        <v>0.53129499004193648</v>
      </c>
      <c r="R8" s="38">
        <f t="shared" si="1"/>
        <v>0.5490841802765406</v>
      </c>
      <c r="S8" s="38">
        <f t="shared" si="1"/>
        <v>0.56559643937040649</v>
      </c>
      <c r="T8" s="38">
        <f t="shared" si="1"/>
        <v>0.58096119817265079</v>
      </c>
      <c r="U8" s="38">
        <f t="shared" si="1"/>
        <v>0.59529155514764531</v>
      </c>
      <c r="V8" s="38">
        <f t="shared" si="1"/>
        <v>0.60868664463461764</v>
      </c>
      <c r="W8" s="38">
        <f t="shared" si="1"/>
        <v>0.6212336384535001</v>
      </c>
      <c r="X8" s="38">
        <f t="shared" si="1"/>
        <v>0.63300943494808248</v>
      </c>
      <c r="Y8" s="38">
        <f t="shared" si="1"/>
        <v>0.64408208451408899</v>
      </c>
      <c r="Z8" s="38">
        <f t="shared" si="1"/>
        <v>0.65451199427184892</v>
      </c>
      <c r="AA8" s="38">
        <f t="shared" si="1"/>
        <v>0.66435294814319823</v>
      </c>
      <c r="AB8" s="38">
        <f t="shared" si="2"/>
        <v>0.6736529727502113</v>
      </c>
      <c r="AC8" s="38">
        <f t="shared" si="2"/>
        <v>0.68245507446433473</v>
      </c>
      <c r="AD8" s="38">
        <f t="shared" si="2"/>
        <v>0.69079786861539527</v>
      </c>
      <c r="AE8" s="38">
        <f t="shared" si="2"/>
        <v>0.69871611825948043</v>
      </c>
      <c r="AF8" s="38">
        <f t="shared" si="2"/>
        <v>0.70624119691325726</v>
      </c>
      <c r="AG8" s="38">
        <f t="shared" si="2"/>
        <v>0.71340148719606811</v>
      </c>
      <c r="AH8" s="38">
        <f t="shared" si="2"/>
        <v>0.7202227252929444</v>
      </c>
      <c r="AI8" s="38">
        <f t="shared" si="2"/>
        <v>0.72672829948501128</v>
      </c>
      <c r="AJ8" s="38">
        <f t="shared" si="2"/>
        <v>0.73293950962369525</v>
      </c>
      <c r="AK8" s="38">
        <f t="shared" si="2"/>
        <v>0.73887579329761854</v>
      </c>
      <c r="AL8" s="38">
        <f t="shared" si="2"/>
        <v>0.74455492351155139</v>
      </c>
      <c r="AM8" s="38">
        <f t="shared" si="2"/>
        <v>0.74999318192892461</v>
      </c>
      <c r="AN8" s="38">
        <f t="shared" si="2"/>
        <v>0.75520551109358602</v>
      </c>
      <c r="AO8" s="38">
        <f t="shared" si="2"/>
        <v>0.76020564851866412</v>
      </c>
      <c r="AP8" s="38">
        <f t="shared" si="2"/>
        <v>0.7650062450910905</v>
      </c>
      <c r="AQ8" s="38">
        <f t="shared" si="2"/>
        <v>0.76961896987368539</v>
      </c>
      <c r="AR8" s="38">
        <f t="shared" si="2"/>
        <v>0.77405460307987206</v>
      </c>
      <c r="AS8" s="38">
        <f t="shared" si="2"/>
        <v>0.77832311873859072</v>
      </c>
      <c r="AT8" s="38">
        <f t="shared" si="2"/>
        <v>0.78243375835029905</v>
      </c>
      <c r="AU8" s="38">
        <f t="shared" si="2"/>
        <v>0.78639509665211615</v>
      </c>
      <c r="AV8" s="38">
        <f t="shared" si="2"/>
        <v>0.79021510045546928</v>
      </c>
      <c r="AW8" s="38">
        <f t="shared" si="2"/>
        <v>0.79390118138839005</v>
      </c>
      <c r="AX8" s="38">
        <f t="shared" si="2"/>
        <v>0.7974602432629857</v>
      </c>
      <c r="AY8" s="38">
        <f t="shared" si="2"/>
        <v>0.80089872469345469</v>
      </c>
      <c r="AZ8" s="61">
        <f t="shared" si="2"/>
        <v>0.80422263750866019</v>
      </c>
    </row>
    <row r="9" spans="1:256">
      <c r="A9" s="78">
        <f t="shared" si="3"/>
        <v>6</v>
      </c>
      <c r="B9" s="2">
        <v>0</v>
      </c>
      <c r="C9" s="38">
        <f t="shared" si="0"/>
        <v>2.5678955948974791E-2</v>
      </c>
      <c r="D9" s="38">
        <f t="shared" si="0"/>
        <v>7.1477688858027646E-2</v>
      </c>
      <c r="E9" s="38">
        <f t="shared" si="0"/>
        <v>0.12058159868274292</v>
      </c>
      <c r="F9" s="38">
        <f t="shared" si="0"/>
        <v>0.16817758120350967</v>
      </c>
      <c r="G9" s="38">
        <f t="shared" si="0"/>
        <v>0.21270957543988048</v>
      </c>
      <c r="H9" s="38">
        <f t="shared" si="0"/>
        <v>0.25377817039342221</v>
      </c>
      <c r="I9" s="38">
        <f t="shared" si="0"/>
        <v>0.29143432431832045</v>
      </c>
      <c r="J9" s="38">
        <f t="shared" si="0"/>
        <v>0.32590266902869358</v>
      </c>
      <c r="K9" s="38">
        <f t="shared" si="0"/>
        <v>0.35746442756507701</v>
      </c>
      <c r="L9" s="38">
        <f t="shared" si="0"/>
        <v>0.38640647097934805</v>
      </c>
      <c r="M9" s="38">
        <f t="shared" si="1"/>
        <v>0.41299966721211828</v>
      </c>
      <c r="N9" s="38">
        <f t="shared" si="1"/>
        <v>0.43749069344250358</v>
      </c>
      <c r="O9" s="38">
        <f t="shared" si="1"/>
        <v>0.46010010175064631</v>
      </c>
      <c r="P9" s="38">
        <f t="shared" si="1"/>
        <v>0.48102322377102052</v>
      </c>
      <c r="Q9" s="38">
        <f t="shared" si="1"/>
        <v>0.50043226177162414</v>
      </c>
      <c r="R9" s="38">
        <f t="shared" si="1"/>
        <v>0.5184787630099803</v>
      </c>
      <c r="S9" s="38">
        <f t="shared" si="1"/>
        <v>0.53529609456249438</v>
      </c>
      <c r="T9" s="38">
        <f t="shared" si="1"/>
        <v>0.55100174687893566</v>
      </c>
      <c r="U9" s="38">
        <f t="shared" si="1"/>
        <v>0.56569940044761435</v>
      </c>
      <c r="V9" s="38">
        <f t="shared" si="1"/>
        <v>0.57948074248043213</v>
      </c>
      <c r="W9" s="38">
        <f t="shared" si="1"/>
        <v>0.59242704536929192</v>
      </c>
      <c r="X9" s="38">
        <f t="shared" si="1"/>
        <v>0.60461052920726122</v>
      </c>
      <c r="Y9" s="38">
        <f t="shared" si="1"/>
        <v>0.61609553391742289</v>
      </c>
      <c r="Z9" s="38">
        <f t="shared" si="1"/>
        <v>0.6269395261897257</v>
      </c>
      <c r="AA9" s="38">
        <f t="shared" si="1"/>
        <v>0.63719396444540122</v>
      </c>
      <c r="AB9" s="38">
        <f t="shared" si="2"/>
        <v>0.64690504245077562</v>
      </c>
      <c r="AC9" s="38">
        <f t="shared" si="2"/>
        <v>0.65611432950704784</v>
      </c>
      <c r="AD9" s="38">
        <f t="shared" si="2"/>
        <v>0.66485932259947844</v>
      </c>
      <c r="AE9" s="38">
        <f t="shared" si="2"/>
        <v>0.67317392360411188</v>
      </c>
      <c r="AF9" s="38">
        <f t="shared" si="2"/>
        <v>0.6810888526532568</v>
      </c>
      <c r="AG9" s="38">
        <f t="shared" si="2"/>
        <v>0.68863200704544147</v>
      </c>
      <c r="AH9" s="38">
        <f t="shared" si="2"/>
        <v>0.69582877362723106</v>
      </c>
      <c r="AI9" s="38">
        <f t="shared" si="2"/>
        <v>0.70270230134265688</v>
      </c>
      <c r="AJ9" s="38">
        <f t="shared" si="2"/>
        <v>0.70927373960979967</v>
      </c>
      <c r="AK9" s="38">
        <f t="shared" si="2"/>
        <v>0.71556244731410745</v>
      </c>
      <c r="AL9" s="38">
        <f t="shared" si="2"/>
        <v>0.72158617647821222</v>
      </c>
      <c r="AM9" s="38">
        <f t="shared" si="2"/>
        <v>0.72736123405574304</v>
      </c>
      <c r="AN9" s="38">
        <f t="shared" si="2"/>
        <v>0.73290262478259038</v>
      </c>
      <c r="AO9" s="38">
        <f t="shared" si="2"/>
        <v>0.73822417758702696</v>
      </c>
      <c r="AP9" s="38">
        <f t="shared" si="2"/>
        <v>0.74333865769638663</v>
      </c>
      <c r="AQ9" s="38">
        <f t="shared" si="2"/>
        <v>0.74825786627130986</v>
      </c>
      <c r="AR9" s="38">
        <f t="shared" si="2"/>
        <v>0.75299272913945181</v>
      </c>
      <c r="AS9" s="38">
        <f t="shared" si="2"/>
        <v>0.75755337598119032</v>
      </c>
      <c r="AT9" s="38">
        <f t="shared" si="2"/>
        <v>0.76194921113376424</v>
      </c>
      <c r="AU9" s="38">
        <f t="shared" si="2"/>
        <v>0.76618897702205202</v>
      </c>
      <c r="AV9" s="38">
        <f t="shared" si="2"/>
        <v>0.7702808110893794</v>
      </c>
      <c r="AW9" s="38">
        <f t="shared" si="2"/>
        <v>0.77423229698660856</v>
      </c>
      <c r="AX9" s="38">
        <f t="shared" si="2"/>
        <v>0.7780505106792327</v>
      </c>
      <c r="AY9" s="38">
        <f t="shared" si="2"/>
        <v>0.78174206204768037</v>
      </c>
      <c r="AZ9" s="61">
        <f t="shared" si="2"/>
        <v>0.78531313248338608</v>
      </c>
    </row>
    <row r="10" spans="1:256">
      <c r="A10" s="78">
        <f t="shared" si="3"/>
        <v>7</v>
      </c>
      <c r="B10" s="2">
        <v>0</v>
      </c>
      <c r="C10" s="38">
        <f t="shared" si="0"/>
        <v>2.241690886329618E-2</v>
      </c>
      <c r="D10" s="38">
        <f t="shared" si="0"/>
        <v>6.3223762312227205E-2</v>
      </c>
      <c r="E10" s="38">
        <f t="shared" si="0"/>
        <v>0.10778928748621182</v>
      </c>
      <c r="F10" s="38">
        <f t="shared" si="0"/>
        <v>0.15166223614131386</v>
      </c>
      <c r="G10" s="38">
        <f t="shared" si="0"/>
        <v>0.19325746190524654</v>
      </c>
      <c r="H10" s="38">
        <f t="shared" si="0"/>
        <v>0.23205754301488138</v>
      </c>
      <c r="I10" s="38">
        <f t="shared" si="0"/>
        <v>0.26798867919475278</v>
      </c>
      <c r="J10" s="38">
        <f t="shared" si="0"/>
        <v>0.30116630151050788</v>
      </c>
      <c r="K10" s="38">
        <f t="shared" si="0"/>
        <v>0.33178195606776523</v>
      </c>
      <c r="L10" s="38">
        <f t="shared" si="0"/>
        <v>0.3600507438551554</v>
      </c>
      <c r="M10" s="38">
        <f t="shared" si="1"/>
        <v>0.38618668580656168</v>
      </c>
      <c r="N10" s="38">
        <f t="shared" si="1"/>
        <v>0.41039157498156714</v>
      </c>
      <c r="O10" s="38">
        <f t="shared" si="1"/>
        <v>0.43285051021946475</v>
      </c>
      <c r="P10" s="38">
        <f t="shared" si="1"/>
        <v>0.45373075657210293</v>
      </c>
      <c r="Q10" s="38">
        <f t="shared" si="1"/>
        <v>0.47318222782839342</v>
      </c>
      <c r="R10" s="38">
        <f t="shared" si="1"/>
        <v>0.49133870939427388</v>
      </c>
      <c r="S10" s="38">
        <f t="shared" si="1"/>
        <v>0.50831936341290307</v>
      </c>
      <c r="T10" s="38">
        <f t="shared" si="1"/>
        <v>0.52423028103441704</v>
      </c>
      <c r="U10" s="38">
        <f t="shared" si="1"/>
        <v>0.53916596580238685</v>
      </c>
      <c r="V10" s="38">
        <f t="shared" si="1"/>
        <v>0.5532106959738432</v>
      </c>
      <c r="W10" s="38">
        <f t="shared" si="1"/>
        <v>0.56643974759295401</v>
      </c>
      <c r="X10" s="38">
        <f t="shared" si="1"/>
        <v>0.57892047781671307</v>
      </c>
      <c r="Y10" s="38">
        <f t="shared" si="1"/>
        <v>0.59071327669675733</v>
      </c>
      <c r="Z10" s="38">
        <f t="shared" si="1"/>
        <v>0.60187239941302617</v>
      </c>
      <c r="AA10" s="38">
        <f t="shared" si="1"/>
        <v>0.61244669209555158</v>
      </c>
      <c r="AB10" s="38">
        <f t="shared" si="2"/>
        <v>0.62248022412870641</v>
      </c>
      <c r="AC10" s="38">
        <f t="shared" si="2"/>
        <v>0.6320128389178602</v>
      </c>
      <c r="AD10" s="38">
        <f t="shared" si="2"/>
        <v>0.64108063390537484</v>
      </c>
      <c r="AE10" s="38">
        <f t="shared" si="2"/>
        <v>0.64971637936484794</v>
      </c>
      <c r="AF10" s="38">
        <f t="shared" si="2"/>
        <v>0.6579498842904441</v>
      </c>
      <c r="AG10" s="38">
        <f t="shared" si="2"/>
        <v>0.66580831658488648</v>
      </c>
      <c r="AH10" s="38">
        <f t="shared" si="2"/>
        <v>0.6733164837555724</v>
      </c>
      <c r="AI10" s="38">
        <f t="shared" si="2"/>
        <v>0.68049707945607563</v>
      </c>
      <c r="AJ10" s="38">
        <f t="shared" si="2"/>
        <v>0.6873709004537023</v>
      </c>
      <c r="AK10" s="38">
        <f t="shared" si="2"/>
        <v>0.69395703795225716</v>
      </c>
      <c r="AL10" s="38">
        <f t="shared" si="2"/>
        <v>0.70027304664081758</v>
      </c>
      <c r="AM10" s="38">
        <f t="shared" si="2"/>
        <v>0.70633509436217456</v>
      </c>
      <c r="AN10" s="38">
        <f t="shared" si="2"/>
        <v>0.71215809488751203</v>
      </c>
      <c r="AO10" s="38">
        <f t="shared" si="2"/>
        <v>0.71775582593684906</v>
      </c>
      <c r="AP10" s="38">
        <f t="shared" si="2"/>
        <v>0.72314103428887233</v>
      </c>
      <c r="AQ10" s="38">
        <f t="shared" si="2"/>
        <v>0.72832552957141383</v>
      </c>
      <c r="AR10" s="38">
        <f t="shared" si="2"/>
        <v>0.73332026810837081</v>
      </c>
      <c r="AS10" s="38">
        <f t="shared" si="2"/>
        <v>0.7381354280147191</v>
      </c>
      <c r="AT10" s="38">
        <f t="shared" si="2"/>
        <v>0.74278047657368385</v>
      </c>
      <c r="AU10" s="38">
        <f t="shared" si="2"/>
        <v>0.74726423079505089</v>
      </c>
      <c r="AV10" s="38">
        <f t="shared" si="2"/>
        <v>0.7515949119376506</v>
      </c>
      <c r="AW10" s="38">
        <f t="shared" si="2"/>
        <v>0.75578019467932278</v>
      </c>
      <c r="AX10" s="38">
        <f t="shared" si="2"/>
        <v>0.75982725153177388</v>
      </c>
      <c r="AY10" s="38">
        <f t="shared" si="2"/>
        <v>0.76374279302360604</v>
      </c>
      <c r="AZ10" s="61">
        <f t="shared" si="2"/>
        <v>0.76753310411070741</v>
      </c>
    </row>
    <row r="11" spans="1:256">
      <c r="A11" s="78">
        <f t="shared" si="3"/>
        <v>8</v>
      </c>
      <c r="B11" s="2">
        <v>0</v>
      </c>
      <c r="C11" s="38">
        <f t="shared" si="0"/>
        <v>1.9890371327130518E-2</v>
      </c>
      <c r="D11" s="38">
        <f t="shared" si="0"/>
        <v>5.6680947980693279E-2</v>
      </c>
      <c r="E11" s="38">
        <f t="shared" si="0"/>
        <v>9.7458805739214685E-2</v>
      </c>
      <c r="F11" s="38">
        <f t="shared" si="0"/>
        <v>0.13811783989736134</v>
      </c>
      <c r="G11" s="38">
        <f t="shared" si="0"/>
        <v>0.17709446581236818</v>
      </c>
      <c r="H11" s="38">
        <f t="shared" si="0"/>
        <v>0.21380509930400526</v>
      </c>
      <c r="I11" s="38">
        <f t="shared" si="0"/>
        <v>0.24809225259746442</v>
      </c>
      <c r="J11" s="38">
        <f t="shared" si="0"/>
        <v>0.2799923761135083</v>
      </c>
      <c r="K11" s="38">
        <f t="shared" si="0"/>
        <v>0.30962897311549492</v>
      </c>
      <c r="L11" s="38">
        <f t="shared" si="0"/>
        <v>0.33716069428251627</v>
      </c>
      <c r="M11" s="38">
        <f t="shared" si="1"/>
        <v>0.36275551465160111</v>
      </c>
      <c r="N11" s="38">
        <f t="shared" si="1"/>
        <v>0.38657794231520604</v>
      </c>
      <c r="O11" s="38">
        <f t="shared" si="1"/>
        <v>0.40878295815501514</v>
      </c>
      <c r="P11" s="38">
        <f t="shared" si="1"/>
        <v>0.42951349343718043</v>
      </c>
      <c r="Q11" s="38">
        <f t="shared" si="1"/>
        <v>0.44889976906891632</v>
      </c>
      <c r="R11" s="38">
        <f t="shared" si="1"/>
        <v>0.46705959494080457</v>
      </c>
      <c r="S11" s="38">
        <f t="shared" si="1"/>
        <v>0.48409913734576715</v>
      </c>
      <c r="T11" s="38">
        <f t="shared" si="1"/>
        <v>0.5001138848576876</v>
      </c>
      <c r="U11" s="38">
        <f t="shared" si="1"/>
        <v>0.51518966619162399</v>
      </c>
      <c r="V11" s="38">
        <f t="shared" si="1"/>
        <v>0.52940364262982498</v>
      </c>
      <c r="W11" s="38">
        <f t="shared" si="1"/>
        <v>0.5428252365556403</v>
      </c>
      <c r="X11" s="38">
        <f t="shared" si="1"/>
        <v>0.55551697955688306</v>
      </c>
      <c r="Y11" s="38">
        <f t="shared" si="1"/>
        <v>0.56753527572284901</v>
      </c>
      <c r="Z11" s="38">
        <f t="shared" si="1"/>
        <v>0.57893108229753376</v>
      </c>
      <c r="AA11" s="38">
        <f t="shared" si="1"/>
        <v>0.58975051314509719</v>
      </c>
      <c r="AB11" s="38">
        <f t="shared" si="2"/>
        <v>0.60003537191735568</v>
      </c>
      <c r="AC11" s="38">
        <f t="shared" si="2"/>
        <v>0.60982362219898001</v>
      </c>
      <c r="AD11" s="38">
        <f t="shared" si="2"/>
        <v>0.6191498017214091</v>
      </c>
      <c r="AE11" s="38">
        <f t="shared" si="2"/>
        <v>0.62804538726123094</v>
      </c>
      <c r="AF11" s="38">
        <f t="shared" si="2"/>
        <v>0.63653911623557835</v>
      </c>
      <c r="AG11" s="38">
        <f t="shared" si="2"/>
        <v>0.64465727036871368</v>
      </c>
      <c r="AH11" s="38">
        <f t="shared" si="2"/>
        <v>0.65242392618143341</v>
      </c>
      <c r="AI11" s="38">
        <f t="shared" si="2"/>
        <v>0.65986117647443288</v>
      </c>
      <c r="AJ11" s="38">
        <f t="shared" si="2"/>
        <v>0.66698932645003561</v>
      </c>
      <c r="AK11" s="38">
        <f t="shared" si="2"/>
        <v>0.67382706764694034</v>
      </c>
      <c r="AL11" s="38">
        <f t="shared" si="2"/>
        <v>0.6803916324485767</v>
      </c>
      <c r="AM11" s="38">
        <f t="shared" si="2"/>
        <v>0.68669893156345863</v>
      </c>
      <c r="AN11" s="38">
        <f t="shared" si="2"/>
        <v>0.69276367656077475</v>
      </c>
      <c r="AO11" s="38">
        <f t="shared" si="2"/>
        <v>0.69859948927114879</v>
      </c>
      <c r="AP11" s="38">
        <f t="shared" si="2"/>
        <v>0.70421899962603751</v>
      </c>
      <c r="AQ11" s="38">
        <f t="shared" si="2"/>
        <v>0.70963393330484759</v>
      </c>
      <c r="AR11" s="38">
        <f t="shared" si="2"/>
        <v>0.71485519038234013</v>
      </c>
      <c r="AS11" s="38">
        <f t="shared" si="2"/>
        <v>0.71989291601640182</v>
      </c>
      <c r="AT11" s="38">
        <f t="shared" si="2"/>
        <v>0.72475656408452338</v>
      </c>
      <c r="AU11" s="38">
        <f t="shared" si="2"/>
        <v>0.72945495456340448</v>
      </c>
      <c r="AV11" s="38">
        <f t="shared" si="2"/>
        <v>0.73399632534751502</v>
      </c>
      <c r="AW11" s="38">
        <f t="shared" si="2"/>
        <v>0.73838837911703248</v>
      </c>
      <c r="AX11" s="38">
        <f t="shared" si="2"/>
        <v>0.7426383257914847</v>
      </c>
      <c r="AY11" s="38">
        <f t="shared" si="2"/>
        <v>0.74675292104107194</v>
      </c>
      <c r="AZ11" s="61">
        <f t="shared" si="2"/>
        <v>0.75073850127167796</v>
      </c>
    </row>
    <row r="12" spans="1:256">
      <c r="A12" s="78">
        <f t="shared" si="3"/>
        <v>9</v>
      </c>
      <c r="B12" s="2">
        <v>0</v>
      </c>
      <c r="C12" s="38">
        <f t="shared" si="0"/>
        <v>1.7875749515721129E-2</v>
      </c>
      <c r="D12" s="38">
        <f t="shared" si="0"/>
        <v>5.1366600671000621E-2</v>
      </c>
      <c r="E12" s="38">
        <f t="shared" si="0"/>
        <v>8.8940039628961368E-2</v>
      </c>
      <c r="F12" s="38">
        <f t="shared" si="0"/>
        <v>0.1268049716161809</v>
      </c>
      <c r="G12" s="38">
        <f t="shared" si="0"/>
        <v>0.16344490737202735</v>
      </c>
      <c r="H12" s="38">
        <f t="shared" si="0"/>
        <v>0.19824228082594664</v>
      </c>
      <c r="I12" s="38">
        <f t="shared" si="0"/>
        <v>0.23098363335185521</v>
      </c>
      <c r="J12" s="38">
        <f t="shared" si="0"/>
        <v>0.26164801196088106</v>
      </c>
      <c r="K12" s="38">
        <f t="shared" si="0"/>
        <v>0.29030703958979992</v>
      </c>
      <c r="L12" s="38">
        <f t="shared" si="0"/>
        <v>0.31707482511825114</v>
      </c>
      <c r="M12" s="38">
        <f t="shared" si="1"/>
        <v>0.34208200830759966</v>
      </c>
      <c r="N12" s="38">
        <f t="shared" si="1"/>
        <v>0.36546216297032452</v>
      </c>
      <c r="O12" s="38">
        <f t="shared" si="1"/>
        <v>0.38734477382893812</v>
      </c>
      <c r="P12" s="38">
        <f t="shared" si="1"/>
        <v>0.40785179603745997</v>
      </c>
      <c r="Q12" s="38">
        <f t="shared" si="1"/>
        <v>0.42709619037907065</v>
      </c>
      <c r="R12" s="38">
        <f t="shared" si="1"/>
        <v>0.44518154601046633</v>
      </c>
      <c r="S12" s="38">
        <f t="shared" si="1"/>
        <v>0.46220229009632996</v>
      </c>
      <c r="T12" s="38">
        <f t="shared" si="1"/>
        <v>0.47824419872105484</v>
      </c>
      <c r="U12" s="38">
        <f t="shared" si="1"/>
        <v>0.4933850455563118</v>
      </c>
      <c r="V12" s="38">
        <f t="shared" si="1"/>
        <v>0.50769529527281465</v>
      </c>
      <c r="W12" s="38">
        <f t="shared" si="1"/>
        <v>0.52123878988339811</v>
      </c>
      <c r="X12" s="38">
        <f t="shared" si="1"/>
        <v>0.53407340042459328</v>
      </c>
      <c r="Y12" s="38">
        <f t="shared" si="1"/>
        <v>0.54625163061888216</v>
      </c>
      <c r="Z12" s="38">
        <f t="shared" si="1"/>
        <v>0.55782116745613186</v>
      </c>
      <c r="AA12" s="38">
        <f t="shared" si="1"/>
        <v>0.56882537837101554</v>
      </c>
      <c r="AB12" s="38">
        <f t="shared" si="2"/>
        <v>0.57930375729351258</v>
      </c>
      <c r="AC12" s="38">
        <f t="shared" si="2"/>
        <v>0.58929232316796576</v>
      </c>
      <c r="AD12" s="38">
        <f t="shared" si="2"/>
        <v>0.59882397509291063</v>
      </c>
      <c r="AE12" s="38">
        <f t="shared" si="2"/>
        <v>0.60792880834662144</v>
      </c>
      <c r="AF12" s="38">
        <f t="shared" si="2"/>
        <v>0.61663439542617049</v>
      </c>
      <c r="AG12" s="38">
        <f t="shared" si="2"/>
        <v>0.62496603595906952</v>
      </c>
      <c r="AH12" s="38">
        <f t="shared" si="2"/>
        <v>0.63294697901764718</v>
      </c>
      <c r="AI12" s="38">
        <f t="shared" si="2"/>
        <v>0.64059862101956266</v>
      </c>
      <c r="AJ12" s="38">
        <f t="shared" si="2"/>
        <v>0.64794068205763367</v>
      </c>
      <c r="AK12" s="38">
        <f t="shared" si="2"/>
        <v>0.65499136318166762</v>
      </c>
      <c r="AL12" s="38">
        <f t="shared" si="2"/>
        <v>0.66176748686070563</v>
      </c>
      <c r="AM12" s="38">
        <f t="shared" si="2"/>
        <v>0.66828462258830801</v>
      </c>
      <c r="AN12" s="38">
        <f t="shared" si="2"/>
        <v>0.67455719935622305</v>
      </c>
      <c r="AO12" s="38">
        <f t="shared" si="2"/>
        <v>0.68059860651153781</v>
      </c>
      <c r="AP12" s="38">
        <f t="shared" si="2"/>
        <v>0.68642128432717431</v>
      </c>
      <c r="AQ12" s="38">
        <f t="shared" si="2"/>
        <v>0.69203680545297386</v>
      </c>
      <c r="AR12" s="38">
        <f t="shared" si="2"/>
        <v>0.69745594827221957</v>
      </c>
      <c r="AS12" s="38">
        <f t="shared" si="2"/>
        <v>0.70268876306394712</v>
      </c>
      <c r="AT12" s="38">
        <f t="shared" si="2"/>
        <v>0.70774463176265867</v>
      </c>
      <c r="AU12" s="38">
        <f t="shared" si="2"/>
        <v>0.71263232201210269</v>
      </c>
      <c r="AV12" s="38">
        <f t="shared" si="2"/>
        <v>0.71736003612688215</v>
      </c>
      <c r="AW12" s="38">
        <f t="shared" si="2"/>
        <v>0.72193545550324301</v>
      </c>
      <c r="AX12" s="38">
        <f t="shared" si="2"/>
        <v>0.72636578095711413</v>
      </c>
      <c r="AY12" s="38">
        <f t="shared" si="2"/>
        <v>0.73065776941212701</v>
      </c>
      <c r="AZ12" s="61">
        <f t="shared" si="2"/>
        <v>0.73481776731189774</v>
      </c>
    </row>
    <row r="13" spans="1:256">
      <c r="A13" s="78">
        <f t="shared" si="3"/>
        <v>10</v>
      </c>
      <c r="B13" s="2">
        <v>0</v>
      </c>
      <c r="C13" s="38">
        <f t="shared" si="0"/>
        <v>1.6231752262825985E-2</v>
      </c>
      <c r="D13" s="38">
        <f t="shared" si="0"/>
        <v>4.6964147614822246E-2</v>
      </c>
      <c r="E13" s="38">
        <f t="shared" si="0"/>
        <v>8.1793790924657078E-2</v>
      </c>
      <c r="F13" s="38">
        <f t="shared" si="0"/>
        <v>0.11721187910109102</v>
      </c>
      <c r="G13" s="38">
        <f t="shared" si="0"/>
        <v>0.15176100694691236</v>
      </c>
      <c r="H13" s="38">
        <f t="shared" si="0"/>
        <v>0.18480982554752803</v>
      </c>
      <c r="I13" s="38">
        <f t="shared" si="0"/>
        <v>0.21610786039131383</v>
      </c>
      <c r="J13" s="38">
        <f t="shared" si="0"/>
        <v>0.24559231101389123</v>
      </c>
      <c r="K13" s="38">
        <f t="shared" si="0"/>
        <v>0.27329505487448541</v>
      </c>
      <c r="L13" s="38">
        <f t="shared" si="0"/>
        <v>0.29929491442981992</v>
      </c>
      <c r="M13" s="38">
        <f t="shared" si="1"/>
        <v>0.3236921790026675</v>
      </c>
      <c r="N13" s="38">
        <f t="shared" si="1"/>
        <v>0.34659473289041559</v>
      </c>
      <c r="O13" s="38">
        <f t="shared" si="1"/>
        <v>0.36811049305016963</v>
      </c>
      <c r="P13" s="38">
        <f t="shared" si="1"/>
        <v>0.38834337649388639</v>
      </c>
      <c r="Q13" s="38">
        <f t="shared" si="1"/>
        <v>0.40739127785127338</v>
      </c>
      <c r="R13" s="38">
        <f t="shared" si="1"/>
        <v>0.42534520039420087</v>
      </c>
      <c r="S13" s="38">
        <f t="shared" si="1"/>
        <v>0.44228904623446302</v>
      </c>
      <c r="T13" s="38">
        <f t="shared" si="1"/>
        <v>0.45829977582227238</v>
      </c>
      <c r="U13" s="38">
        <f t="shared" si="1"/>
        <v>0.47344776507155995</v>
      </c>
      <c r="V13" s="38">
        <f t="shared" si="1"/>
        <v>0.4877972581383026</v>
      </c>
      <c r="W13" s="38">
        <f t="shared" si="1"/>
        <v>0.50140685559950804</v>
      </c>
      <c r="X13" s="38">
        <f t="shared" si="1"/>
        <v>0.51433000301967613</v>
      </c>
      <c r="Y13" s="38">
        <f t="shared" si="1"/>
        <v>0.52661546025265549</v>
      </c>
      <c r="Z13" s="38">
        <f t="shared" si="1"/>
        <v>0.53830774118536251</v>
      </c>
      <c r="AA13" s="38">
        <f t="shared" si="1"/>
        <v>0.54944751930178914</v>
      </c>
      <c r="AB13" s="38">
        <f t="shared" si="2"/>
        <v>0.56007199783654849</v>
      </c>
      <c r="AC13" s="38">
        <f t="shared" si="2"/>
        <v>0.57021524526078671</v>
      </c>
      <c r="AD13" s="38">
        <f t="shared" si="2"/>
        <v>0.57990849793624666</v>
      </c>
      <c r="AE13" s="38">
        <f t="shared" si="2"/>
        <v>0.58918043232158501</v>
      </c>
      <c r="AF13" s="38">
        <f t="shared" si="2"/>
        <v>0.59805740933029894</v>
      </c>
      <c r="AG13" s="38">
        <f t="shared" si="2"/>
        <v>0.60656369345541816</v>
      </c>
      <c r="AH13" s="38">
        <f t="shared" si="2"/>
        <v>0.61472164917681116</v>
      </c>
      <c r="AI13" s="38">
        <f t="shared" si="2"/>
        <v>0.62255191700560586</v>
      </c>
      <c r="AJ13" s="38">
        <f t="shared" si="2"/>
        <v>0.63007357132984321</v>
      </c>
      <c r="AK13" s="38">
        <f t="shared" si="2"/>
        <v>0.63730426202636703</v>
      </c>
      <c r="AL13" s="38">
        <f t="shared" si="2"/>
        <v>0.64426034160810541</v>
      </c>
      <c r="AM13" s="38">
        <f t="shared" si="2"/>
        <v>0.65095697949020737</v>
      </c>
      <c r="AN13" s="38">
        <f t="shared" si="2"/>
        <v>0.65740826478646519</v>
      </c>
      <c r="AO13" s="38">
        <f t="shared" si="2"/>
        <v>0.66362729889056171</v>
      </c>
      <c r="AP13" s="38">
        <f t="shared" si="2"/>
        <v>0.6696262789551477</v>
      </c>
      <c r="AQ13" s="38">
        <f t="shared" si="2"/>
        <v>0.67541657325504545</v>
      </c>
      <c r="AR13" s="38">
        <f t="shared" si="2"/>
        <v>0.68100878930805253</v>
      </c>
      <c r="AS13" s="38">
        <f t="shared" si="2"/>
        <v>0.68641283552674981</v>
      </c>
      <c r="AT13" s="38">
        <f t="shared" si="2"/>
        <v>0.69163797708620622</v>
      </c>
      <c r="AU13" s="38">
        <f t="shared" si="2"/>
        <v>0.69669288661430762</v>
      </c>
      <c r="AV13" s="38">
        <f t="shared" si="2"/>
        <v>0.7015856902425105</v>
      </c>
      <c r="AW13" s="38">
        <f t="shared" si="2"/>
        <v>0.70632400949406837</v>
      </c>
      <c r="AX13" s="38">
        <f t="shared" si="2"/>
        <v>0.71091499943324477</v>
      </c>
      <c r="AY13" s="38">
        <f t="shared" si="2"/>
        <v>0.71536538345185785</v>
      </c>
      <c r="AZ13" s="61">
        <f t="shared" si="2"/>
        <v>0.71968148502792184</v>
      </c>
    </row>
    <row r="14" spans="1:256">
      <c r="A14" s="78">
        <f t="shared" si="3"/>
        <v>11</v>
      </c>
      <c r="B14" s="2">
        <v>0</v>
      </c>
      <c r="C14" s="38">
        <f t="shared" ref="C14:L23" si="4">(C$2/(C$2+$A14)+1.96*1.96/(2*(C$2+$A14))-1.96*SQRT((C$2/(C$2+$A14)*(1-C$2/(C$2+$A14))+1.96*1.96/(4*(C$2+$A14)))/(C$2+$A14)))/(1+1.96*1.96/(C$2+$A14))</f>
        <v>1.4864709450773488E-2</v>
      </c>
      <c r="D14" s="38">
        <f t="shared" si="4"/>
        <v>4.3257263182737982E-2</v>
      </c>
      <c r="E14" s="38">
        <f t="shared" si="4"/>
        <v>7.5712483369163711E-2</v>
      </c>
      <c r="F14" s="38">
        <f t="shared" si="4"/>
        <v>0.10897276103182815</v>
      </c>
      <c r="G14" s="38">
        <f t="shared" si="4"/>
        <v>0.14164435051961052</v>
      </c>
      <c r="H14" s="38">
        <f t="shared" si="4"/>
        <v>0.17309486143904904</v>
      </c>
      <c r="I14" s="38">
        <f t="shared" si="4"/>
        <v>0.2030499192693116</v>
      </c>
      <c r="J14" s="38">
        <f t="shared" si="4"/>
        <v>0.23141620392030379</v>
      </c>
      <c r="K14" s="38">
        <f t="shared" si="4"/>
        <v>0.25819502085709295</v>
      </c>
      <c r="L14" s="38">
        <f t="shared" si="4"/>
        <v>0.28343712296762946</v>
      </c>
      <c r="M14" s="38">
        <f t="shared" ref="M14:AB23" si="5">(M$2/(M$2+$A14)+1.96*1.96/(2*(M$2+$A14))-1.96*SQRT((M$2/(M$2+$A14)*(1-M$2/(M$2+$A14))+1.96*1.96/(4*(M$2+$A14)))/(M$2+$A14)))/(1+1.96*1.96/(M$2+$A14))</f>
        <v>0.3072180469247956</v>
      </c>
      <c r="N14" s="38">
        <f t="shared" si="5"/>
        <v>0.32962429864218495</v>
      </c>
      <c r="O14" s="38">
        <f t="shared" si="5"/>
        <v>0.3507455355310663</v>
      </c>
      <c r="P14" s="38">
        <f t="shared" si="5"/>
        <v>0.37067017019564436</v>
      </c>
      <c r="Q14" s="38">
        <f t="shared" si="5"/>
        <v>0.38948296921119829</v>
      </c>
      <c r="R14" s="38">
        <f t="shared" si="5"/>
        <v>0.4072638305536409</v>
      </c>
      <c r="S14" s="38">
        <f t="shared" si="5"/>
        <v>0.42408726034906297</v>
      </c>
      <c r="T14" s="38">
        <f t="shared" si="5"/>
        <v>0.44002226209284961</v>
      </c>
      <c r="U14" s="38">
        <f t="shared" si="5"/>
        <v>0.45513246433604931</v>
      </c>
      <c r="V14" s="38">
        <f t="shared" si="5"/>
        <v>0.46947638042814893</v>
      </c>
      <c r="W14" s="38">
        <f t="shared" si="5"/>
        <v>0.48310773508785942</v>
      </c>
      <c r="X14" s="38">
        <f t="shared" si="5"/>
        <v>0.49607581799949974</v>
      </c>
      <c r="Y14" s="38">
        <f t="shared" si="5"/>
        <v>0.50842584048119388</v>
      </c>
      <c r="Z14" s="38">
        <f t="shared" si="5"/>
        <v>0.52019928120748027</v>
      </c>
      <c r="AA14" s="38">
        <f t="shared" si="5"/>
        <v>0.53143421320916273</v>
      </c>
      <c r="AB14" s="38">
        <f t="shared" si="5"/>
        <v>0.54216560827956417</v>
      </c>
      <c r="AC14" s="38">
        <f t="shared" si="2"/>
        <v>0.55242561733810225</v>
      </c>
      <c r="AD14" s="38">
        <f t="shared" si="2"/>
        <v>0.56224382677522611</v>
      </c>
      <c r="AE14" s="38">
        <f t="shared" si="2"/>
        <v>0.57164749166875428</v>
      </c>
      <c r="AF14" s="38">
        <f t="shared" si="2"/>
        <v>0.58066174723997066</v>
      </c>
      <c r="AG14" s="38">
        <f t="shared" si="2"/>
        <v>0.58930980015024459</v>
      </c>
      <c r="AH14" s="38">
        <f t="shared" si="2"/>
        <v>0.59761310131745138</v>
      </c>
      <c r="AI14" s="38">
        <f t="shared" ref="AB14:AZ24" si="6">(AI$2/(AI$2+$A14)+1.96*1.96/(2*(AI$2+$A14))-1.96*SQRT((AI$2/(AI$2+$A14)*(1-AI$2/(AI$2+$A14))+1.96*1.96/(4*(AI$2+$A14)))/(AI$2+$A14)))/(1+1.96*1.96/(AI$2+$A14))</f>
        <v>0.60559150191585043</v>
      </c>
      <c r="AJ14" s="38">
        <f t="shared" si="6"/>
        <v>0.61326339415209874</v>
      </c>
      <c r="AK14" s="38">
        <f t="shared" si="6"/>
        <v>0.62064583830881981</v>
      </c>
      <c r="AL14" s="38">
        <f t="shared" si="6"/>
        <v>0.6277546774315923</v>
      </c>
      <c r="AM14" s="38">
        <f t="shared" si="6"/>
        <v>0.63460464091548852</v>
      </c>
      <c r="AN14" s="38">
        <f t="shared" si="6"/>
        <v>0.64120943812954256</v>
      </c>
      <c r="AO14" s="38">
        <f t="shared" si="6"/>
        <v>0.64758184310540445</v>
      </c>
      <c r="AP14" s="38">
        <f t="shared" si="6"/>
        <v>0.65373377121187037</v>
      </c>
      <c r="AQ14" s="38">
        <f t="shared" si="6"/>
        <v>0.65967634864089908</v>
      </c>
      <c r="AR14" s="38">
        <f t="shared" si="6"/>
        <v>0.66541997544330789</v>
      </c>
      <c r="AS14" s="38">
        <f t="shared" si="6"/>
        <v>0.67097438277340826</v>
      </c>
      <c r="AT14" s="38">
        <f t="shared" si="6"/>
        <v>0.6763486849309408</v>
      </c>
      <c r="AU14" s="38">
        <f t="shared" si="6"/>
        <v>0.68155142672522828</v>
      </c>
      <c r="AV14" s="38">
        <f t="shared" si="6"/>
        <v>0.6865906266298637</v>
      </c>
      <c r="AW14" s="38">
        <f t="shared" si="6"/>
        <v>0.69147381614583681</v>
      </c>
      <c r="AX14" s="38">
        <f t="shared" si="6"/>
        <v>0.69620807574617483</v>
      </c>
      <c r="AY14" s="38">
        <f t="shared" si="6"/>
        <v>0.7008000677353371</v>
      </c>
      <c r="AZ14" s="61">
        <f t="shared" si="6"/>
        <v>0.70525606632121929</v>
      </c>
    </row>
    <row r="15" spans="1:256">
      <c r="A15" s="78">
        <f t="shared" si="3"/>
        <v>12</v>
      </c>
      <c r="B15" s="2">
        <v>0</v>
      </c>
      <c r="C15" s="38">
        <f t="shared" si="4"/>
        <v>1.3710066379696304E-2</v>
      </c>
      <c r="D15" s="38">
        <f t="shared" si="4"/>
        <v>4.0093073737921169E-2</v>
      </c>
      <c r="E15" s="38">
        <f t="shared" si="4"/>
        <v>7.0474206436104109E-2</v>
      </c>
      <c r="F15" s="38">
        <f t="shared" si="4"/>
        <v>0.10181901984237347</v>
      </c>
      <c r="G15" s="38">
        <f t="shared" si="4"/>
        <v>0.13279793865556402</v>
      </c>
      <c r="H15" s="38">
        <f t="shared" si="4"/>
        <v>0.16278554363662856</v>
      </c>
      <c r="I15" s="38">
        <f t="shared" si="4"/>
        <v>0.19149272376273838</v>
      </c>
      <c r="J15" s="38">
        <f t="shared" si="4"/>
        <v>0.21880396741419272</v>
      </c>
      <c r="K15" s="38">
        <f t="shared" si="4"/>
        <v>0.24469699486521046</v>
      </c>
      <c r="L15" s="38">
        <f t="shared" si="4"/>
        <v>0.26920014432004846</v>
      </c>
      <c r="M15" s="38">
        <f t="shared" si="5"/>
        <v>0.29236869539945726</v>
      </c>
      <c r="N15" s="38">
        <f t="shared" si="5"/>
        <v>0.31427131627763077</v>
      </c>
      <c r="O15" s="38">
        <f t="shared" si="5"/>
        <v>0.33498217953147308</v>
      </c>
      <c r="P15" s="38">
        <f t="shared" si="5"/>
        <v>0.35457636204430115</v>
      </c>
      <c r="Q15" s="38">
        <f t="shared" si="5"/>
        <v>0.37312719479576878</v>
      </c>
      <c r="R15" s="38">
        <f t="shared" si="5"/>
        <v>0.39070478985615398</v>
      </c>
      <c r="S15" s="38">
        <f t="shared" si="5"/>
        <v>0.40737528478515239</v>
      </c>
      <c r="T15" s="38">
        <f t="shared" si="5"/>
        <v>0.42320052498273836</v>
      </c>
      <c r="U15" s="38">
        <f t="shared" si="5"/>
        <v>0.43823801141131963</v>
      </c>
      <c r="V15" s="38">
        <f t="shared" si="5"/>
        <v>0.4525410058952512</v>
      </c>
      <c r="W15" s="38">
        <f t="shared" si="5"/>
        <v>0.46615872621534094</v>
      </c>
      <c r="X15" s="38">
        <f t="shared" si="5"/>
        <v>0.47913658830013423</v>
      </c>
      <c r="Y15" s="38">
        <f t="shared" si="5"/>
        <v>0.4915164687273671</v>
      </c>
      <c r="Z15" s="38">
        <f t="shared" si="5"/>
        <v>0.50333697092966834</v>
      </c>
      <c r="AA15" s="38">
        <f t="shared" si="5"/>
        <v>0.51463368504823936</v>
      </c>
      <c r="AB15" s="38">
        <f t="shared" si="6"/>
        <v>0.52543943560051487</v>
      </c>
      <c r="AC15" s="38">
        <f t="shared" si="6"/>
        <v>0.5357845138443541</v>
      </c>
      <c r="AD15" s="38">
        <f t="shared" si="6"/>
        <v>0.54569689345679595</v>
      </c>
      <c r="AE15" s="38">
        <f t="shared" si="6"/>
        <v>0.55520242923860275</v>
      </c>
      <c r="AF15" s="38">
        <f t="shared" si="6"/>
        <v>0.5643250392275444</v>
      </c>
      <c r="AG15" s="38">
        <f t="shared" si="6"/>
        <v>0.57308687099870592</v>
      </c>
      <c r="AH15" s="38">
        <f t="shared" si="6"/>
        <v>0.58150845314490696</v>
      </c>
      <c r="AI15" s="38">
        <f t="shared" si="6"/>
        <v>0.58960883302824718</v>
      </c>
      <c r="AJ15" s="38">
        <f t="shared" si="6"/>
        <v>0.59740570191720688</v>
      </c>
      <c r="AK15" s="38">
        <f t="shared" si="6"/>
        <v>0.60491550860079601</v>
      </c>
      <c r="AL15" s="38">
        <f t="shared" si="6"/>
        <v>0.61215356252072917</v>
      </c>
      <c r="AM15" s="38">
        <f t="shared" si="6"/>
        <v>0.61913412739684204</v>
      </c>
      <c r="AN15" s="38">
        <f t="shared" si="6"/>
        <v>0.62587050624807639</v>
      </c>
      <c r="AO15" s="38">
        <f t="shared" si="6"/>
        <v>0.63237511863654206</v>
      </c>
      <c r="AP15" s="38">
        <f t="shared" si="6"/>
        <v>0.63865957088870262</v>
      </c>
      <c r="AQ15" s="38">
        <f t="shared" si="6"/>
        <v>0.6447347199775757</v>
      </c>
      <c r="AR15" s="38">
        <f t="shared" si="6"/>
        <v>0.65061073168412187</v>
      </c>
      <c r="AS15" s="38">
        <f t="shared" si="6"/>
        <v>0.65629713359521824</v>
      </c>
      <c r="AT15" s="38">
        <f t="shared" si="6"/>
        <v>0.66180286343995054</v>
      </c>
      <c r="AU15" s="38">
        <f t="shared" si="6"/>
        <v>0.66713631321533473</v>
      </c>
      <c r="AV15" s="38">
        <f t="shared" si="6"/>
        <v>0.67230536950676345</v>
      </c>
      <c r="AW15" s="38">
        <f t="shared" si="6"/>
        <v>0.67731745036717683</v>
      </c>
      <c r="AX15" s="38">
        <f t="shared" si="6"/>
        <v>0.68217953908182993</v>
      </c>
      <c r="AY15" s="38">
        <f t="shared" si="6"/>
        <v>0.68689821511222193</v>
      </c>
      <c r="AZ15" s="61">
        <f t="shared" si="6"/>
        <v>0.69147968248291725</v>
      </c>
    </row>
    <row r="16" spans="1:256">
      <c r="A16" s="78">
        <f t="shared" si="3"/>
        <v>13</v>
      </c>
      <c r="B16" s="2">
        <v>0</v>
      </c>
      <c r="C16" s="38">
        <f t="shared" si="4"/>
        <v>1.2721886112291648E-2</v>
      </c>
      <c r="D16" s="38">
        <f t="shared" si="4"/>
        <v>3.7360469891359285E-2</v>
      </c>
      <c r="E16" s="38">
        <f t="shared" si="4"/>
        <v>6.5914787735867633E-2</v>
      </c>
      <c r="F16" s="38">
        <f t="shared" si="4"/>
        <v>9.5548890716759427E-2</v>
      </c>
      <c r="G16" s="38">
        <f t="shared" si="4"/>
        <v>0.12499569146355476</v>
      </c>
      <c r="H16" s="38">
        <f t="shared" si="4"/>
        <v>0.15364171004428598</v>
      </c>
      <c r="I16" s="38">
        <f t="shared" si="4"/>
        <v>0.18118954786794461</v>
      </c>
      <c r="J16" s="38">
        <f t="shared" si="4"/>
        <v>0.20750767797982508</v>
      </c>
      <c r="K16" s="38">
        <f t="shared" si="4"/>
        <v>0.23255559668820378</v>
      </c>
      <c r="L16" s="38">
        <f t="shared" si="4"/>
        <v>0.25634368332198654</v>
      </c>
      <c r="M16" s="38">
        <f t="shared" si="5"/>
        <v>0.27891058351681425</v>
      </c>
      <c r="N16" s="38">
        <f t="shared" si="5"/>
        <v>0.30031003928960015</v>
      </c>
      <c r="O16" s="38">
        <f t="shared" si="5"/>
        <v>0.3206030631500208</v>
      </c>
      <c r="P16" s="38">
        <f t="shared" si="5"/>
        <v>0.33985324586210425</v>
      </c>
      <c r="Q16" s="38">
        <f t="shared" si="5"/>
        <v>0.35812395142101666</v>
      </c>
      <c r="R16" s="38">
        <f t="shared" si="5"/>
        <v>0.37547667068067625</v>
      </c>
      <c r="S16" s="38">
        <f t="shared" si="5"/>
        <v>0.39197009545408734</v>
      </c>
      <c r="T16" s="38">
        <f t="shared" si="5"/>
        <v>0.40765964352020972</v>
      </c>
      <c r="U16" s="38">
        <f t="shared" si="5"/>
        <v>0.42259726572988232</v>
      </c>
      <c r="V16" s="38">
        <f t="shared" si="5"/>
        <v>0.43683142806510378</v>
      </c>
      <c r="W16" s="38">
        <f t="shared" si="5"/>
        <v>0.45040719999382667</v>
      </c>
      <c r="X16" s="38">
        <f t="shared" si="5"/>
        <v>0.46336640488021069</v>
      </c>
      <c r="Y16" s="38">
        <f t="shared" si="5"/>
        <v>0.47574780390831978</v>
      </c>
      <c r="Z16" s="38">
        <f t="shared" si="5"/>
        <v>0.48758729517569566</v>
      </c>
      <c r="AA16" s="38">
        <f t="shared" si="5"/>
        <v>0.49891811629074539</v>
      </c>
      <c r="AB16" s="38">
        <f t="shared" si="6"/>
        <v>0.50977104320240518</v>
      </c>
      <c r="AC16" s="38">
        <f t="shared" si="6"/>
        <v>0.52017458088898005</v>
      </c>
      <c r="AD16" s="38">
        <f t="shared" si="6"/>
        <v>0.53015514344254155</v>
      </c>
      <c r="AE16" s="38">
        <f t="shared" si="6"/>
        <v>0.53973722233659405</v>
      </c>
      <c r="AF16" s="38">
        <f t="shared" si="6"/>
        <v>0.54894354247590182</v>
      </c>
      <c r="AG16" s="38">
        <f t="shared" si="6"/>
        <v>0.55779520614342726</v>
      </c>
      <c r="AH16" s="38">
        <f t="shared" si="6"/>
        <v>0.56631182527739776</v>
      </c>
      <c r="AI16" s="38">
        <f t="shared" si="6"/>
        <v>0.57451164269706212</v>
      </c>
      <c r="AJ16" s="38">
        <f t="shared" si="6"/>
        <v>0.58241164299310044</v>
      </c>
      <c r="AK16" s="38">
        <f t="shared" si="6"/>
        <v>0.59002765383798872</v>
      </c>
      <c r="AL16" s="38">
        <f t="shared" si="6"/>
        <v>0.59737443847341654</v>
      </c>
      <c r="AM16" s="38">
        <f t="shared" si="6"/>
        <v>0.60446578011000085</v>
      </c>
      <c r="AN16" s="38">
        <f t="shared" si="6"/>
        <v>0.61131455893851294</v>
      </c>
      <c r="AO16" s="38">
        <f t="shared" si="6"/>
        <v>0.61793282240794756</v>
      </c>
      <c r="AP16" s="38">
        <f t="shared" si="6"/>
        <v>0.62433184937829933</v>
      </c>
      <c r="AQ16" s="38">
        <f t="shared" si="6"/>
        <v>0.63052220870761755</v>
      </c>
      <c r="AR16" s="38">
        <f t="shared" si="6"/>
        <v>0.63651381278560393</v>
      </c>
      <c r="AS16" s="38">
        <f t="shared" si="6"/>
        <v>0.64231596648075684</v>
      </c>
      <c r="AT16" s="38">
        <f t="shared" si="6"/>
        <v>0.64793741192552878</v>
      </c>
      <c r="AU16" s="38">
        <f t="shared" si="6"/>
        <v>0.65338636952441564</v>
      </c>
      <c r="AV16" s="38">
        <f t="shared" si="6"/>
        <v>0.65867057553349107</v>
      </c>
      <c r="AW16" s="38">
        <f t="shared" si="6"/>
        <v>0.66379731652657481</v>
      </c>
      <c r="AX16" s="38">
        <f t="shared" si="6"/>
        <v>0.66877346103287949</v>
      </c>
      <c r="AY16" s="38">
        <f t="shared" si="6"/>
        <v>0.67360548860345559</v>
      </c>
      <c r="AZ16" s="61">
        <f t="shared" si="6"/>
        <v>0.67829951653884102</v>
      </c>
    </row>
    <row r="17" spans="1:52">
      <c r="A17" s="78">
        <f t="shared" si="3"/>
        <v>14</v>
      </c>
      <c r="B17" s="2">
        <v>0</v>
      </c>
      <c r="C17" s="38">
        <f t="shared" si="4"/>
        <v>1.1866588606194882E-2</v>
      </c>
      <c r="D17" s="38">
        <f t="shared" si="4"/>
        <v>3.4976749337057134E-2</v>
      </c>
      <c r="E17" s="38">
        <f t="shared" si="4"/>
        <v>6.1910137125489893E-2</v>
      </c>
      <c r="F17" s="38">
        <f t="shared" si="4"/>
        <v>9.000781913382E-2</v>
      </c>
      <c r="G17" s="38">
        <f t="shared" si="4"/>
        <v>0.11806238339540162</v>
      </c>
      <c r="H17" s="38">
        <f t="shared" si="4"/>
        <v>0.14547527396899385</v>
      </c>
      <c r="I17" s="38">
        <f t="shared" si="4"/>
        <v>0.17194536432683688</v>
      </c>
      <c r="J17" s="38">
        <f t="shared" si="4"/>
        <v>0.19732972772607899</v>
      </c>
      <c r="K17" s="38">
        <f t="shared" si="4"/>
        <v>0.22157377982382145</v>
      </c>
      <c r="L17" s="38">
        <f t="shared" si="4"/>
        <v>0.24467347246538232</v>
      </c>
      <c r="M17" s="38">
        <f t="shared" si="5"/>
        <v>0.26665374947002574</v>
      </c>
      <c r="N17" s="38">
        <f t="shared" si="5"/>
        <v>0.28755582695234905</v>
      </c>
      <c r="O17" s="38">
        <f t="shared" si="5"/>
        <v>0.30742950649709078</v>
      </c>
      <c r="P17" s="38">
        <f t="shared" si="5"/>
        <v>0.32632846832446344</v>
      </c>
      <c r="Q17" s="38">
        <f t="shared" si="5"/>
        <v>0.34430737970569164</v>
      </c>
      <c r="R17" s="38">
        <f t="shared" si="5"/>
        <v>0.36142013281525043</v>
      </c>
      <c r="S17" s="38">
        <f t="shared" si="5"/>
        <v>0.37771879603669134</v>
      </c>
      <c r="T17" s="38">
        <f t="shared" si="5"/>
        <v>0.39325302031226128</v>
      </c>
      <c r="U17" s="38">
        <f t="shared" si="5"/>
        <v>0.4080697369146003</v>
      </c>
      <c r="V17" s="38">
        <f t="shared" si="5"/>
        <v>0.42221304146519273</v>
      </c>
      <c r="W17" s="38">
        <f t="shared" si="5"/>
        <v>0.43572419581519473</v>
      </c>
      <c r="X17" s="38">
        <f t="shared" si="5"/>
        <v>0.44864170296743477</v>
      </c>
      <c r="Y17" s="38">
        <f t="shared" si="5"/>
        <v>0.46100142552819962</v>
      </c>
      <c r="Z17" s="38">
        <f t="shared" si="5"/>
        <v>0.47283672824260109</v>
      </c>
      <c r="AA17" s="38">
        <f t="shared" si="5"/>
        <v>0.48417863184689502</v>
      </c>
      <c r="AB17" s="38">
        <f t="shared" si="6"/>
        <v>0.49505596993537382</v>
      </c>
      <c r="AC17" s="38">
        <f t="shared" si="6"/>
        <v>0.50549554353726889</v>
      </c>
      <c r="AD17" s="38">
        <f t="shared" si="6"/>
        <v>0.51552227011666918</v>
      </c>
      <c r="AE17" s="38">
        <f t="shared" si="6"/>
        <v>0.52515932506550955</v>
      </c>
      <c r="AF17" s="38">
        <f t="shared" si="6"/>
        <v>0.53442827466873055</v>
      </c>
      <c r="AG17" s="38">
        <f t="shared" si="6"/>
        <v>0.54334920012451027</v>
      </c>
      <c r="AH17" s="38">
        <f t="shared" si="6"/>
        <v>0.55194081259761829</v>
      </c>
      <c r="AI17" s="38">
        <f t="shared" si="6"/>
        <v>0.56022055953634586</v>
      </c>
      <c r="AJ17" s="38">
        <f t="shared" si="6"/>
        <v>0.56820472263832467</v>
      </c>
      <c r="AK17" s="38">
        <f t="shared" si="6"/>
        <v>0.57590850793899673</v>
      </c>
      <c r="AL17" s="38">
        <f t="shared" si="6"/>
        <v>0.58334612854010326</v>
      </c>
      <c r="AM17" s="38">
        <f t="shared" si="6"/>
        <v>0.59053088050921265</v>
      </c>
      <c r="AN17" s="38">
        <f t="shared" si="6"/>
        <v>0.59747521247539004</v>
      </c>
      <c r="AO17" s="38">
        <f t="shared" si="6"/>
        <v>0.6041907894277545</v>
      </c>
      <c r="AP17" s="38">
        <f t="shared" si="6"/>
        <v>0.61068855119782695</v>
      </c>
      <c r="AQ17" s="38">
        <f t="shared" si="6"/>
        <v>0.61697876607662161</v>
      </c>
      <c r="AR17" s="38">
        <f t="shared" si="6"/>
        <v>0.62307107998568079</v>
      </c>
      <c r="AS17" s="38">
        <f t="shared" si="6"/>
        <v>0.62897456158920728</v>
      </c>
      <c r="AT17" s="38">
        <f t="shared" si="6"/>
        <v>0.63469774370313137</v>
      </c>
      <c r="AU17" s="38">
        <f t="shared" si="6"/>
        <v>0.64024866132697222</v>
      </c>
      <c r="AV17" s="38">
        <f t="shared" si="6"/>
        <v>0.64563488659607993</v>
      </c>
      <c r="AW17" s="38">
        <f t="shared" si="6"/>
        <v>0.65086356092548503</v>
      </c>
      <c r="AX17" s="38">
        <f t="shared" si="6"/>
        <v>0.65594142459217264</v>
      </c>
      <c r="AY17" s="38">
        <f t="shared" si="6"/>
        <v>0.66087484398016183</v>
      </c>
      <c r="AZ17" s="61">
        <f t="shared" si="6"/>
        <v>0.66566983669222213</v>
      </c>
    </row>
    <row r="18" spans="1:52">
      <c r="A18" s="78">
        <f t="shared" si="3"/>
        <v>15</v>
      </c>
      <c r="B18" s="2">
        <v>0</v>
      </c>
      <c r="C18" s="38">
        <f t="shared" si="4"/>
        <v>1.1119057308331216E-2</v>
      </c>
      <c r="D18" s="38">
        <f t="shared" si="4"/>
        <v>3.2879080012920912E-2</v>
      </c>
      <c r="E18" s="38">
        <f t="shared" si="4"/>
        <v>5.8364704004657555E-2</v>
      </c>
      <c r="F18" s="38">
        <f t="shared" si="4"/>
        <v>8.507538491591575E-2</v>
      </c>
      <c r="G18" s="38">
        <f t="shared" si="4"/>
        <v>0.11186005278940306</v>
      </c>
      <c r="H18" s="38">
        <f t="shared" si="4"/>
        <v>0.13813675745628201</v>
      </c>
      <c r="I18" s="38">
        <f t="shared" si="4"/>
        <v>0.16360387354692477</v>
      </c>
      <c r="J18" s="38">
        <f t="shared" si="4"/>
        <v>0.18811054636982238</v>
      </c>
      <c r="K18" s="38">
        <f t="shared" si="4"/>
        <v>0.21159133433631455</v>
      </c>
      <c r="L18" s="38">
        <f t="shared" si="4"/>
        <v>0.23403057664190918</v>
      </c>
      <c r="M18" s="38">
        <f t="shared" si="5"/>
        <v>0.25544189902729397</v>
      </c>
      <c r="N18" s="38">
        <f t="shared" si="5"/>
        <v>0.27585597670072826</v>
      </c>
      <c r="O18" s="38">
        <f t="shared" si="5"/>
        <v>0.29531303739659581</v>
      </c>
      <c r="P18" s="38">
        <f t="shared" si="5"/>
        <v>0.31385819330795223</v>
      </c>
      <c r="Q18" s="38">
        <f t="shared" si="5"/>
        <v>0.33153851227173758</v>
      </c>
      <c r="R18" s="38">
        <f t="shared" si="5"/>
        <v>0.34840118286973171</v>
      </c>
      <c r="S18" s="38">
        <f t="shared" si="5"/>
        <v>0.36449237932573819</v>
      </c>
      <c r="T18" s="38">
        <f t="shared" si="5"/>
        <v>0.37985657943749568</v>
      </c>
      <c r="U18" s="38">
        <f t="shared" si="5"/>
        <v>0.39453617789183693</v>
      </c>
      <c r="V18" s="38">
        <f t="shared" si="5"/>
        <v>0.40857129258973368</v>
      </c>
      <c r="W18" s="38">
        <f t="shared" si="5"/>
        <v>0.42199969664277681</v>
      </c>
      <c r="X18" s="38">
        <f t="shared" si="5"/>
        <v>0.43485683131329311</v>
      </c>
      <c r="Y18" s="38">
        <f t="shared" si="5"/>
        <v>0.44717586998695963</v>
      </c>
      <c r="Z18" s="38">
        <f t="shared" si="5"/>
        <v>0.45898781310078474</v>
      </c>
      <c r="AA18" s="38">
        <f t="shared" si="5"/>
        <v>0.47032160054531907</v>
      </c>
      <c r="AB18" s="38">
        <f t="shared" si="6"/>
        <v>0.48120423252161248</v>
      </c>
      <c r="AC18" s="38">
        <f t="shared" si="6"/>
        <v>0.49166089287079373</v>
      </c>
      <c r="AD18" s="38">
        <f t="shared" si="6"/>
        <v>0.501715070970981</v>
      </c>
      <c r="AE18" s="38">
        <f t="shared" si="6"/>
        <v>0.51138867971939495</v>
      </c>
      <c r="AF18" s="38">
        <f t="shared" si="6"/>
        <v>0.52070216809255399</v>
      </c>
      <c r="AG18" s="38">
        <f t="shared" si="6"/>
        <v>0.52967462744327076</v>
      </c>
      <c r="AH18" s="38">
        <f t="shared" si="6"/>
        <v>0.5383238911447854</v>
      </c>
      <c r="AI18" s="38">
        <f t="shared" si="6"/>
        <v>0.54666662749503669</v>
      </c>
      <c r="AJ18" s="38">
        <f t="shared" si="6"/>
        <v>0.55471842599306254</v>
      </c>
      <c r="AK18" s="38">
        <f t="shared" si="6"/>
        <v>0.56249387722636601</v>
      </c>
      <c r="AL18" s="38">
        <f t="shared" si="6"/>
        <v>0.57000664668483347</v>
      </c>
      <c r="AM18" s="38">
        <f t="shared" si="6"/>
        <v>0.57726954285899079</v>
      </c>
      <c r="AN18" s="38">
        <f t="shared" si="6"/>
        <v>0.58429457999892265</v>
      </c>
      <c r="AO18" s="38">
        <f t="shared" si="6"/>
        <v>0.59109303591277784</v>
      </c>
      <c r="AP18" s="38">
        <f t="shared" si="6"/>
        <v>0.59767550517585111</v>
      </c>
      <c r="AQ18" s="38">
        <f t="shared" si="6"/>
        <v>0.60405194810661034</v>
      </c>
      <c r="AR18" s="38">
        <f t="shared" si="6"/>
        <v>0.61023173584736257</v>
      </c>
      <c r="AS18" s="38">
        <f t="shared" si="6"/>
        <v>0.61622369186641202</v>
      </c>
      <c r="AT18" s="38">
        <f t="shared" si="6"/>
        <v>0.62203613017682657</v>
      </c>
      <c r="AU18" s="38">
        <f t="shared" si="6"/>
        <v>0.62767689054515197</v>
      </c>
      <c r="AV18" s="38">
        <f t="shared" si="6"/>
        <v>0.63315337094218116</v>
      </c>
      <c r="AW18" s="38">
        <f t="shared" si="6"/>
        <v>0.63847255746754961</v>
      </c>
      <c r="AX18" s="38">
        <f t="shared" si="6"/>
        <v>0.64364105196071819</v>
      </c>
      <c r="AY18" s="38">
        <f t="shared" si="6"/>
        <v>0.64866509749292345</v>
      </c>
      <c r="AZ18" s="61">
        <f t="shared" si="6"/>
        <v>0.65355060191796732</v>
      </c>
    </row>
    <row r="19" spans="1:52">
      <c r="A19" s="78">
        <f t="shared" si="3"/>
        <v>16</v>
      </c>
      <c r="B19" s="2">
        <v>0</v>
      </c>
      <c r="C19" s="38">
        <f t="shared" si="4"/>
        <v>1.0460130645164236E-2</v>
      </c>
      <c r="D19" s="38">
        <f t="shared" si="4"/>
        <v>3.1018868453582777E-2</v>
      </c>
      <c r="E19" s="38">
        <f t="shared" si="4"/>
        <v>5.5203710399278259E-2</v>
      </c>
      <c r="F19" s="38">
        <f t="shared" si="4"/>
        <v>8.0656353271199979E-2</v>
      </c>
      <c r="G19" s="38">
        <f t="shared" si="4"/>
        <v>0.10627856389112264</v>
      </c>
      <c r="H19" s="38">
        <f t="shared" si="4"/>
        <v>0.13150582015814438</v>
      </c>
      <c r="I19" s="38">
        <f t="shared" si="4"/>
        <v>0.15603828020972457</v>
      </c>
      <c r="J19" s="38">
        <f t="shared" si="4"/>
        <v>0.17971978688379645</v>
      </c>
      <c r="K19" s="38">
        <f t="shared" si="4"/>
        <v>0.20247656431735636</v>
      </c>
      <c r="L19" s="38">
        <f t="shared" si="4"/>
        <v>0.22428359511834425</v>
      </c>
      <c r="M19" s="38">
        <f t="shared" si="5"/>
        <v>0.24514513372857347</v>
      </c>
      <c r="N19" s="38">
        <f t="shared" si="5"/>
        <v>0.26508296180731228</v>
      </c>
      <c r="O19" s="38">
        <f t="shared" si="5"/>
        <v>0.2841291114874579</v>
      </c>
      <c r="P19" s="38">
        <f t="shared" si="5"/>
        <v>0.3023212722412823</v>
      </c>
      <c r="Q19" s="38">
        <f t="shared" si="5"/>
        <v>0.3196998603127883</v>
      </c>
      <c r="R19" s="38">
        <f t="shared" si="5"/>
        <v>0.33630614316859386</v>
      </c>
      <c r="S19" s="38">
        <f t="shared" si="5"/>
        <v>0.35218104586210247</v>
      </c>
      <c r="T19" s="38">
        <f t="shared" si="5"/>
        <v>0.36736440420054839</v>
      </c>
      <c r="U19" s="38">
        <f t="shared" si="5"/>
        <v>0.3818945134013752</v>
      </c>
      <c r="V19" s="38">
        <f t="shared" si="5"/>
        <v>0.39580787316003413</v>
      </c>
      <c r="W19" s="38">
        <f t="shared" si="5"/>
        <v>0.40913906334200717</v>
      </c>
      <c r="X19" s="38">
        <f t="shared" si="5"/>
        <v>0.42192070613127319</v>
      </c>
      <c r="Y19" s="38">
        <f t="shared" si="5"/>
        <v>0.43418348473344903</v>
      </c>
      <c r="Z19" s="38">
        <f t="shared" si="5"/>
        <v>0.44595619827393507</v>
      </c>
      <c r="AA19" s="38">
        <f t="shared" si="5"/>
        <v>0.45726583898692563</v>
      </c>
      <c r="AB19" s="38">
        <f t="shared" si="6"/>
        <v>0.46813768219996377</v>
      </c>
      <c r="AC19" s="38">
        <f t="shared" si="6"/>
        <v>0.47859538265273172</v>
      </c>
      <c r="AD19" s="38">
        <f t="shared" si="6"/>
        <v>0.48866107278891041</v>
      </c>
      <c r="AE19" s="38">
        <f t="shared" si="6"/>
        <v>0.49835546011952203</v>
      </c>
      <c r="AF19" s="38">
        <f t="shared" si="6"/>
        <v>0.50769792177272566</v>
      </c>
      <c r="AG19" s="38">
        <f t="shared" si="6"/>
        <v>0.51670659505302974</v>
      </c>
      <c r="AH19" s="38">
        <f t="shared" si="6"/>
        <v>0.5253984633247204</v>
      </c>
      <c r="AI19" s="38">
        <f t="shared" si="6"/>
        <v>0.53378943687406277</v>
      </c>
      <c r="AJ19" s="38">
        <f t="shared" si="6"/>
        <v>0.54189442863723924</v>
      </c>
      <c r="AK19" s="38">
        <f t="shared" si="6"/>
        <v>0.54972742483749681</v>
      </c>
      <c r="AL19" s="38">
        <f t="shared" si="6"/>
        <v>0.55730155067781129</v>
      </c>
      <c r="AM19" s="38">
        <f t="shared" si="6"/>
        <v>0.56462913130032422</v>
      </c>
      <c r="AN19" s="38">
        <f t="shared" si="6"/>
        <v>0.57172174826211408</v>
      </c>
      <c r="AO19" s="38">
        <f t="shared" si="6"/>
        <v>0.57859029179656074</v>
      </c>
      <c r="AP19" s="38">
        <f t="shared" si="6"/>
        <v>0.58524500913641253</v>
      </c>
      <c r="AQ19" s="38">
        <f t="shared" si="6"/>
        <v>0.59169554917276446</v>
      </c>
      <c r="AR19" s="38">
        <f t="shared" si="6"/>
        <v>0.59795100371646825</v>
      </c>
      <c r="AS19" s="38">
        <f t="shared" si="6"/>
        <v>0.60401994561710903</v>
      </c>
      <c r="AT19" s="38">
        <f t="shared" si="6"/>
        <v>0.60991046398108639</v>
      </c>
      <c r="AU19" s="38">
        <f t="shared" si="6"/>
        <v>0.6156301967155845</v>
      </c>
      <c r="AV19" s="38">
        <f t="shared" si="6"/>
        <v>0.62118636061003196</v>
      </c>
      <c r="AW19" s="38">
        <f t="shared" si="6"/>
        <v>0.62658577915154834</v>
      </c>
      <c r="AX19" s="38">
        <f t="shared" si="6"/>
        <v>0.63183490825616273</v>
      </c>
      <c r="AY19" s="38">
        <f t="shared" si="6"/>
        <v>0.63693986008351733</v>
      </c>
      <c r="AZ19" s="61">
        <f t="shared" si="6"/>
        <v>0.64190642508943729</v>
      </c>
    </row>
    <row r="20" spans="1:52">
      <c r="A20" s="78">
        <f t="shared" si="3"/>
        <v>17</v>
      </c>
      <c r="B20" s="2">
        <v>0</v>
      </c>
      <c r="C20" s="38">
        <f t="shared" si="4"/>
        <v>9.8749358309245215E-3</v>
      </c>
      <c r="D20" s="38">
        <f t="shared" si="4"/>
        <v>2.9357941395096582E-2</v>
      </c>
      <c r="E20" s="38">
        <f t="shared" si="4"/>
        <v>5.236779195949582E-2</v>
      </c>
      <c r="F20" s="38">
        <f t="shared" si="4"/>
        <v>7.6674406151773025E-2</v>
      </c>
      <c r="G20" s="38">
        <f t="shared" si="4"/>
        <v>0.10122890794820355</v>
      </c>
      <c r="H20" s="38">
        <f t="shared" si="4"/>
        <v>0.12548445889248969</v>
      </c>
      <c r="I20" s="38">
        <f t="shared" si="4"/>
        <v>0.14914460334164278</v>
      </c>
      <c r="J20" s="38">
        <f t="shared" si="4"/>
        <v>0.17204987516891149</v>
      </c>
      <c r="K20" s="38">
        <f t="shared" si="4"/>
        <v>0.19412014972852126</v>
      </c>
      <c r="L20" s="38">
        <f t="shared" si="4"/>
        <v>0.21532287067936856</v>
      </c>
      <c r="M20" s="38">
        <f t="shared" si="5"/>
        <v>0.23565451827580033</v>
      </c>
      <c r="N20" s="38">
        <f t="shared" si="5"/>
        <v>0.25512935279645521</v>
      </c>
      <c r="O20" s="38">
        <f t="shared" si="5"/>
        <v>0.27377237430615114</v>
      </c>
      <c r="P20" s="38">
        <f t="shared" si="5"/>
        <v>0.29161482836586106</v>
      </c>
      <c r="Q20" s="38">
        <f t="shared" si="5"/>
        <v>0.30869129901682341</v>
      </c>
      <c r="R20" s="38">
        <f t="shared" si="5"/>
        <v>0.32503781646924224</v>
      </c>
      <c r="S20" s="38">
        <f t="shared" si="5"/>
        <v>0.34069062628048991</v>
      </c>
      <c r="T20" s="38">
        <f t="shared" si="5"/>
        <v>0.35568539626711626</v>
      </c>
      <c r="U20" s="38">
        <f t="shared" si="5"/>
        <v>0.37005671626939468</v>
      </c>
      <c r="V20" s="38">
        <f t="shared" si="5"/>
        <v>0.3838377952476737</v>
      </c>
      <c r="W20" s="38">
        <f t="shared" si="5"/>
        <v>0.39706029179089419</v>
      </c>
      <c r="X20" s="38">
        <f t="shared" si="5"/>
        <v>0.4097542347452211</v>
      </c>
      <c r="Y20" s="38">
        <f t="shared" si="5"/>
        <v>0.42194800436059993</v>
      </c>
      <c r="Z20" s="38">
        <f t="shared" si="5"/>
        <v>0.43366835356836603</v>
      </c>
      <c r="AA20" s="38">
        <f t="shared" si="5"/>
        <v>0.44494045528177423</v>
      </c>
      <c r="AB20" s="38">
        <f t="shared" si="6"/>
        <v>0.45578796593319088</v>
      </c>
      <c r="AC20" s="38">
        <f t="shared" si="6"/>
        <v>0.46623309846201666</v>
      </c>
      <c r="AD20" s="38">
        <f t="shared" si="6"/>
        <v>0.47629670006467539</v>
      </c>
      <c r="AE20" s="38">
        <f t="shared" si="6"/>
        <v>0.4859983314918479</v>
      </c>
      <c r="AF20" s="38">
        <f t="shared" si="6"/>
        <v>0.49535634571770448</v>
      </c>
      <c r="AG20" s="38">
        <f t="shared" si="6"/>
        <v>0.50438796454064094</v>
      </c>
      <c r="AH20" s="38">
        <f t="shared" si="6"/>
        <v>0.51310935219439779</v>
      </c>
      <c r="AI20" s="38">
        <f t="shared" si="6"/>
        <v>0.52153568541482864</v>
      </c>
      <c r="AJ20" s="38">
        <f t="shared" si="6"/>
        <v>0.52968121966480564</v>
      </c>
      <c r="AK20" s="38">
        <f t="shared" si="6"/>
        <v>0.53755935139888911</v>
      </c>
      <c r="AL20" s="38">
        <f t="shared" si="6"/>
        <v>0.54518267637248863</v>
      </c>
      <c r="AM20" s="38">
        <f t="shared" si="6"/>
        <v>0.55256304408320367</v>
      </c>
      <c r="AN20" s="38">
        <f t="shared" si="6"/>
        <v>0.55971160848617274</v>
      </c>
      <c r="AO20" s="38">
        <f t="shared" si="6"/>
        <v>0.56663887515885669</v>
      </c>
      <c r="AP20" s="38">
        <f t="shared" si="6"/>
        <v>0.57335474510963136</v>
      </c>
      <c r="AQ20" s="38">
        <f t="shared" si="6"/>
        <v>0.57986855543322213</v>
      </c>
      <c r="AR20" s="38">
        <f t="shared" si="6"/>
        <v>0.58618911701749132</v>
      </c>
      <c r="AS20" s="38">
        <f t="shared" si="6"/>
        <v>0.59232474950264835</v>
      </c>
      <c r="AT20" s="38">
        <f t="shared" si="6"/>
        <v>0.59828331368726795</v>
      </c>
      <c r="AU20" s="38">
        <f t="shared" si="6"/>
        <v>0.60407224156672756</v>
      </c>
      <c r="AV20" s="38">
        <f t="shared" si="6"/>
        <v>0.60969856417968926</v>
      </c>
      <c r="AW20" s="38">
        <f t="shared" si="6"/>
        <v>0.615168937427648</v>
      </c>
      <c r="AX20" s="38">
        <f t="shared" si="6"/>
        <v>0.62048966602177547</v>
      </c>
      <c r="AY20" s="38">
        <f t="shared" si="6"/>
        <v>0.62566672570061077</v>
      </c>
      <c r="AZ20" s="61">
        <f t="shared" si="6"/>
        <v>0.63070578385177745</v>
      </c>
    </row>
    <row r="21" spans="1:52">
      <c r="A21" s="78">
        <f t="shared" si="3"/>
        <v>18</v>
      </c>
      <c r="B21" s="2">
        <v>0</v>
      </c>
      <c r="C21" s="38">
        <f t="shared" si="4"/>
        <v>9.3517524905299496E-3</v>
      </c>
      <c r="D21" s="38">
        <f t="shared" si="4"/>
        <v>2.7865893984153196E-2</v>
      </c>
      <c r="E21" s="38">
        <f t="shared" si="4"/>
        <v>4.9809217982134925E-2</v>
      </c>
      <c r="F21" s="38">
        <f t="shared" si="4"/>
        <v>7.3067660241051199E-2</v>
      </c>
      <c r="G21" s="38">
        <f t="shared" si="4"/>
        <v>9.6638356017190646E-2</v>
      </c>
      <c r="H21" s="38">
        <f t="shared" si="4"/>
        <v>0.11999203479342334</v>
      </c>
      <c r="I21" s="38">
        <f t="shared" si="4"/>
        <v>0.14283673837381572</v>
      </c>
      <c r="J21" s="38">
        <f t="shared" si="4"/>
        <v>0.16501120939792671</v>
      </c>
      <c r="K21" s="38">
        <f t="shared" si="4"/>
        <v>0.18643054443593349</v>
      </c>
      <c r="L21" s="38">
        <f t="shared" si="4"/>
        <v>0.20705611972458876</v>
      </c>
      <c r="M21" s="38">
        <f t="shared" si="5"/>
        <v>0.22687795730867341</v>
      </c>
      <c r="N21" s="38">
        <f t="shared" si="5"/>
        <v>0.24590394326083398</v>
      </c>
      <c r="O21" s="38">
        <f t="shared" si="5"/>
        <v>0.26415303073549257</v>
      </c>
      <c r="P21" s="38">
        <f t="shared" si="5"/>
        <v>0.28165085969443177</v>
      </c>
      <c r="Q21" s="38">
        <f t="shared" si="5"/>
        <v>0.29842689125891497</v>
      </c>
      <c r="R21" s="38">
        <f t="shared" si="5"/>
        <v>0.31451251633111366</v>
      </c>
      <c r="S21" s="38">
        <f t="shared" si="5"/>
        <v>0.32993980391252736</v>
      </c>
      <c r="T21" s="38">
        <f t="shared" si="5"/>
        <v>0.34474067624730526</v>
      </c>
      <c r="U21" s="38">
        <f t="shared" si="5"/>
        <v>0.35894637225980919</v>
      </c>
      <c r="V21" s="38">
        <f t="shared" si="5"/>
        <v>0.37258710742710854</v>
      </c>
      <c r="W21" s="38">
        <f t="shared" si="5"/>
        <v>0.38569186821738816</v>
      </c>
      <c r="X21" s="38">
        <f t="shared" si="5"/>
        <v>0.39828829888440781</v>
      </c>
      <c r="Y21" s="38">
        <f t="shared" si="5"/>
        <v>0.41040265151757305</v>
      </c>
      <c r="Z21" s="38">
        <f t="shared" si="5"/>
        <v>0.4220597791187447</v>
      </c>
      <c r="AA21" s="38">
        <f t="shared" si="5"/>
        <v>0.43328315755711772</v>
      </c>
      <c r="AB21" s="38">
        <f t="shared" si="6"/>
        <v>0.44409492646606574</v>
      </c>
      <c r="AC21" s="38">
        <f t="shared" si="6"/>
        <v>0.4545159420914473</v>
      </c>
      <c r="AD21" s="38">
        <f t="shared" si="6"/>
        <v>0.46456583717644928</v>
      </c>
      <c r="AE21" s="38">
        <f t="shared" si="6"/>
        <v>0.47426308443976323</v>
      </c>
      <c r="AF21" s="38">
        <f t="shared" si="6"/>
        <v>0.48362506125249571</v>
      </c>
      <c r="AG21" s="38">
        <f t="shared" si="6"/>
        <v>0.49266811386889869</v>
      </c>
      <c r="AH21" s="38">
        <f t="shared" si="6"/>
        <v>0.50140762010301942</v>
      </c>
      <c r="AI21" s="38">
        <f t="shared" si="6"/>
        <v>0.50985804972810733</v>
      </c>
      <c r="AJ21" s="38">
        <f t="shared" si="6"/>
        <v>0.51803302215080704</v>
      </c>
      <c r="AK21" s="38">
        <f t="shared" si="6"/>
        <v>0.52594536110820955</v>
      </c>
      <c r="AL21" s="38">
        <f t="shared" si="6"/>
        <v>0.5336071462745029</v>
      </c>
      <c r="AM21" s="38">
        <f t="shared" si="6"/>
        <v>0.54102976176099471</v>
      </c>
      <c r="AN21" s="38">
        <f t="shared" si="6"/>
        <v>0.54822394156003895</v>
      </c>
      <c r="AO21" s="38">
        <f t="shared" si="6"/>
        <v>0.55519981202817048</v>
      </c>
      <c r="AP21" s="38">
        <f t="shared" si="6"/>
        <v>0.56196693153260058</v>
      </c>
      <c r="AQ21" s="38">
        <f t="shared" si="6"/>
        <v>0.5685343274025616</v>
      </c>
      <c r="AR21" s="38">
        <f t="shared" si="6"/>
        <v>0.57491053033609574</v>
      </c>
      <c r="AS21" s="38">
        <f t="shared" si="6"/>
        <v>0.58110360641610548</v>
      </c>
      <c r="AT21" s="38">
        <f t="shared" si="6"/>
        <v>0.58712118688862913</v>
      </c>
      <c r="AU21" s="38">
        <f t="shared" si="6"/>
        <v>0.59297049585262029</v>
      </c>
      <c r="AV21" s="38">
        <f t="shared" si="6"/>
        <v>0.59865837600496496</v>
      </c>
      <c r="AW21" s="38">
        <f t="shared" si="6"/>
        <v>0.60419131257774228</v>
      </c>
      <c r="AX21" s="38">
        <f t="shared" si="6"/>
        <v>0.60957545559733228</v>
      </c>
      <c r="AY21" s="38">
        <f t="shared" si="6"/>
        <v>0.61481664058724406</v>
      </c>
      <c r="AZ21" s="61">
        <f t="shared" si="6"/>
        <v>0.61992040782875424</v>
      </c>
    </row>
    <row r="22" spans="1:52">
      <c r="A22" s="78">
        <f t="shared" si="3"/>
        <v>19</v>
      </c>
      <c r="B22" s="2">
        <v>0</v>
      </c>
      <c r="C22" s="38">
        <f t="shared" si="4"/>
        <v>8.8812194328731428E-3</v>
      </c>
      <c r="D22" s="38">
        <f t="shared" si="4"/>
        <v>2.6518208796947225E-2</v>
      </c>
      <c r="E22" s="38">
        <f t="shared" si="4"/>
        <v>4.7489172642362673E-2</v>
      </c>
      <c r="F22" s="38">
        <f t="shared" si="4"/>
        <v>6.9785403506127719E-2</v>
      </c>
      <c r="G22" s="38">
        <f t="shared" si="4"/>
        <v>9.2446891047880883E-2</v>
      </c>
      <c r="H22" s="38">
        <f t="shared" si="4"/>
        <v>0.11496157730326727</v>
      </c>
      <c r="I22" s="38">
        <f t="shared" si="4"/>
        <v>0.13704275525067386</v>
      </c>
      <c r="J22" s="38">
        <f t="shared" si="4"/>
        <v>0.15852853317647564</v>
      </c>
      <c r="K22" s="38">
        <f t="shared" si="4"/>
        <v>0.17933047543420741</v>
      </c>
      <c r="L22" s="38">
        <f t="shared" si="4"/>
        <v>0.19940508749190486</v>
      </c>
      <c r="M22" s="38">
        <f t="shared" si="5"/>
        <v>0.21873702204017684</v>
      </c>
      <c r="N22" s="38">
        <f t="shared" si="5"/>
        <v>0.23732875351271562</v>
      </c>
      <c r="O22" s="38">
        <f t="shared" si="5"/>
        <v>0.25519402480313796</v>
      </c>
      <c r="P22" s="38">
        <f t="shared" si="5"/>
        <v>0.27235358995029901</v>
      </c>
      <c r="Q22" s="38">
        <f t="shared" si="5"/>
        <v>0.28883240215296752</v>
      </c>
      <c r="R22" s="38">
        <f t="shared" si="5"/>
        <v>0.30465773633760845</v>
      </c>
      <c r="S22" s="38">
        <f t="shared" si="5"/>
        <v>0.31985792907209337</v>
      </c>
      <c r="T22" s="38">
        <f t="shared" si="5"/>
        <v>0.33446153327211042</v>
      </c>
      <c r="U22" s="38">
        <f t="shared" si="5"/>
        <v>0.34849675532860691</v>
      </c>
      <c r="V22" s="38">
        <f t="shared" si="5"/>
        <v>0.3619910864569657</v>
      </c>
      <c r="W22" s="38">
        <f t="shared" si="5"/>
        <v>0.37497106853929735</v>
      </c>
      <c r="X22" s="38">
        <f t="shared" si="5"/>
        <v>0.38746215345974366</v>
      </c>
      <c r="Y22" s="38">
        <f t="shared" si="5"/>
        <v>0.39948862747122699</v>
      </c>
      <c r="Z22" s="38">
        <f t="shared" si="5"/>
        <v>0.41107358065511718</v>
      </c>
      <c r="AA22" s="38">
        <f t="shared" si="5"/>
        <v>0.42223890740554393</v>
      </c>
      <c r="AB22" s="38">
        <f t="shared" si="6"/>
        <v>0.43300532795944507</v>
      </c>
      <c r="AC22" s="38">
        <f t="shared" si="6"/>
        <v>0.44339242387017885</v>
      </c>
      <c r="AD22" s="38">
        <f t="shared" si="6"/>
        <v>0.45341868236312638</v>
      </c>
      <c r="AE22" s="38">
        <f t="shared" si="6"/>
        <v>0.46310154596935116</v>
      </c>
      <c r="AF22" s="38">
        <f t="shared" si="6"/>
        <v>0.47245746488052426</v>
      </c>
      <c r="AG22" s="38">
        <f t="shared" si="6"/>
        <v>0.48150195022393577</v>
      </c>
      <c r="AH22" s="38">
        <f t="shared" si="6"/>
        <v>0.49024962700334251</v>
      </c>
      <c r="AI22" s="38">
        <f t="shared" si="6"/>
        <v>0.49871428584801164</v>
      </c>
      <c r="AJ22" s="38">
        <f t="shared" si="6"/>
        <v>0.50690893299998807</v>
      </c>
      <c r="AK22" s="38">
        <f t="shared" si="6"/>
        <v>0.51484583817797736</v>
      </c>
      <c r="AL22" s="38">
        <f t="shared" si="6"/>
        <v>0.5225365801066264</v>
      </c>
      <c r="AM22" s="38">
        <f t="shared" si="6"/>
        <v>0.52999208960788091</v>
      </c>
      <c r="AN22" s="38">
        <f t="shared" si="6"/>
        <v>0.5372226902277748</v>
      </c>
      <c r="AO22" s="38">
        <f t="shared" si="6"/>
        <v>0.5442381364257336</v>
      </c>
      <c r="AP22" s="38">
        <f t="shared" si="6"/>
        <v>0.55104764939032214</v>
      </c>
      <c r="AQ22" s="38">
        <f t="shared" si="6"/>
        <v>0.55765995056983464</v>
      </c>
      <c r="AR22" s="38">
        <f t="shared" si="6"/>
        <v>0.5640832930215206</v>
      </c>
      <c r="AS22" s="38">
        <f t="shared" si="6"/>
        <v>0.57032549069205452</v>
      </c>
      <c r="AT22" s="38">
        <f t="shared" si="6"/>
        <v>0.57639394574588154</v>
      </c>
      <c r="AU22" s="38">
        <f t="shared" si="6"/>
        <v>0.58229567405872018</v>
      </c>
      <c r="AV22" s="38">
        <f t="shared" si="6"/>
        <v>0.58803732899173189</v>
      </c>
      <c r="AW22" s="38">
        <f t="shared" si="6"/>
        <v>0.59362522355847758</v>
      </c>
      <c r="AX22" s="38">
        <f t="shared" si="6"/>
        <v>0.59906535109229042</v>
      </c>
      <c r="AY22" s="38">
        <f t="shared" si="6"/>
        <v>0.60436340451653314</v>
      </c>
      <c r="AZ22" s="61">
        <f t="shared" si="6"/>
        <v>0.60952479431466833</v>
      </c>
    </row>
    <row r="23" spans="1:52">
      <c r="A23" s="78">
        <f t="shared" si="3"/>
        <v>20</v>
      </c>
      <c r="B23" s="2">
        <v>0</v>
      </c>
      <c r="C23" s="38">
        <f t="shared" si="4"/>
        <v>8.455769471923294E-3</v>
      </c>
      <c r="D23" s="38">
        <f t="shared" si="4"/>
        <v>2.5294896282837778E-2</v>
      </c>
      <c r="E23" s="38">
        <f t="shared" si="4"/>
        <v>4.5375765143447017E-2</v>
      </c>
      <c r="F23" s="38">
        <f t="shared" si="4"/>
        <v>6.6785680007289239E-2</v>
      </c>
      <c r="G23" s="38">
        <f t="shared" si="4"/>
        <v>8.8604541006524859E-2</v>
      </c>
      <c r="H23" s="38">
        <f t="shared" si="4"/>
        <v>0.11033699683676688</v>
      </c>
      <c r="I23" s="38">
        <f t="shared" si="4"/>
        <v>0.13170208422866778</v>
      </c>
      <c r="J23" s="38">
        <f t="shared" si="4"/>
        <v>0.15253815848329966</v>
      </c>
      <c r="K23" s="38">
        <f t="shared" si="4"/>
        <v>0.17275424489768065</v>
      </c>
      <c r="L23" s="38">
        <f t="shared" si="4"/>
        <v>0.19230295526846194</v>
      </c>
      <c r="M23" s="38">
        <f t="shared" si="5"/>
        <v>0.21116447741565816</v>
      </c>
      <c r="N23" s="38">
        <f t="shared" si="5"/>
        <v>0.22933668465959209</v>
      </c>
      <c r="O23" s="38">
        <f t="shared" si="5"/>
        <v>0.24682882231508205</v>
      </c>
      <c r="P23" s="38">
        <f t="shared" si="5"/>
        <v>0.26365737785688859</v>
      </c>
      <c r="Q23" s="38">
        <f t="shared" si="5"/>
        <v>0.27984333081678914</v>
      </c>
      <c r="R23" s="38">
        <f t="shared" si="5"/>
        <v>0.29541029876543135</v>
      </c>
      <c r="S23" s="38">
        <f t="shared" si="5"/>
        <v>0.31038327828457729</v>
      </c>
      <c r="T23" s="38">
        <f t="shared" si="5"/>
        <v>0.32478778808941583</v>
      </c>
      <c r="U23" s="38">
        <f t="shared" si="5"/>
        <v>0.33864928783133091</v>
      </c>
      <c r="V23" s="38">
        <f t="shared" si="5"/>
        <v>0.35199278797099759</v>
      </c>
      <c r="W23" s="38">
        <f t="shared" si="5"/>
        <v>0.36484259315865192</v>
      </c>
      <c r="X23" s="38">
        <f t="shared" si="5"/>
        <v>0.37722213940207044</v>
      </c>
      <c r="Y23" s="38">
        <f t="shared" si="5"/>
        <v>0.38915389728872779</v>
      </c>
      <c r="Z23" s="38">
        <f t="shared" si="5"/>
        <v>0.40065932170653484</v>
      </c>
      <c r="AA23" s="38">
        <f t="shared" si="5"/>
        <v>0.41175883416365322</v>
      </c>
      <c r="AB23" s="38">
        <f t="shared" si="6"/>
        <v>0.42247182776628217</v>
      </c>
      <c r="AC23" s="38">
        <f t="shared" si="6"/>
        <v>0.43281668771211546</v>
      </c>
      <c r="AD23" s="38">
        <f t="shared" si="6"/>
        <v>0.44281082215364653</v>
      </c>
      <c r="AE23" s="38">
        <f t="shared" si="6"/>
        <v>0.45247069972046267</v>
      </c>
      <c r="AF23" s="38">
        <f t="shared" si="6"/>
        <v>0.46181189102759368</v>
      </c>
      <c r="AG23" s="38">
        <f t="shared" si="6"/>
        <v>0.47084911225165049</v>
      </c>
      <c r="AH23" s="38">
        <f t="shared" si="6"/>
        <v>0.4795962694074179</v>
      </c>
      <c r="AI23" s="38">
        <f t="shared" si="6"/>
        <v>0.48806650236092303</v>
      </c>
      <c r="AJ23" s="38">
        <f t="shared" si="6"/>
        <v>0.49627222791081022</v>
      </c>
      <c r="AK23" s="38">
        <f t="shared" si="6"/>
        <v>0.50422518148683715</v>
      </c>
      <c r="AL23" s="38">
        <f t="shared" si="6"/>
        <v>0.51193645717331271</v>
      </c>
      <c r="AM23" s="38">
        <f t="shared" si="6"/>
        <v>0.51941654588140895</v>
      </c>
      <c r="AN23" s="38">
        <f t="shared" si="6"/>
        <v>0.52667537157867661</v>
      </c>
      <c r="AO23" s="38">
        <f t="shared" si="6"/>
        <v>0.53372232554489007</v>
      </c>
      <c r="AP23" s="38">
        <f t="shared" si="6"/>
        <v>0.54056629866663397</v>
      </c>
      <c r="AQ23" s="38">
        <f t="shared" si="6"/>
        <v>0.54721571181331263</v>
      </c>
      <c r="AR23" s="38">
        <f t="shared" si="6"/>
        <v>0.55367854435784536</v>
      </c>
      <c r="AS23" s="38">
        <f t="shared" si="6"/>
        <v>0.55996236091875196</v>
      </c>
      <c r="AT23" s="38">
        <f t="shared" si="6"/>
        <v>0.56607433640847382</v>
      </c>
      <c r="AU23" s="38">
        <f t="shared" si="6"/>
        <v>0.57202127947705661</v>
      </c>
      <c r="AV23" s="38">
        <f t="shared" si="6"/>
        <v>0.57780965444178334</v>
      </c>
      <c r="AW23" s="38">
        <f t="shared" si="6"/>
        <v>0.58344560179278993</v>
      </c>
      <c r="AX23" s="38">
        <f t="shared" si="6"/>
        <v>0.58893495736273282</v>
      </c>
      <c r="AY23" s="38">
        <f t="shared" si="6"/>
        <v>0.59428327024561844</v>
      </c>
      <c r="AZ23" s="61">
        <f t="shared" si="6"/>
        <v>0.59949581954633846</v>
      </c>
    </row>
    <row r="24" spans="1:52">
      <c r="A24" s="78">
        <f t="shared" si="3"/>
        <v>21</v>
      </c>
      <c r="B24" s="2">
        <v>0</v>
      </c>
      <c r="C24" s="38">
        <f t="shared" ref="C24:L33" si="7">(C$2/(C$2+$A24)+1.96*1.96/(2*(C$2+$A24))-1.96*SQRT((C$2/(C$2+$A24)*(1-C$2/(C$2+$A24))+1.96*1.96/(4*(C$2+$A24)))/(C$2+$A24)))/(1+1.96*1.96/(C$2+$A24))</f>
        <v>8.0692193011478591E-3</v>
      </c>
      <c r="D24" s="38">
        <f t="shared" si="7"/>
        <v>2.4179495407233409E-2</v>
      </c>
      <c r="E24" s="38">
        <f t="shared" si="7"/>
        <v>4.3442550393155845E-2</v>
      </c>
      <c r="F24" s="38">
        <f t="shared" si="7"/>
        <v>6.4033476085779889E-2</v>
      </c>
      <c r="G24" s="38">
        <f t="shared" si="7"/>
        <v>8.5069357717882682E-2</v>
      </c>
      <c r="H24" s="38">
        <f t="shared" si="7"/>
        <v>0.10607095489408955</v>
      </c>
      <c r="I24" s="38">
        <f t="shared" si="7"/>
        <v>0.12676334942200781</v>
      </c>
      <c r="J24" s="38">
        <f t="shared" si="7"/>
        <v>0.14698581338502742</v>
      </c>
      <c r="K24" s="38">
        <f t="shared" si="7"/>
        <v>0.16664562643958936</v>
      </c>
      <c r="L24" s="38">
        <f t="shared" si="7"/>
        <v>0.18569230747313034</v>
      </c>
      <c r="M24" s="38">
        <f t="shared" ref="M24:AB33" si="8">(M$2/(M$2+$A24)+1.96*1.96/(2*(M$2+$A24))-1.96*SQRT((M$2/(M$2+$A24)*(1-M$2/(M$2+$A24))+1.96*1.96/(4*(M$2+$A24)))/(M$2+$A24)))/(1+1.96*1.96/(M$2+$A24))</f>
        <v>0.2041023335432855</v>
      </c>
      <c r="N24" s="38">
        <f t="shared" si="8"/>
        <v>0.22186966167959873</v>
      </c>
      <c r="O24" s="38">
        <f t="shared" si="8"/>
        <v>0.23899964851608782</v>
      </c>
      <c r="P24" s="38">
        <f t="shared" si="8"/>
        <v>0.25550504933307239</v>
      </c>
      <c r="Q24" s="38">
        <f t="shared" si="8"/>
        <v>0.27140333505087283</v>
      </c>
      <c r="R24" s="38">
        <f t="shared" si="8"/>
        <v>0.28671486840351318</v>
      </c>
      <c r="S24" s="38">
        <f t="shared" si="8"/>
        <v>0.30146165311550888</v>
      </c>
      <c r="T24" s="38">
        <f t="shared" si="8"/>
        <v>0.31566647234048351</v>
      </c>
      <c r="U24" s="38">
        <f t="shared" si="8"/>
        <v>0.32935229550181694</v>
      </c>
      <c r="V24" s="38">
        <f t="shared" si="8"/>
        <v>0.34254187239935696</v>
      </c>
      <c r="W24" s="38">
        <f t="shared" si="8"/>
        <v>0.35525745916528029</v>
      </c>
      <c r="X24" s="38">
        <f t="shared" si="8"/>
        <v>0.36752063766074083</v>
      </c>
      <c r="Y24" s="38">
        <f t="shared" si="8"/>
        <v>0.37935220136171693</v>
      </c>
      <c r="Z24" s="38">
        <f t="shared" si="8"/>
        <v>0.39077208862410456</v>
      </c>
      <c r="AA24" s="38">
        <f t="shared" si="8"/>
        <v>0.40179934966080422</v>
      </c>
      <c r="AB24" s="38">
        <f t="shared" si="8"/>
        <v>0.41245213738758241</v>
      </c>
      <c r="AC24" s="38">
        <f t="shared" si="6"/>
        <v>0.42274771501001651</v>
      </c>
      <c r="AD24" s="38">
        <f t="shared" si="6"/>
        <v>0.43270247517015548</v>
      </c>
      <c r="AE24" s="38">
        <f t="shared" si="6"/>
        <v>0.44233196687777832</v>
      </c>
      <c r="AF24" s="38">
        <f t="shared" si="6"/>
        <v>0.45165092747417462</v>
      </c>
      <c r="AG24" s="38">
        <f t="shared" si="6"/>
        <v>0.46067331762496089</v>
      </c>
      <c r="AH24" s="38">
        <f t="shared" si="6"/>
        <v>0.46941235788880731</v>
      </c>
      <c r="AI24" s="38">
        <f t="shared" si="6"/>
        <v>0.47788056581508342</v>
      </c>
      <c r="AJ24" s="38">
        <f t="shared" si="6"/>
        <v>0.48608979282392384</v>
      </c>
      <c r="AK24" s="38">
        <f t="shared" si="6"/>
        <v>0.49405126034489305</v>
      </c>
      <c r="AL24" s="38">
        <f t="shared" si="6"/>
        <v>0.50177559485547607</v>
      </c>
      <c r="AM24" s="38">
        <f t="shared" si="6"/>
        <v>0.50927286158285345</v>
      </c>
      <c r="AN24" s="38">
        <f t="shared" si="6"/>
        <v>0.51655259672266007</v>
      </c>
      <c r="AO24" s="38">
        <f t="shared" ref="AB24:AZ34" si="9">(AO$2/(AO$2+$A24)+1.96*1.96/(2*(AO$2+$A24))-1.96*SQRT((AO$2/(AO$2+$A24)*(1-AO$2/(AO$2+$A24))+1.96*1.96/(4*(AO$2+$A24)))/(AO$2+$A24)))/(1+1.96*1.96/(AO$2+$A24))</f>
        <v>0.52362383809477508</v>
      </c>
      <c r="AP24" s="38">
        <f t="shared" si="9"/>
        <v>0.53049515420458382</v>
      </c>
      <c r="AQ24" s="38">
        <f t="shared" si="9"/>
        <v>0.53717467171310984</v>
      </c>
      <c r="AR24" s="38">
        <f t="shared" si="9"/>
        <v>0.54367010134424132</v>
      </c>
      <c r="AS24" s="38">
        <f t="shared" si="9"/>
        <v>0.54998876227454263</v>
      </c>
      <c r="AT24" s="38">
        <f t="shared" si="9"/>
        <v>0.55613760506271193</v>
      </c>
      <c r="AU24" s="38">
        <f t="shared" si="9"/>
        <v>0.56212323318309276</v>
      </c>
      <c r="AV24" s="38">
        <f t="shared" si="9"/>
        <v>0.56795192323183818</v>
      </c>
      <c r="AW24" s="38">
        <f t="shared" si="9"/>
        <v>0.57362964387620075</v>
      </c>
      <c r="AX24" s="38">
        <f t="shared" si="9"/>
        <v>0.57916207361761374</v>
      </c>
      <c r="AY24" s="38">
        <f t="shared" si="9"/>
        <v>0.58455461743818804</v>
      </c>
      <c r="AZ24" s="61">
        <f t="shared" si="9"/>
        <v>0.58981242239837206</v>
      </c>
    </row>
    <row r="25" spans="1:52">
      <c r="A25" s="78">
        <f t="shared" si="3"/>
        <v>22</v>
      </c>
      <c r="B25" s="2">
        <v>0</v>
      </c>
      <c r="C25" s="38">
        <f t="shared" si="7"/>
        <v>7.7164669621267515E-3</v>
      </c>
      <c r="D25" s="38">
        <f t="shared" si="7"/>
        <v>2.3158327842973517E-2</v>
      </c>
      <c r="E25" s="38">
        <f t="shared" si="7"/>
        <v>4.1667413570680933E-2</v>
      </c>
      <c r="F25" s="38">
        <f t="shared" si="7"/>
        <v>6.1499339989294792E-2</v>
      </c>
      <c r="G25" s="38">
        <f t="shared" si="7"/>
        <v>8.1805865742853215E-2</v>
      </c>
      <c r="H25" s="38">
        <f t="shared" si="7"/>
        <v>0.10212321701189421</v>
      </c>
      <c r="I25" s="38">
        <f t="shared" si="7"/>
        <v>0.12218268185062132</v>
      </c>
      <c r="J25" s="38">
        <f t="shared" si="7"/>
        <v>0.14182495553910618</v>
      </c>
      <c r="K25" s="38">
        <f t="shared" si="7"/>
        <v>0.16095620718432874</v>
      </c>
      <c r="L25" s="38">
        <f t="shared" si="7"/>
        <v>0.17952352116618736</v>
      </c>
      <c r="M25" s="38">
        <f t="shared" si="8"/>
        <v>0.19750029467803701</v>
      </c>
      <c r="N25" s="38">
        <f t="shared" si="8"/>
        <v>0.2148771489529607</v>
      </c>
      <c r="O25" s="38">
        <f t="shared" si="8"/>
        <v>0.23165607368891061</v>
      </c>
      <c r="P25" s="38">
        <f t="shared" si="8"/>
        <v>0.24784655417822946</v>
      </c>
      <c r="Q25" s="38">
        <f t="shared" si="8"/>
        <v>0.26346295839940143</v>
      </c>
      <c r="R25" s="38">
        <f t="shared" si="8"/>
        <v>0.27852274811819527</v>
      </c>
      <c r="S25" s="38">
        <f t="shared" si="8"/>
        <v>0.29304524161704659</v>
      </c>
      <c r="T25" s="38">
        <f t="shared" si="8"/>
        <v>0.30705075280944705</v>
      </c>
      <c r="U25" s="38">
        <f t="shared" si="8"/>
        <v>0.32055999118185885</v>
      </c>
      <c r="V25" s="38">
        <f t="shared" si="8"/>
        <v>0.33359364475964953</v>
      </c>
      <c r="W25" s="38">
        <f t="shared" si="8"/>
        <v>0.34617209277756006</v>
      </c>
      <c r="X25" s="38">
        <f t="shared" si="8"/>
        <v>0.35831521095931473</v>
      </c>
      <c r="Y25" s="38">
        <f t="shared" si="8"/>
        <v>0.37004224326489743</v>
      </c>
      <c r="Z25" s="38">
        <f t="shared" si="8"/>
        <v>0.38137172148151327</v>
      </c>
      <c r="AA25" s="38">
        <f t="shared" si="8"/>
        <v>0.39232141926770792</v>
      </c>
      <c r="AB25" s="38">
        <f t="shared" si="9"/>
        <v>0.40290833094947331</v>
      </c>
      <c r="AC25" s="38">
        <f t="shared" si="9"/>
        <v>0.41314866799678113</v>
      </c>
      <c r="AD25" s="38">
        <f t="shared" si="9"/>
        <v>0.4230578680014353</v>
      </c>
      <c r="AE25" s="38">
        <f t="shared" si="9"/>
        <v>0.43265061235058078</v>
      </c>
      <c r="AF25" s="38">
        <f t="shared" si="9"/>
        <v>0.44194084979431497</v>
      </c>
      <c r="AG25" s="38">
        <f t="shared" si="9"/>
        <v>0.45094182384453751</v>
      </c>
      <c r="AH25" s="38">
        <f t="shared" si="9"/>
        <v>0.45966610248851525</v>
      </c>
      <c r="AI25" s="38">
        <f t="shared" si="9"/>
        <v>0.46812560910645018</v>
      </c>
      <c r="AJ25" s="38">
        <f t="shared" si="9"/>
        <v>0.47633165378481801</v>
      </c>
      <c r="AK25" s="38">
        <f t="shared" si="9"/>
        <v>0.48429496444322906</v>
      </c>
      <c r="AL25" s="38">
        <f t="shared" si="9"/>
        <v>0.49202571736165573</v>
      </c>
      <c r="AM25" s="38">
        <f t="shared" si="9"/>
        <v>0.49953356682142125</v>
      </c>
      <c r="AN25" s="38">
        <f t="shared" si="9"/>
        <v>0.50682767366796722</v>
      </c>
      <c r="AO25" s="38">
        <f t="shared" si="9"/>
        <v>0.51391673267399718</v>
      </c>
      <c r="AP25" s="38">
        <f t="shared" si="9"/>
        <v>0.52080899863402141</v>
      </c>
      <c r="AQ25" s="38">
        <f t="shared" si="9"/>
        <v>0.52751231116001829</v>
      </c>
      <c r="AR25" s="38">
        <f t="shared" si="9"/>
        <v>0.53403411817620394</v>
      </c>
      <c r="AS25" s="38">
        <f t="shared" si="9"/>
        <v>0.5403814981313132</v>
      </c>
      <c r="AT25" s="38">
        <f t="shared" si="9"/>
        <v>0.54656118096121042</v>
      </c>
      <c r="AU25" s="38">
        <f t="shared" si="9"/>
        <v>0.55257956784455919</v>
      </c>
      <c r="AV25" s="38">
        <f t="shared" si="9"/>
        <v>0.5584427498007829</v>
      </c>
      <c r="AW25" s="38">
        <f t="shared" si="9"/>
        <v>0.56415652518348747</v>
      </c>
      <c r="AX25" s="38">
        <f t="shared" si="9"/>
        <v>0.56972641612454744</v>
      </c>
      <c r="AY25" s="38">
        <f t="shared" si="9"/>
        <v>0.5751576839846767</v>
      </c>
      <c r="AZ25" s="61">
        <f t="shared" si="9"/>
        <v>0.58045534386588959</v>
      </c>
    </row>
    <row r="26" spans="1:52">
      <c r="A26" s="78">
        <f t="shared" si="3"/>
        <v>23</v>
      </c>
      <c r="B26" s="2">
        <v>0</v>
      </c>
      <c r="C26" s="38">
        <f t="shared" si="7"/>
        <v>7.3932653548051093E-3</v>
      </c>
      <c r="D26" s="38">
        <f t="shared" si="7"/>
        <v>2.2219933691091941E-2</v>
      </c>
      <c r="E26" s="38">
        <f t="shared" si="7"/>
        <v>4.003171821149494E-2</v>
      </c>
      <c r="F26" s="38">
        <f t="shared" si="7"/>
        <v>5.9158318596448899E-2</v>
      </c>
      <c r="G26" s="38">
        <f t="shared" si="7"/>
        <v>7.8783858294301068E-2</v>
      </c>
      <c r="H26" s="38">
        <f t="shared" si="7"/>
        <v>9.8459365155852088E-2</v>
      </c>
      <c r="I26" s="38">
        <f t="shared" si="7"/>
        <v>0.11792239210501229</v>
      </c>
      <c r="J26" s="38">
        <f t="shared" si="7"/>
        <v>0.13701543736869759</v>
      </c>
      <c r="K26" s="38">
        <f t="shared" si="7"/>
        <v>0.15564406845647866</v>
      </c>
      <c r="L26" s="38">
        <f t="shared" si="7"/>
        <v>0.17375347814547226</v>
      </c>
      <c r="M26" s="38">
        <f t="shared" si="8"/>
        <v>0.19131451326458573</v>
      </c>
      <c r="N26" s="38">
        <f t="shared" si="8"/>
        <v>0.20831495282688925</v>
      </c>
      <c r="O26" s="38">
        <f t="shared" si="8"/>
        <v>0.22475386792181321</v>
      </c>
      <c r="P26" s="38">
        <f t="shared" si="8"/>
        <v>0.24063787463891029</v>
      </c>
      <c r="Q26" s="38">
        <f t="shared" si="8"/>
        <v>0.25597859263618911</v>
      </c>
      <c r="R26" s="38">
        <f t="shared" si="8"/>
        <v>0.27079089435400477</v>
      </c>
      <c r="S26" s="38">
        <f t="shared" si="8"/>
        <v>0.28509168524815881</v>
      </c>
      <c r="T26" s="38">
        <f t="shared" si="8"/>
        <v>0.29889904772109832</v>
      </c>
      <c r="U26" s="38">
        <f t="shared" si="8"/>
        <v>0.31223163818638527</v>
      </c>
      <c r="V26" s="38">
        <f t="shared" si="8"/>
        <v>0.32510826263918557</v>
      </c>
      <c r="W26" s="38">
        <f t="shared" si="8"/>
        <v>0.33754757944271763</v>
      </c>
      <c r="X26" s="38">
        <f t="shared" si="8"/>
        <v>0.34956789353024509</v>
      </c>
      <c r="Y26" s="38">
        <f t="shared" si="8"/>
        <v>0.36118701670072367</v>
      </c>
      <c r="Z26" s="38">
        <f t="shared" si="8"/>
        <v>0.37242217589372884</v>
      </c>
      <c r="AA26" s="38">
        <f t="shared" si="8"/>
        <v>0.38328995635984375</v>
      </c>
      <c r="AB26" s="38">
        <f t="shared" si="9"/>
        <v>0.3938062701991985</v>
      </c>
      <c r="AC26" s="38">
        <f t="shared" si="9"/>
        <v>0.40398634328388083</v>
      </c>
      <c r="AD26" s="38">
        <f t="shared" si="9"/>
        <v>0.41384471541649231</v>
      </c>
      <c r="AE26" s="38">
        <f t="shared" si="9"/>
        <v>0.42339524991516381</v>
      </c>
      <c r="AF26" s="38">
        <f t="shared" si="9"/>
        <v>0.43265114979768754</v>
      </c>
      <c r="AG26" s="38">
        <f t="shared" si="9"/>
        <v>0.44162497846346305</v>
      </c>
      <c r="AH26" s="38">
        <f t="shared" si="9"/>
        <v>0.45032868331164649</v>
      </c>
      <c r="AI26" s="38">
        <f t="shared" si="9"/>
        <v>0.45877362113703657</v>
      </c>
      <c r="AJ26" s="38">
        <f t="shared" si="9"/>
        <v>0.46697058444753836</v>
      </c>
      <c r="AK26" s="38">
        <f t="shared" si="9"/>
        <v>0.47492982807449885</v>
      </c>
      <c r="AL26" s="38">
        <f t="shared" si="9"/>
        <v>0.48266109561867127</v>
      </c>
      <c r="AM26" s="38">
        <f t="shared" si="9"/>
        <v>0.49017364540403141</v>
      </c>
      <c r="AN26" s="38">
        <f t="shared" si="9"/>
        <v>0.49747627570942377</v>
      </c>
      <c r="AO26" s="38">
        <f t="shared" si="9"/>
        <v>0.50457734912177399</v>
      </c>
      <c r="AP26" s="38">
        <f t="shared" si="9"/>
        <v>0.51148481591013928</v>
      </c>
      <c r="AQ26" s="38">
        <f t="shared" si="9"/>
        <v>0.51820623636150831</v>
      </c>
      <c r="AR26" s="38">
        <f t="shared" si="9"/>
        <v>0.52474880205032026</v>
      </c>
      <c r="AS26" s="38">
        <f t="shared" si="9"/>
        <v>0.53111935603663152</v>
      </c>
      <c r="AT26" s="38">
        <f t="shared" si="9"/>
        <v>0.53732441200463577</v>
      </c>
      <c r="AU26" s="38">
        <f t="shared" si="9"/>
        <v>0.54337017236528629</v>
      </c>
      <c r="AV26" s="38">
        <f t="shared" si="9"/>
        <v>0.54926254535521413</v>
      </c>
      <c r="AW26" s="38">
        <f t="shared" si="9"/>
        <v>0.55500716116982374</v>
      </c>
      <c r="AX26" s="38">
        <f t="shared" si="9"/>
        <v>0.56060938717205522</v>
      </c>
      <c r="AY26" s="38">
        <f t="shared" si="9"/>
        <v>0.56607434222033826</v>
      </c>
      <c r="AZ26" s="61">
        <f t="shared" si="9"/>
        <v>0.57140691016010958</v>
      </c>
    </row>
    <row r="27" spans="1:52">
      <c r="A27" s="78">
        <f t="shared" si="3"/>
        <v>24</v>
      </c>
      <c r="B27" s="2">
        <v>0</v>
      </c>
      <c r="C27" s="38">
        <f t="shared" si="7"/>
        <v>7.0960503866991688E-3</v>
      </c>
      <c r="D27" s="38">
        <f t="shared" si="7"/>
        <v>2.1354639183375553E-2</v>
      </c>
      <c r="E27" s="38">
        <f t="shared" si="7"/>
        <v>3.8519647894987262E-2</v>
      </c>
      <c r="F27" s="38">
        <f t="shared" si="7"/>
        <v>5.6989129307017855E-2</v>
      </c>
      <c r="G27" s="38">
        <f t="shared" si="7"/>
        <v>7.5977452714799318E-2</v>
      </c>
      <c r="H27" s="38">
        <f t="shared" si="7"/>
        <v>9.5049781024012361E-2</v>
      </c>
      <c r="I27" s="38">
        <f t="shared" si="7"/>
        <v>0.113949915944988</v>
      </c>
      <c r="J27" s="38">
        <f t="shared" si="7"/>
        <v>0.13252243982621553</v>
      </c>
      <c r="K27" s="38">
        <f t="shared" si="7"/>
        <v>0.15067272656322814</v>
      </c>
      <c r="L27" s="38">
        <f t="shared" si="7"/>
        <v>0.16834452609931955</v>
      </c>
      <c r="M27" s="38">
        <f t="shared" si="8"/>
        <v>0.18550658059782457</v>
      </c>
      <c r="N27" s="38">
        <f t="shared" si="8"/>
        <v>0.20214424774586046</v>
      </c>
      <c r="O27" s="38">
        <f t="shared" si="8"/>
        <v>0.21825406631100872</v>
      </c>
      <c r="P27" s="38">
        <f t="shared" si="8"/>
        <v>0.23384013155413794</v>
      </c>
      <c r="Q27" s="38">
        <f t="shared" si="8"/>
        <v>0.24891162547007062</v>
      </c>
      <c r="R27" s="38">
        <f t="shared" si="8"/>
        <v>0.26348110612401365</v>
      </c>
      <c r="S27" s="38">
        <f t="shared" si="8"/>
        <v>0.2775633082533015</v>
      </c>
      <c r="T27" s="38">
        <f t="shared" si="8"/>
        <v>0.29117429519148219</v>
      </c>
      <c r="U27" s="38">
        <f t="shared" si="8"/>
        <v>0.30433085623921335</v>
      </c>
      <c r="V27" s="38">
        <f t="shared" si="8"/>
        <v>0.31705007786853606</v>
      </c>
      <c r="W27" s="38">
        <f t="shared" si="8"/>
        <v>0.32934903942014732</v>
      </c>
      <c r="X27" s="38">
        <f t="shared" si="8"/>
        <v>0.34124459875672114</v>
      </c>
      <c r="Y27" s="38">
        <f t="shared" si="8"/>
        <v>0.35275324336603509</v>
      </c>
      <c r="Z27" s="38">
        <f t="shared" si="8"/>
        <v>0.36389098932037767</v>
      </c>
      <c r="AA27" s="38">
        <f t="shared" si="8"/>
        <v>0.37467331533409221</v>
      </c>
      <c r="AB27" s="38">
        <f t="shared" si="9"/>
        <v>0.38511512258808434</v>
      </c>
      <c r="AC27" s="38">
        <f t="shared" si="9"/>
        <v>0.39523071344726596</v>
      </c>
      <c r="AD27" s="38">
        <f t="shared" si="9"/>
        <v>0.40503378397683398</v>
      </c>
      <c r="AE27" s="38">
        <f t="shared" si="9"/>
        <v>0.41453742646439184</v>
      </c>
      <c r="AF27" s="38">
        <f t="shared" si="9"/>
        <v>0.42375413911364462</v>
      </c>
      <c r="AG27" s="38">
        <f t="shared" si="9"/>
        <v>0.43269584078681317</v>
      </c>
      <c r="AH27" s="38">
        <f t="shared" si="9"/>
        <v>0.44137388920405551</v>
      </c>
      <c r="AI27" s="38">
        <f t="shared" si="9"/>
        <v>0.44979910140681373</v>
      </c>
      <c r="AJ27" s="38">
        <f t="shared" si="9"/>
        <v>0.45798177559253911</v>
      </c>
      <c r="AK27" s="38">
        <f t="shared" si="9"/>
        <v>0.46593171365564301</v>
      </c>
      <c r="AL27" s="38">
        <f t="shared" si="9"/>
        <v>0.47365824394206846</v>
      </c>
      <c r="AM27" s="38">
        <f t="shared" si="9"/>
        <v>0.48117024385608742</v>
      </c>
      <c r="AN27" s="38">
        <f t="shared" si="9"/>
        <v>0.48847616205780992</v>
      </c>
      <c r="AO27" s="38">
        <f t="shared" si="9"/>
        <v>0.49558404006594975</v>
      </c>
      <c r="AP27" s="38">
        <f t="shared" si="9"/>
        <v>0.50250153313826429</v>
      </c>
      <c r="AQ27" s="38">
        <f t="shared" si="9"/>
        <v>0.5092359303460251</v>
      </c>
      <c r="AR27" s="38">
        <f t="shared" si="9"/>
        <v>0.51579417379213399</v>
      </c>
      <c r="AS27" s="38">
        <f t="shared" si="9"/>
        <v>0.52218287694752252</v>
      </c>
      <c r="AT27" s="38">
        <f t="shared" si="9"/>
        <v>0.52840834209917742</v>
      </c>
      <c r="AU27" s="38">
        <f t="shared" si="9"/>
        <v>0.53447657691695327</v>
      </c>
      <c r="AV27" s="38">
        <f t="shared" si="9"/>
        <v>0.5403933101563948</v>
      </c>
      <c r="AW27" s="38">
        <f t="shared" si="9"/>
        <v>0.54616400652196051</v>
      </c>
      <c r="AX27" s="38">
        <f t="shared" si="9"/>
        <v>0.55179388071998625</v>
      </c>
      <c r="AY27" s="38">
        <f t="shared" si="9"/>
        <v>0.55728791073397488</v>
      </c>
      <c r="AZ27" s="61">
        <f t="shared" si="9"/>
        <v>0.56265085035673512</v>
      </c>
    </row>
    <row r="28" spans="1:52">
      <c r="A28" s="78">
        <f t="shared" si="3"/>
        <v>25</v>
      </c>
      <c r="B28" s="2">
        <v>0</v>
      </c>
      <c r="C28" s="38">
        <f t="shared" si="7"/>
        <v>6.8218089769898817E-3</v>
      </c>
      <c r="D28" s="38">
        <f t="shared" si="7"/>
        <v>2.0554221697383537E-2</v>
      </c>
      <c r="E28" s="38">
        <f t="shared" si="7"/>
        <v>3.7117692054799499E-2</v>
      </c>
      <c r="F28" s="38">
        <f t="shared" si="7"/>
        <v>5.497350852047822E-2</v>
      </c>
      <c r="G28" s="38">
        <f t="shared" si="7"/>
        <v>7.336434240351683E-2</v>
      </c>
      <c r="H28" s="38">
        <f t="shared" si="7"/>
        <v>9.1868835863476314E-2</v>
      </c>
      <c r="I28" s="38">
        <f t="shared" si="7"/>
        <v>0.11023696931531854</v>
      </c>
      <c r="J28" s="38">
        <f t="shared" si="7"/>
        <v>0.12831561346647294</v>
      </c>
      <c r="K28" s="38">
        <f t="shared" si="7"/>
        <v>0.14601027541553793</v>
      </c>
      <c r="L28" s="38">
        <f t="shared" si="7"/>
        <v>0.16326363398295565</v>
      </c>
      <c r="M28" s="38">
        <f t="shared" si="8"/>
        <v>0.18004270282805357</v>
      </c>
      <c r="N28" s="38">
        <f t="shared" si="8"/>
        <v>0.19633077820815481</v>
      </c>
      <c r="O28" s="38">
        <f t="shared" si="8"/>
        <v>0.21212220026458956</v>
      </c>
      <c r="P28" s="38">
        <f t="shared" si="8"/>
        <v>0.22741884696491108</v>
      </c>
      <c r="Q28" s="38">
        <f t="shared" si="8"/>
        <v>0.24222773535791722</v>
      </c>
      <c r="R28" s="38">
        <f t="shared" si="8"/>
        <v>0.25655935215327119</v>
      </c>
      <c r="S28" s="38">
        <f t="shared" si="8"/>
        <v>0.27042647671209086</v>
      </c>
      <c r="T28" s="38">
        <f t="shared" si="8"/>
        <v>0.28384334337485234</v>
      </c>
      <c r="U28" s="38">
        <f t="shared" si="8"/>
        <v>0.29682504164854578</v>
      </c>
      <c r="V28" s="38">
        <f t="shared" si="8"/>
        <v>0.30938708549039107</v>
      </c>
      <c r="W28" s="38">
        <f t="shared" si="8"/>
        <v>0.3215451042112199</v>
      </c>
      <c r="X28" s="38">
        <f t="shared" si="8"/>
        <v>0.33331462168462639</v>
      </c>
      <c r="Y28" s="38">
        <f t="shared" si="8"/>
        <v>0.34471090015787464</v>
      </c>
      <c r="Z28" s="38">
        <f t="shared" si="8"/>
        <v>0.35574883159400861</v>
      </c>
      <c r="AA28" s="38">
        <f t="shared" si="8"/>
        <v>0.36644286412332855</v>
      </c>
      <c r="AB28" s="38">
        <f t="shared" si="9"/>
        <v>0.3768069544840959</v>
      </c>
      <c r="AC28" s="38">
        <f t="shared" si="9"/>
        <v>0.38685453970527212</v>
      </c>
      <c r="AD28" s="38">
        <f t="shared" si="9"/>
        <v>0.39659852300756443</v>
      </c>
      <c r="AE28" s="38">
        <f t="shared" si="9"/>
        <v>0.4060512701625496</v>
      </c>
      <c r="AF28" s="38">
        <f t="shared" si="9"/>
        <v>0.41522461348360484</v>
      </c>
      <c r="AG28" s="38">
        <f t="shared" si="9"/>
        <v>0.42412986131783892</v>
      </c>
      <c r="AH28" s="38">
        <f t="shared" si="9"/>
        <v>0.43277781142939187</v>
      </c>
      <c r="AI28" s="38">
        <f t="shared" si="9"/>
        <v>0.44117876705727427</v>
      </c>
      <c r="AJ28" s="38">
        <f t="shared" si="9"/>
        <v>0.44934255472836632</v>
      </c>
      <c r="AK28" s="38">
        <f t="shared" si="9"/>
        <v>0.45727854313239619</v>
      </c>
      <c r="AL28" s="38">
        <f t="shared" si="9"/>
        <v>0.46499566253828867</v>
      </c>
      <c r="AM28" s="38">
        <f t="shared" si="9"/>
        <v>0.47250242436329892</v>
      </c>
      <c r="AN28" s="38">
        <f t="shared" si="9"/>
        <v>0.47980694060752427</v>
      </c>
      <c r="AO28" s="38">
        <f t="shared" si="9"/>
        <v>0.48691694294402404</v>
      </c>
      <c r="AP28" s="38">
        <f t="shared" si="9"/>
        <v>0.49383980131435051</v>
      </c>
      <c r="AQ28" s="38">
        <f t="shared" si="9"/>
        <v>0.50058254192498297</v>
      </c>
      <c r="AR28" s="38">
        <f t="shared" si="9"/>
        <v>0.50715186457512684</v>
      </c>
      <c r="AS28" s="38">
        <f t="shared" si="9"/>
        <v>0.51355415927301729</v>
      </c>
      <c r="AT28" s="38">
        <f t="shared" si="9"/>
        <v>0.51979552211813573</v>
      </c>
      <c r="AU28" s="38">
        <f t="shared" si="9"/>
        <v>0.52588177044201345</v>
      </c>
      <c r="AV28" s="38">
        <f t="shared" si="9"/>
        <v>0.53181845721172272</v>
      </c>
      <c r="AW28" s="38">
        <f t="shared" si="9"/>
        <v>0.53761088470855445</v>
      </c>
      <c r="AX28" s="38">
        <f t="shared" si="9"/>
        <v>0.54326411750046932</v>
      </c>
      <c r="AY28" s="38">
        <f t="shared" si="9"/>
        <v>0.54878299473118353</v>
      </c>
      <c r="AZ28" s="61">
        <f t="shared" si="9"/>
        <v>0.55417214175163687</v>
      </c>
    </row>
    <row r="29" spans="1:52">
      <c r="A29" s="78">
        <f t="shared" si="3"/>
        <v>26</v>
      </c>
      <c r="B29" s="2">
        <v>0</v>
      </c>
      <c r="C29" s="38">
        <f t="shared" si="7"/>
        <v>6.567976533097584E-3</v>
      </c>
      <c r="D29" s="38">
        <f t="shared" si="7"/>
        <v>1.9811647447770791E-2</v>
      </c>
      <c r="E29" s="38">
        <f t="shared" si="7"/>
        <v>3.5814240381301057E-2</v>
      </c>
      <c r="F29" s="38">
        <f t="shared" si="7"/>
        <v>5.3095694242181038E-2</v>
      </c>
      <c r="G29" s="38">
        <f t="shared" si="7"/>
        <v>7.0925199054399354E-2</v>
      </c>
      <c r="H29" s="38">
        <f t="shared" si="7"/>
        <v>8.8894239361627825E-2</v>
      </c>
      <c r="I29" s="38">
        <f t="shared" si="7"/>
        <v>0.1067588656643618</v>
      </c>
      <c r="J29" s="38">
        <f t="shared" si="7"/>
        <v>0.12436838109244344</v>
      </c>
      <c r="K29" s="38">
        <f t="shared" si="7"/>
        <v>0.14162868726550137</v>
      </c>
      <c r="L29" s="38">
        <f t="shared" si="7"/>
        <v>0.15848170025813799</v>
      </c>
      <c r="M29" s="38">
        <f t="shared" si="8"/>
        <v>0.174893023464082</v>
      </c>
      <c r="N29" s="38">
        <f t="shared" si="8"/>
        <v>0.1908442002366664</v>
      </c>
      <c r="O29" s="38">
        <f t="shared" si="8"/>
        <v>0.20632766106915157</v>
      </c>
      <c r="P29" s="38">
        <f t="shared" si="8"/>
        <v>0.2213433317104915</v>
      </c>
      <c r="Q29" s="38">
        <f t="shared" si="8"/>
        <v>0.23589630416936813</v>
      </c>
      <c r="R29" s="38">
        <f t="shared" si="8"/>
        <v>0.24999520898785943</v>
      </c>
      <c r="S29" s="38">
        <f t="shared" si="8"/>
        <v>0.26365106198456401</v>
      </c>
      <c r="T29" s="38">
        <f t="shared" si="8"/>
        <v>0.27687643879006824</v>
      </c>
      <c r="U29" s="38">
        <f t="shared" si="8"/>
        <v>0.28968487981687818</v>
      </c>
      <c r="V29" s="38">
        <f t="shared" si="8"/>
        <v>0.30209045959190572</v>
      </c>
      <c r="W29" s="38">
        <f t="shared" si="8"/>
        <v>0.3141074747491131</v>
      </c>
      <c r="X29" s="38">
        <f t="shared" si="8"/>
        <v>0.3257502185455351</v>
      </c>
      <c r="Y29" s="38">
        <f t="shared" si="8"/>
        <v>0.33703281897894777</v>
      </c>
      <c r="Z29" s="38">
        <f t="shared" si="8"/>
        <v>0.34796912395505702</v>
      </c>
      <c r="AA29" s="38">
        <f t="shared" si="8"/>
        <v>0.3585726214230619</v>
      </c>
      <c r="AB29" s="38">
        <f t="shared" si="9"/>
        <v>0.36885638557969919</v>
      </c>
      <c r="AC29" s="38">
        <f t="shared" si="9"/>
        <v>0.37883304253297789</v>
      </c>
      <c r="AD29" s="38">
        <f t="shared" si="9"/>
        <v>0.38851475048465434</v>
      </c>
      <c r="AE29" s="38">
        <f t="shared" si="9"/>
        <v>0.39791319071629383</v>
      </c>
      <c r="AF29" s="38">
        <f t="shared" si="9"/>
        <v>0.40703956657240076</v>
      </c>
      <c r="AG29" s="38">
        <f t="shared" si="9"/>
        <v>0.41590460831272241</v>
      </c>
      <c r="AH29" s="38">
        <f t="shared" si="9"/>
        <v>0.42451858221610522</v>
      </c>
      <c r="AI29" s="38">
        <f t="shared" si="9"/>
        <v>0.43289130270422654</v>
      </c>
      <c r="AJ29" s="38">
        <f t="shared" si="9"/>
        <v>0.44103214654694861</v>
      </c>
      <c r="AK29" s="38">
        <f t="shared" si="9"/>
        <v>0.44895006843512514</v>
      </c>
      <c r="AL29" s="38">
        <f t="shared" si="9"/>
        <v>0.45665361737846166</v>
      </c>
      <c r="AM29" s="38">
        <f t="shared" si="9"/>
        <v>0.46415095351811103</v>
      </c>
      <c r="AN29" s="38">
        <f t="shared" si="9"/>
        <v>0.47144986504549707</v>
      </c>
      <c r="AO29" s="38">
        <f t="shared" si="9"/>
        <v>0.47855778499746787</v>
      </c>
      <c r="AP29" s="38">
        <f t="shared" si="9"/>
        <v>0.48548180775863853</v>
      </c>
      <c r="AQ29" s="38">
        <f t="shared" si="9"/>
        <v>0.49222870514874945</v>
      </c>
      <c r="AR29" s="38">
        <f t="shared" si="9"/>
        <v>0.49880494200915176</v>
      </c>
      <c r="AS29" s="38">
        <f t="shared" si="9"/>
        <v>0.50521669123050339</v>
      </c>
      <c r="AT29" s="38">
        <f t="shared" si="9"/>
        <v>0.51146984818528063</v>
      </c>
      <c r="AU29" s="38">
        <f t="shared" si="9"/>
        <v>0.51757004454516931</v>
      </c>
      <c r="AV29" s="38">
        <f t="shared" si="9"/>
        <v>0.52352266147593229</v>
      </c>
      <c r="AW29" s="38">
        <f t="shared" si="9"/>
        <v>0.529332842211795</v>
      </c>
      <c r="AX29" s="38">
        <f t="shared" si="9"/>
        <v>0.53500550401842384</v>
      </c>
      <c r="AY29" s="38">
        <f t="shared" si="9"/>
        <v>0.5405453495587379</v>
      </c>
      <c r="AZ29" s="61">
        <f t="shared" si="9"/>
        <v>0.54595687767947287</v>
      </c>
    </row>
    <row r="30" spans="1:52">
      <c r="A30" s="78">
        <f t="shared" si="3"/>
        <v>27</v>
      </c>
      <c r="B30" s="2">
        <v>0</v>
      </c>
      <c r="C30" s="38">
        <f t="shared" si="7"/>
        <v>6.3323564975418817E-3</v>
      </c>
      <c r="D30" s="38">
        <f t="shared" si="7"/>
        <v>1.9120864097994437E-2</v>
      </c>
      <c r="E30" s="38">
        <f t="shared" si="7"/>
        <v>3.4599259959716168E-2</v>
      </c>
      <c r="F30" s="38">
        <f t="shared" si="7"/>
        <v>5.1342011646447638E-2</v>
      </c>
      <c r="G30" s="38">
        <f t="shared" si="7"/>
        <v>6.8643191066272161E-2</v>
      </c>
      <c r="H30" s="38">
        <f t="shared" si="7"/>
        <v>8.610651225698264E-2</v>
      </c>
      <c r="I30" s="38">
        <f t="shared" si="7"/>
        <v>0.10349396022351322</v>
      </c>
      <c r="J30" s="38">
        <f t="shared" si="7"/>
        <v>0.120657367461791</v>
      </c>
      <c r="K30" s="38">
        <f t="shared" si="7"/>
        <v>0.13750323839225387</v>
      </c>
      <c r="L30" s="38">
        <f t="shared" si="7"/>
        <v>0.15397298246990687</v>
      </c>
      <c r="M30" s="38">
        <f t="shared" si="8"/>
        <v>0.17003106263656129</v>
      </c>
      <c r="N30" s="38">
        <f t="shared" si="8"/>
        <v>0.1856575344598306</v>
      </c>
      <c r="O30" s="38">
        <f t="shared" si="8"/>
        <v>0.20084316962661727</v>
      </c>
      <c r="P30" s="38">
        <f t="shared" si="8"/>
        <v>0.21558617366643465</v>
      </c>
      <c r="Q30" s="38">
        <f t="shared" si="8"/>
        <v>0.22988992501626865</v>
      </c>
      <c r="R30" s="38">
        <f t="shared" si="8"/>
        <v>0.2437613889377433</v>
      </c>
      <c r="S30" s="38">
        <f t="shared" si="8"/>
        <v>0.25720998886701985</v>
      </c>
      <c r="T30" s="38">
        <f t="shared" si="8"/>
        <v>0.27024679447957545</v>
      </c>
      <c r="U30" s="38">
        <f t="shared" si="8"/>
        <v>0.28288393297101022</v>
      </c>
      <c r="V30" s="38">
        <f t="shared" si="8"/>
        <v>0.29513416001825837</v>
      </c>
      <c r="W30" s="38">
        <f t="shared" si="8"/>
        <v>0.30701054640410924</v>
      </c>
      <c r="X30" s="38">
        <f t="shared" si="8"/>
        <v>0.31852624929636336</v>
      </c>
      <c r="Y30" s="38">
        <f t="shared" si="8"/>
        <v>0.32969434601782638</v>
      </c>
      <c r="Z30" s="38">
        <f t="shared" si="8"/>
        <v>0.34052771426416406</v>
      </c>
      <c r="AA30" s="38">
        <f t="shared" si="8"/>
        <v>0.35103894702884447</v>
      </c>
      <c r="AB30" s="38">
        <f t="shared" si="9"/>
        <v>0.36124029356039444</v>
      </c>
      <c r="AC30" s="38">
        <f t="shared" si="9"/>
        <v>0.37114361988923295</v>
      </c>
      <c r="AD30" s="38">
        <f t="shared" si="9"/>
        <v>0.38076038407484447</v>
      </c>
      <c r="AE30" s="38">
        <f t="shared" si="9"/>
        <v>0.3901016225125491</v>
      </c>
      <c r="AF30" s="38">
        <f t="shared" si="9"/>
        <v>0.39917794452223138</v>
      </c>
      <c r="AG30" s="38">
        <f t="shared" si="9"/>
        <v>0.40799953310272963</v>
      </c>
      <c r="AH30" s="38">
        <f t="shared" si="9"/>
        <v>0.41657615023428091</v>
      </c>
      <c r="AI30" s="38">
        <f t="shared" si="9"/>
        <v>0.42491714548981502</v>
      </c>
      <c r="AJ30" s="38">
        <f t="shared" si="9"/>
        <v>0.43303146700455503</v>
      </c>
      <c r="AK30" s="38">
        <f t="shared" si="9"/>
        <v>0.44092767407465838</v>
      </c>
      <c r="AL30" s="38">
        <f t="shared" si="9"/>
        <v>0.44861395082594019</v>
      </c>
      <c r="AM30" s="38">
        <f t="shared" si="9"/>
        <v>0.4560981205252726</v>
      </c>
      <c r="AN30" s="38">
        <f t="shared" si="9"/>
        <v>0.46338766020913363</v>
      </c>
      <c r="AO30" s="38">
        <f t="shared" si="9"/>
        <v>0.47048971538288953</v>
      </c>
      <c r="AP30" s="38">
        <f t="shared" si="9"/>
        <v>0.47741111460588881</v>
      </c>
      <c r="AQ30" s="38">
        <f t="shared" si="9"/>
        <v>0.4841583838253139</v>
      </c>
      <c r="AR30" s="38">
        <f t="shared" si="9"/>
        <v>0.49073776035898703</v>
      </c>
      <c r="AS30" s="38">
        <f t="shared" si="9"/>
        <v>0.49715520645630557</v>
      </c>
      <c r="AT30" s="38">
        <f t="shared" si="9"/>
        <v>0.50341642238898288</v>
      </c>
      <c r="AU30" s="38">
        <f t="shared" si="9"/>
        <v>0.50952685904069661</v>
      </c>
      <c r="AV30" s="38">
        <f t="shared" si="9"/>
        <v>0.51549172997818427</v>
      </c>
      <c r="AW30" s="38">
        <f t="shared" si="9"/>
        <v>0.52131602299663649</v>
      </c>
      <c r="AX30" s="38">
        <f t="shared" si="9"/>
        <v>0.5270045111400723</v>
      </c>
      <c r="AY30" s="38">
        <f t="shared" si="9"/>
        <v>0.53256176320328386</v>
      </c>
      <c r="AZ30" s="61">
        <f t="shared" si="9"/>
        <v>0.53799215372631093</v>
      </c>
    </row>
    <row r="31" spans="1:52">
      <c r="A31" s="78">
        <f t="shared" si="3"/>
        <v>28</v>
      </c>
      <c r="B31" s="2">
        <v>0</v>
      </c>
      <c r="C31" s="38">
        <f t="shared" si="7"/>
        <v>6.1130566140322638E-3</v>
      </c>
      <c r="D31" s="38">
        <f t="shared" si="7"/>
        <v>1.8476635327693364E-2</v>
      </c>
      <c r="E31" s="38">
        <f t="shared" si="7"/>
        <v>3.346403609464399E-2</v>
      </c>
      <c r="F31" s="38">
        <f t="shared" si="7"/>
        <v>4.9700538444743002E-2</v>
      </c>
      <c r="G31" s="38">
        <f t="shared" si="7"/>
        <v>6.6503592579609583E-2</v>
      </c>
      <c r="H31" s="38">
        <f t="shared" si="7"/>
        <v>8.3488556035696868E-2</v>
      </c>
      <c r="I31" s="38">
        <f t="shared" si="7"/>
        <v>0.10042319445900806</v>
      </c>
      <c r="J31" s="38">
        <f t="shared" si="7"/>
        <v>0.11716192974839595</v>
      </c>
      <c r="K31" s="38">
        <f t="shared" si="7"/>
        <v>0.13361203432663307</v>
      </c>
      <c r="L31" s="38">
        <f t="shared" si="7"/>
        <v>0.14971462389701298</v>
      </c>
      <c r="M31" s="38">
        <f t="shared" si="8"/>
        <v>0.16543325013943294</v>
      </c>
      <c r="N31" s="38">
        <f t="shared" si="8"/>
        <v>0.18074670915695296</v>
      </c>
      <c r="O31" s="38">
        <f t="shared" si="8"/>
        <v>0.19564433205311735</v>
      </c>
      <c r="P31" s="38">
        <f t="shared" si="8"/>
        <v>0.21012280761972318</v>
      </c>
      <c r="Q31" s="38">
        <f t="shared" si="8"/>
        <v>0.22418398748963103</v>
      </c>
      <c r="R31" s="38">
        <f t="shared" si="8"/>
        <v>0.23783334127491426</v>
      </c>
      <c r="S31" s="38">
        <f t="shared" si="8"/>
        <v>0.25107885298349863</v>
      </c>
      <c r="T31" s="38">
        <f t="shared" si="8"/>
        <v>0.26393022355248846</v>
      </c>
      <c r="U31" s="38">
        <f t="shared" si="8"/>
        <v>0.27639828961388174</v>
      </c>
      <c r="V31" s="38">
        <f t="shared" si="8"/>
        <v>0.28849459734577015</v>
      </c>
      <c r="W31" s="38">
        <f t="shared" si="8"/>
        <v>0.30023108898957052</v>
      </c>
      <c r="X31" s="38">
        <f t="shared" si="8"/>
        <v>0.31161987210235348</v>
      </c>
      <c r="Y31" s="38">
        <f t="shared" si="8"/>
        <v>0.32267305011132241</v>
      </c>
      <c r="Z31" s="38">
        <f t="shared" si="8"/>
        <v>0.33340259862397881</v>
      </c>
      <c r="AA31" s="38">
        <f t="shared" si="8"/>
        <v>0.34382027608981408</v>
      </c>
      <c r="AB31" s="38">
        <f t="shared" si="9"/>
        <v>0.35393756036543222</v>
      </c>
      <c r="AC31" s="38">
        <f t="shared" si="9"/>
        <v>0.36376560487101589</v>
      </c>
      <c r="AD31" s="38">
        <f t="shared" si="9"/>
        <v>0.37331520958682995</v>
      </c>
      <c r="AE31" s="38">
        <f t="shared" si="9"/>
        <v>0.38259680329032353</v>
      </c>
      <c r="AF31" s="38">
        <f t="shared" si="9"/>
        <v>0.39162043429213428</v>
      </c>
      <c r="AG31" s="38">
        <f t="shared" si="9"/>
        <v>0.40039576757312717</v>
      </c>
      <c r="AH31" s="38">
        <f t="shared" si="9"/>
        <v>0.40893208671135112</v>
      </c>
      <c r="AI31" s="38">
        <f t="shared" si="9"/>
        <v>0.41723829935814166</v>
      </c>
      <c r="AJ31" s="38">
        <f t="shared" si="9"/>
        <v>0.42532294530598719</v>
      </c>
      <c r="AK31" s="38">
        <f t="shared" si="9"/>
        <v>0.43319420640871287</v>
      </c>
      <c r="AL31" s="38">
        <f t="shared" si="9"/>
        <v>0.44085991778287875</v>
      </c>
      <c r="AM31" s="38">
        <f t="shared" si="9"/>
        <v>0.44832757984982086</v>
      </c>
      <c r="AN31" s="38">
        <f t="shared" si="9"/>
        <v>0.45560437087929284</v>
      </c>
      <c r="AO31" s="38">
        <f t="shared" si="9"/>
        <v>0.46269715977486015</v>
      </c>
      <c r="AP31" s="38">
        <f t="shared" si="9"/>
        <v>0.46961251890308464</v>
      </c>
      <c r="AQ31" s="38">
        <f t="shared" si="9"/>
        <v>0.4763567368169741</v>
      </c>
      <c r="AR31" s="38">
        <f t="shared" si="9"/>
        <v>0.48293583076211255</v>
      </c>
      <c r="AS31" s="38">
        <f t="shared" si="9"/>
        <v>0.48935555888360799</v>
      </c>
      <c r="AT31" s="38">
        <f t="shared" si="9"/>
        <v>0.49562143207526055</v>
      </c>
      <c r="AU31" s="38">
        <f t="shared" si="9"/>
        <v>0.50173872543054143</v>
      </c>
      <c r="AV31" s="38">
        <f t="shared" si="9"/>
        <v>0.50771248926915291</v>
      </c>
      <c r="AW31" s="38">
        <f t="shared" si="9"/>
        <v>0.51354755972395072</v>
      </c>
      <c r="AX31" s="38">
        <f t="shared" si="9"/>
        <v>0.51924856888151694</v>
      </c>
      <c r="AY31" s="38">
        <f t="shared" si="9"/>
        <v>0.52481995447620144</v>
      </c>
      <c r="AZ31" s="61">
        <f t="shared" si="9"/>
        <v>0.53026596914239565</v>
      </c>
    </row>
    <row r="32" spans="1:52">
      <c r="A32" s="78">
        <f t="shared" si="3"/>
        <v>29</v>
      </c>
      <c r="B32" s="2">
        <v>0</v>
      </c>
      <c r="C32" s="38">
        <f t="shared" si="7"/>
        <v>5.9084379948573813E-3</v>
      </c>
      <c r="D32" s="38">
        <f t="shared" si="7"/>
        <v>1.7874407775063144E-2</v>
      </c>
      <c r="E32" s="38">
        <f t="shared" si="7"/>
        <v>3.2400962626319516E-2</v>
      </c>
      <c r="F32" s="38">
        <f t="shared" si="7"/>
        <v>4.8160832675842299E-2</v>
      </c>
      <c r="G32" s="38">
        <f t="shared" si="7"/>
        <v>6.4493463826264169E-2</v>
      </c>
      <c r="H32" s="38">
        <f t="shared" si="7"/>
        <v>8.1025299448567192E-2</v>
      </c>
      <c r="I32" s="38">
        <f t="shared" si="7"/>
        <v>9.7529720194533487E-2</v>
      </c>
      <c r="J32" s="38">
        <f t="shared" si="7"/>
        <v>0.11386376851955585</v>
      </c>
      <c r="K32" s="38">
        <f t="shared" si="7"/>
        <v>0.12993561496969508</v>
      </c>
      <c r="L32" s="38">
        <f t="shared" si="7"/>
        <v>0.1456862584345219</v>
      </c>
      <c r="M32" s="38">
        <f t="shared" si="8"/>
        <v>0.16107853433143091</v>
      </c>
      <c r="N32" s="38">
        <f t="shared" si="8"/>
        <v>0.17609017633058882</v>
      </c>
      <c r="O32" s="38">
        <f t="shared" si="8"/>
        <v>0.19070926519722731</v>
      </c>
      <c r="P32" s="38">
        <f t="shared" si="8"/>
        <v>0.20493115181779817</v>
      </c>
      <c r="Q32" s="38">
        <f t="shared" si="8"/>
        <v>0.21875632628639943</v>
      </c>
      <c r="R32" s="38">
        <f t="shared" si="8"/>
        <v>0.23218891356904045</v>
      </c>
      <c r="S32" s="38">
        <f t="shared" si="8"/>
        <v>0.24523559514309495</v>
      </c>
      <c r="T32" s="38">
        <f t="shared" si="8"/>
        <v>0.25790482663513081</v>
      </c>
      <c r="U32" s="38">
        <f t="shared" si="8"/>
        <v>0.27020626495950578</v>
      </c>
      <c r="V32" s="38">
        <f t="shared" si="8"/>
        <v>0.28215034605971051</v>
      </c>
      <c r="W32" s="38">
        <f t="shared" si="8"/>
        <v>0.29374797234566929</v>
      </c>
      <c r="X32" s="38">
        <f t="shared" si="8"/>
        <v>0.30501028092334309</v>
      </c>
      <c r="Y32" s="38">
        <f t="shared" si="8"/>
        <v>0.31594847188588088</v>
      </c>
      <c r="Z32" s="38">
        <f t="shared" si="8"/>
        <v>0.32657368160147465</v>
      </c>
      <c r="AA32" s="38">
        <f t="shared" si="8"/>
        <v>0.33689688992410527</v>
      </c>
      <c r="AB32" s="38">
        <f t="shared" si="9"/>
        <v>0.34692885310480803</v>
      </c>
      <c r="AC32" s="38">
        <f t="shared" si="9"/>
        <v>0.35668005624426746</v>
      </c>
      <c r="AD32" s="38">
        <f t="shared" si="9"/>
        <v>0.36616068063740181</v>
      </c>
      <c r="AE32" s="38">
        <f t="shared" si="9"/>
        <v>0.37538058247679279</v>
      </c>
      <c r="AF32" s="38">
        <f t="shared" si="9"/>
        <v>0.38434928021453441</v>
      </c>
      <c r="AG32" s="38">
        <f t="shared" si="9"/>
        <v>0.39307594850843575</v>
      </c>
      <c r="AH32" s="38">
        <f t="shared" si="9"/>
        <v>0.40156941715311012</v>
      </c>
      <c r="AI32" s="38">
        <f t="shared" si="9"/>
        <v>0.40983817375848008</v>
      </c>
      <c r="AJ32" s="38">
        <f t="shared" si="9"/>
        <v>0.41789036921596129</v>
      </c>
      <c r="AK32" s="38">
        <f t="shared" si="9"/>
        <v>0.42573382520679781</v>
      </c>
      <c r="AL32" s="38">
        <f t="shared" si="9"/>
        <v>0.43337604317300876</v>
      </c>
      <c r="AM32" s="38">
        <f t="shared" si="9"/>
        <v>0.44082421430053925</v>
      </c>
      <c r="AN32" s="38">
        <f t="shared" si="9"/>
        <v>0.44808523016503921</v>
      </c>
      <c r="AO32" s="38">
        <f t="shared" si="9"/>
        <v>0.455165693769645</v>
      </c>
      <c r="AP32" s="38">
        <f t="shared" si="9"/>
        <v>0.46207193076612163</v>
      </c>
      <c r="AQ32" s="38">
        <f t="shared" si="9"/>
        <v>0.46881000069946455</v>
      </c>
      <c r="AR32" s="38">
        <f t="shared" si="9"/>
        <v>0.47538570815444975</v>
      </c>
      <c r="AS32" s="38">
        <f t="shared" si="9"/>
        <v>0.48180461371287259</v>
      </c>
      <c r="AT32" s="38">
        <f t="shared" si="9"/>
        <v>0.48807204465405674</v>
      </c>
      <c r="AU32" s="38">
        <f t="shared" si="9"/>
        <v>0.49419310534999844</v>
      </c>
      <c r="AV32" s="38">
        <f t="shared" si="9"/>
        <v>0.50017268732127429</v>
      </c>
      <c r="AW32" s="38">
        <f t="shared" si="9"/>
        <v>0.50601547893143728</v>
      </c>
      <c r="AX32" s="38">
        <f t="shared" si="9"/>
        <v>0.51172597470667303</v>
      </c>
      <c r="AY32" s="38">
        <f t="shared" si="9"/>
        <v>0.51730848427454867</v>
      </c>
      <c r="AZ32" s="61">
        <f t="shared" si="9"/>
        <v>0.52276714092111976</v>
      </c>
    </row>
    <row r="33" spans="1:52">
      <c r="A33" s="78">
        <f t="shared" si="3"/>
        <v>30</v>
      </c>
      <c r="B33" s="2">
        <v>0</v>
      </c>
      <c r="C33" s="38">
        <f t="shared" si="7"/>
        <v>5.7170740869444403E-3</v>
      </c>
      <c r="D33" s="38">
        <f t="shared" si="7"/>
        <v>1.7310203195157241E-2</v>
      </c>
      <c r="E33" s="38">
        <f t="shared" si="7"/>
        <v>3.1403371049263058E-2</v>
      </c>
      <c r="F33" s="38">
        <f t="shared" si="7"/>
        <v>4.6713709734361203E-2</v>
      </c>
      <c r="G33" s="38">
        <f t="shared" si="7"/>
        <v>6.2601388048534976E-2</v>
      </c>
      <c r="H33" s="38">
        <f t="shared" si="7"/>
        <v>7.8703406285640973E-2</v>
      </c>
      <c r="I33" s="38">
        <f t="shared" si="7"/>
        <v>9.4798587573371257E-2</v>
      </c>
      <c r="J33" s="38">
        <f t="shared" si="7"/>
        <v>0.11074660352095932</v>
      </c>
      <c r="K33" s="38">
        <f t="shared" si="7"/>
        <v>0.1264566242878376</v>
      </c>
      <c r="L33" s="38">
        <f t="shared" si="7"/>
        <v>0.14186967895549518</v>
      </c>
      <c r="M33" s="38">
        <f t="shared" si="8"/>
        <v>0.15694805281336685</v>
      </c>
      <c r="N33" s="38">
        <f t="shared" si="8"/>
        <v>0.17166858744575669</v>
      </c>
      <c r="O33" s="38">
        <f t="shared" si="8"/>
        <v>0.18601827946182875</v>
      </c>
      <c r="P33" s="38">
        <f t="shared" si="8"/>
        <v>0.19999129931673565</v>
      </c>
      <c r="Q33" s="38">
        <f t="shared" si="8"/>
        <v>0.21358692207276764</v>
      </c>
      <c r="R33" s="38">
        <f t="shared" si="8"/>
        <v>0.22680806269918058</v>
      </c>
      <c r="S33" s="38">
        <f t="shared" si="8"/>
        <v>0.2396602228576844</v>
      </c>
      <c r="T33" s="38">
        <f t="shared" si="8"/>
        <v>0.25215072404068117</v>
      </c>
      <c r="U33" s="38">
        <f t="shared" si="8"/>
        <v>0.26428814373960496</v>
      </c>
      <c r="V33" s="38">
        <f t="shared" si="8"/>
        <v>0.27608189786245746</v>
      </c>
      <c r="W33" s="38">
        <f t="shared" si="8"/>
        <v>0.28754192992486893</v>
      </c>
      <c r="X33" s="38">
        <f t="shared" si="8"/>
        <v>0.29867847908860451</v>
      </c>
      <c r="Y33" s="38">
        <f t="shared" si="8"/>
        <v>0.30950190698960345</v>
      </c>
      <c r="Z33" s="38">
        <f t="shared" si="8"/>
        <v>0.32002256875597812</v>
      </c>
      <c r="AA33" s="38">
        <f t="shared" si="8"/>
        <v>0.330250717464462</v>
      </c>
      <c r="AB33" s="38">
        <f t="shared" si="9"/>
        <v>0.3401964340358376</v>
      </c>
      <c r="AC33" s="38">
        <f t="shared" si="9"/>
        <v>0.34986957656346629</v>
      </c>
      <c r="AD33" s="38">
        <f t="shared" si="9"/>
        <v>0.35927974452990297</v>
      </c>
      <c r="AE33" s="38">
        <f t="shared" si="9"/>
        <v>0.36843625444816314</v>
      </c>
      <c r="AF33" s="38">
        <f t="shared" si="9"/>
        <v>0.37734812427246284</v>
      </c>
      <c r="AG33" s="38">
        <f t="shared" si="9"/>
        <v>0.38602406453230198</v>
      </c>
      <c r="AH33" s="38">
        <f t="shared" si="9"/>
        <v>0.3944724746061819</v>
      </c>
      <c r="AI33" s="38">
        <f t="shared" si="9"/>
        <v>0.40270144290471921</v>
      </c>
      <c r="AJ33" s="38">
        <f t="shared" si="9"/>
        <v>0.41071875000475133</v>
      </c>
      <c r="AK33" s="38">
        <f t="shared" si="9"/>
        <v>0.4185318739862352</v>
      </c>
      <c r="AL33" s="38">
        <f t="shared" si="9"/>
        <v>0.42614799738706416</v>
      </c>
      <c r="AM33" s="38">
        <f t="shared" si="9"/>
        <v>0.43357401531838863</v>
      </c>
      <c r="AN33" s="38">
        <f t="shared" si="9"/>
        <v>0.44081654438286205</v>
      </c>
      <c r="AO33" s="38">
        <f t="shared" si="9"/>
        <v>0.44788193211669552</v>
      </c>
      <c r="AP33" s="38">
        <f t="shared" si="9"/>
        <v>0.4547762667382278</v>
      </c>
      <c r="AQ33" s="38">
        <f t="shared" si="9"/>
        <v>0.46150538703455535</v>
      </c>
      <c r="AR33" s="38">
        <f t="shared" si="9"/>
        <v>0.46807489225639837</v>
      </c>
      <c r="AS33" s="38">
        <f t="shared" si="9"/>
        <v>0.47449015192198341</v>
      </c>
      <c r="AT33" s="38">
        <f t="shared" si="9"/>
        <v>0.4807563154549811</v>
      </c>
      <c r="AU33" s="38">
        <f t="shared" si="9"/>
        <v>0.48687832160076588</v>
      </c>
      <c r="AV33" s="38">
        <f t="shared" si="9"/>
        <v>0.49286090758049772</v>
      </c>
      <c r="AW33" s="38">
        <f t="shared" si="9"/>
        <v>0.49870861795457122</v>
      </c>
      <c r="AX33" s="38">
        <f t="shared" si="9"/>
        <v>0.50442581317649415</v>
      </c>
      <c r="AY33" s="38">
        <f t="shared" si="9"/>
        <v>0.51001667782573046</v>
      </c>
      <c r="AZ33" s="61">
        <f t="shared" si="9"/>
        <v>0.51548522851390399</v>
      </c>
    </row>
    <row r="34" spans="1:52">
      <c r="A34" s="78">
        <f t="shared" si="3"/>
        <v>31</v>
      </c>
      <c r="B34" s="2">
        <v>0</v>
      </c>
      <c r="C34" s="38">
        <f t="shared" ref="C34:L43" si="10">(C$2/(C$2+$A34)+1.96*1.96/(2*(C$2+$A34))-1.96*SQRT((C$2/(C$2+$A34)*(1-C$2/(C$2+$A34))+1.96*1.96/(4*(C$2+$A34)))/(C$2+$A34)))/(1+1.96*1.96/(C$2+$A34))</f>
        <v>5.5377173625509564E-3</v>
      </c>
      <c r="D34" s="38">
        <f t="shared" si="10"/>
        <v>1.6780530429070947E-2</v>
      </c>
      <c r="E34" s="38">
        <f t="shared" si="10"/>
        <v>3.0465390304310145E-2</v>
      </c>
      <c r="F34" s="38">
        <f t="shared" si="10"/>
        <v>4.5351058544897502E-2</v>
      </c>
      <c r="G34" s="38">
        <f t="shared" si="10"/>
        <v>6.081725363115098E-2</v>
      </c>
      <c r="H34" s="38">
        <f t="shared" si="10"/>
        <v>7.6511032352970992E-2</v>
      </c>
      <c r="I34" s="38">
        <f t="shared" si="10"/>
        <v>9.2216484532574902E-2</v>
      </c>
      <c r="J34" s="38">
        <f t="shared" si="10"/>
        <v>0.10779590197911117</v>
      </c>
      <c r="K34" s="38">
        <f t="shared" si="10"/>
        <v>0.12315953254678531</v>
      </c>
      <c r="L34" s="38">
        <f t="shared" si="10"/>
        <v>0.13824855751022433</v>
      </c>
      <c r="M34" s="38">
        <f t="shared" ref="M34:AB43" si="11">(M$2/(M$2+$A34)+1.96*1.96/(2*(M$2+$A34))-1.96*SQRT((M$2/(M$2+$A34)*(1-M$2/(M$2+$A34))+1.96*1.96/(4*(M$2+$A34)))/(M$2+$A34)))/(1+1.96*1.96/(M$2+$A34))</f>
        <v>0.15302485372603591</v>
      </c>
      <c r="N34" s="38">
        <f t="shared" si="11"/>
        <v>0.16746451821827155</v>
      </c>
      <c r="O34" s="38">
        <f t="shared" si="11"/>
        <v>0.18155360887243294</v>
      </c>
      <c r="P34" s="38">
        <f t="shared" si="11"/>
        <v>0.19528525463541907</v>
      </c>
      <c r="Q34" s="38">
        <f t="shared" si="11"/>
        <v>0.20865764564493355</v>
      </c>
      <c r="R34" s="38">
        <f t="shared" si="11"/>
        <v>0.22167260713762191</v>
      </c>
      <c r="S34" s="38">
        <f t="shared" si="11"/>
        <v>0.23433457112685732</v>
      </c>
      <c r="T34" s="38">
        <f t="shared" si="11"/>
        <v>0.24664982524781223</v>
      </c>
      <c r="U34" s="38">
        <f t="shared" si="11"/>
        <v>0.25862595842577224</v>
      </c>
      <c r="V34" s="38">
        <f t="shared" si="11"/>
        <v>0.27027144858027696</v>
      </c>
      <c r="W34" s="38">
        <f t="shared" si="11"/>
        <v>0.28159535424282278</v>
      </c>
      <c r="X34" s="38">
        <f t="shared" si="11"/>
        <v>0.29260708309128652</v>
      </c>
      <c r="Y34" s="38">
        <f t="shared" si="11"/>
        <v>0.30331621798657443</v>
      </c>
      <c r="Z34" s="38">
        <f t="shared" si="11"/>
        <v>0.31373238636001305</v>
      </c>
      <c r="AA34" s="38">
        <f t="shared" si="11"/>
        <v>0.32386516251299408</v>
      </c>
      <c r="AB34" s="38">
        <f t="shared" si="11"/>
        <v>0.33372399504811395</v>
      </c>
      <c r="AC34" s="38">
        <f t="shared" si="9"/>
        <v>0.34331815357826712</v>
      </c>
      <c r="AD34" s="38">
        <f t="shared" si="9"/>
        <v>0.35265669027401325</v>
      </c>
      <c r="AE34" s="38">
        <f t="shared" si="9"/>
        <v>0.3617484128577001</v>
      </c>
      <c r="AF34" s="38">
        <f t="shared" si="9"/>
        <v>0.37060186643725185</v>
      </c>
      <c r="AG34" s="38">
        <f t="shared" si="9"/>
        <v>0.37922532216457727</v>
      </c>
      <c r="AH34" s="38">
        <f t="shared" si="9"/>
        <v>0.3876267711538755</v>
      </c>
      <c r="AI34" s="38">
        <f t="shared" si="9"/>
        <v>0.39581392243999036</v>
      </c>
      <c r="AJ34" s="38">
        <f t="shared" si="9"/>
        <v>0.40379420402276267</v>
      </c>
      <c r="AK34" s="38">
        <f t="shared" si="9"/>
        <v>0.41157476624932443</v>
      </c>
      <c r="AL34" s="38">
        <f t="shared" si="9"/>
        <v>0.41916248694673824</v>
      </c>
      <c r="AM34" s="38">
        <f t="shared" si="9"/>
        <v>0.42656397784293448</v>
      </c>
      <c r="AN34" s="38">
        <f t="shared" si="9"/>
        <v>0.43378559191253319</v>
      </c>
      <c r="AO34" s="38">
        <f t="shared" si="9"/>
        <v>0.44083343136188757</v>
      </c>
      <c r="AP34" s="38">
        <f t="shared" si="9"/>
        <v>0.44771335602917078</v>
      </c>
      <c r="AQ34" s="38">
        <f t="shared" si="9"/>
        <v>0.45443099202405968</v>
      </c>
      <c r="AR34" s="38">
        <f t="shared" si="9"/>
        <v>0.46099174047029373</v>
      </c>
      <c r="AS34" s="38">
        <f t="shared" si="9"/>
        <v>0.46740078624518278</v>
      </c>
      <c r="AT34" s="38">
        <f t="shared" si="9"/>
        <v>0.4736631066346822</v>
      </c>
      <c r="AU34" s="38">
        <f t="shared" ref="AB34:AZ44" si="12">(AU$2/(AU$2+$A34)+1.96*1.96/(2*(AU$2+$A34))-1.96*SQRT((AU$2/(AU$2+$A34)*(1-AU$2/(AU$2+$A34))+1.96*1.96/(4*(AU$2+$A34)))/(AU$2+$A34)))/(1+1.96*1.96/(AU$2+$A34))</f>
        <v>0.47978347984220315</v>
      </c>
      <c r="AV34" s="38">
        <f t="shared" si="12"/>
        <v>0.48576649330491523</v>
      </c>
      <c r="AW34" s="38">
        <f t="shared" si="12"/>
        <v>0.49161655178370739</v>
      </c>
      <c r="AX34" s="38">
        <f t="shared" si="12"/>
        <v>0.49733788520285227</v>
      </c>
      <c r="AY34" s="38">
        <f t="shared" si="12"/>
        <v>0.50293455622324768</v>
      </c>
      <c r="AZ34" s="61">
        <f t="shared" si="12"/>
        <v>0.50841046753931596</v>
      </c>
    </row>
    <row r="35" spans="1:52">
      <c r="A35" s="78">
        <f t="shared" si="3"/>
        <v>32</v>
      </c>
      <c r="B35" s="2">
        <v>0</v>
      </c>
      <c r="C35" s="38">
        <f t="shared" si="10"/>
        <v>5.3692720896517188E-3</v>
      </c>
      <c r="D35" s="38">
        <f t="shared" si="10"/>
        <v>1.6282313063842441E-2</v>
      </c>
      <c r="E35" s="38">
        <f t="shared" si="10"/>
        <v>2.9581831005296912E-2</v>
      </c>
      <c r="F35" s="38">
        <f t="shared" si="10"/>
        <v>4.4065689087418335E-2</v>
      </c>
      <c r="G35" s="38">
        <f t="shared" si="10"/>
        <v>5.9132072625076235E-2</v>
      </c>
      <c r="H35" s="38">
        <f t="shared" si="10"/>
        <v>7.4437622237226844E-2</v>
      </c>
      <c r="I35" s="38">
        <f t="shared" si="10"/>
        <v>8.9771518114699966E-2</v>
      </c>
      <c r="J35" s="38">
        <f t="shared" si="10"/>
        <v>0.10499864973166873</v>
      </c>
      <c r="K35" s="38">
        <f t="shared" si="10"/>
        <v>0.12003040155386345</v>
      </c>
      <c r="L35" s="38">
        <f t="shared" si="10"/>
        <v>0.13480820811018185</v>
      </c>
      <c r="M35" s="38">
        <f t="shared" si="11"/>
        <v>0.14929365877065542</v>
      </c>
      <c r="N35" s="38">
        <f t="shared" si="11"/>
        <v>0.16346223395491324</v>
      </c>
      <c r="O35" s="38">
        <f t="shared" si="11"/>
        <v>0.17729918031900158</v>
      </c>
      <c r="P35" s="38">
        <f t="shared" si="11"/>
        <v>0.19079670807448901</v>
      </c>
      <c r="Q35" s="38">
        <f t="shared" si="11"/>
        <v>0.20395203817398991</v>
      </c>
      <c r="R35" s="38">
        <f t="shared" si="11"/>
        <v>0.21676601370896784</v>
      </c>
      <c r="S35" s="38">
        <f t="shared" si="11"/>
        <v>0.22924209609314436</v>
      </c>
      <c r="T35" s="38">
        <f t="shared" si="11"/>
        <v>0.24138562967182875</v>
      </c>
      <c r="U35" s="38">
        <f t="shared" si="11"/>
        <v>0.25320329720990103</v>
      </c>
      <c r="V35" s="38">
        <f t="shared" si="11"/>
        <v>0.26470271334885215</v>
      </c>
      <c r="W35" s="38">
        <f t="shared" si="11"/>
        <v>0.27589211919038936</v>
      </c>
      <c r="X35" s="38">
        <f t="shared" si="11"/>
        <v>0.28678015189240452</v>
      </c>
      <c r="Y35" s="38">
        <f t="shared" si="11"/>
        <v>0.29737567047718927</v>
      </c>
      <c r="Z35" s="38">
        <f t="shared" si="11"/>
        <v>0.3076876241309292</v>
      </c>
      <c r="AA35" s="38">
        <f t="shared" si="11"/>
        <v>0.31772495285894004</v>
      </c>
      <c r="AB35" s="38">
        <f t="shared" si="12"/>
        <v>0.32749651292941145</v>
      </c>
      <c r="AC35" s="38">
        <f t="shared" si="12"/>
        <v>0.33701102140242434</v>
      </c>
      <c r="AD35" s="38">
        <f t="shared" si="12"/>
        <v>0.34627701540987998</v>
      </c>
      <c r="AE35" s="38">
        <f t="shared" si="12"/>
        <v>0.35530282286795978</v>
      </c>
      <c r="AF35" s="38">
        <f t="shared" si="12"/>
        <v>0.36409654206505287</v>
      </c>
      <c r="AG35" s="38">
        <f t="shared" si="12"/>
        <v>0.37266602814353461</v>
      </c>
      <c r="AH35" s="38">
        <f t="shared" si="12"/>
        <v>0.38101888493214953</v>
      </c>
      <c r="AI35" s="38">
        <f t="shared" si="12"/>
        <v>0.38916246092206641</v>
      </c>
      <c r="AJ35" s="38">
        <f t="shared" si="12"/>
        <v>0.39710384843935753</v>
      </c>
      <c r="AK35" s="38">
        <f t="shared" si="12"/>
        <v>0.4048498852683165</v>
      </c>
      <c r="AL35" s="38">
        <f t="shared" si="12"/>
        <v>0.41240715813747064</v>
      </c>
      <c r="AM35" s="38">
        <f t="shared" si="12"/>
        <v>0.41978200760361839</v>
      </c>
      <c r="AN35" s="38">
        <f t="shared" si="12"/>
        <v>0.42698053396647745</v>
      </c>
      <c r="AO35" s="38">
        <f t="shared" si="12"/>
        <v>0.43400860392341162</v>
      </c>
      <c r="AP35" s="38">
        <f t="shared" si="12"/>
        <v>0.44087185773467513</v>
      </c>
      <c r="AQ35" s="38">
        <f t="shared" si="12"/>
        <v>0.4475757167181133</v>
      </c>
      <c r="AR35" s="38">
        <f t="shared" si="12"/>
        <v>0.45412539093091314</v>
      </c>
      <c r="AS35" s="38">
        <f t="shared" si="12"/>
        <v>0.46052588692688001</v>
      </c>
      <c r="AT35" s="38">
        <f t="shared" si="12"/>
        <v>0.46678201550241605</v>
      </c>
      <c r="AU35" s="38">
        <f t="shared" si="12"/>
        <v>0.47289839936415395</v>
      </c>
      <c r="AV35" s="38">
        <f t="shared" si="12"/>
        <v>0.47887948066704611</v>
      </c>
      <c r="AW35" s="38">
        <f t="shared" si="12"/>
        <v>0.48472952838439759</v>
      </c>
      <c r="AX35" s="38">
        <f t="shared" si="12"/>
        <v>0.49045264548149986</v>
      </c>
      <c r="AY35" s="38">
        <f t="shared" si="12"/>
        <v>0.4960527758726388</v>
      </c>
      <c r="AZ35" s="61">
        <f t="shared" si="12"/>
        <v>0.5015337111477397</v>
      </c>
    </row>
    <row r="36" spans="1:52">
      <c r="A36" s="78">
        <f t="shared" si="3"/>
        <v>33</v>
      </c>
      <c r="B36" s="2">
        <v>0</v>
      </c>
      <c r="C36" s="38">
        <f t="shared" si="10"/>
        <v>5.2107719255966552E-3</v>
      </c>
      <c r="D36" s="38">
        <f t="shared" si="10"/>
        <v>1.5812829614043959E-2</v>
      </c>
      <c r="E36" s="38">
        <f t="shared" si="10"/>
        <v>2.8748089271291792E-2</v>
      </c>
      <c r="F36" s="38">
        <f t="shared" si="10"/>
        <v>4.2851205205062692E-2</v>
      </c>
      <c r="G36" s="38">
        <f t="shared" si="10"/>
        <v>5.7537828757314363E-2</v>
      </c>
      <c r="H36" s="38">
        <f t="shared" si="10"/>
        <v>7.2473738450514677E-2</v>
      </c>
      <c r="I36" s="38">
        <f t="shared" si="10"/>
        <v>8.7453029968830642E-2</v>
      </c>
      <c r="J36" s="38">
        <f t="shared" si="10"/>
        <v>0.1023431574920593</v>
      </c>
      <c r="K36" s="38">
        <f t="shared" si="10"/>
        <v>0.11705668531051239</v>
      </c>
      <c r="L36" s="38">
        <f t="shared" si="10"/>
        <v>0.1315353846924483</v>
      </c>
      <c r="M36" s="38">
        <f t="shared" si="11"/>
        <v>0.14574066080685741</v>
      </c>
      <c r="N36" s="38">
        <f t="shared" si="11"/>
        <v>0.15964748860054623</v>
      </c>
      <c r="O36" s="38">
        <f t="shared" si="11"/>
        <v>0.17324041544914071</v>
      </c>
      <c r="P36" s="38">
        <f t="shared" si="11"/>
        <v>0.18651084151016264</v>
      </c>
      <c r="Q36" s="38">
        <f t="shared" si="11"/>
        <v>0.19945512167731494</v>
      </c>
      <c r="R36" s="38">
        <f t="shared" si="11"/>
        <v>0.21207321329264214</v>
      </c>
      <c r="S36" s="38">
        <f t="shared" si="11"/>
        <v>0.2243676963506106</v>
      </c>
      <c r="T36" s="38">
        <f t="shared" si="11"/>
        <v>0.2363430538125979</v>
      </c>
      <c r="U36" s="38">
        <f t="shared" si="11"/>
        <v>0.24800513711301839</v>
      </c>
      <c r="V36" s="38">
        <f t="shared" si="11"/>
        <v>0.25936076571733824</v>
      </c>
      <c r="W36" s="38">
        <f t="shared" si="11"/>
        <v>0.27041742509975042</v>
      </c>
      <c r="X36" s="38">
        <f t="shared" si="11"/>
        <v>0.28118303786433579</v>
      </c>
      <c r="Y36" s="38">
        <f t="shared" si="11"/>
        <v>0.29166578979562857</v>
      </c>
      <c r="Z36" s="38">
        <f t="shared" si="11"/>
        <v>0.30187399753051852</v>
      </c>
      <c r="AA36" s="38">
        <f t="shared" si="11"/>
        <v>0.31181600800834919</v>
      </c>
      <c r="AB36" s="38">
        <f t="shared" si="12"/>
        <v>0.32150012233962733</v>
      </c>
      <c r="AC36" s="38">
        <f t="shared" si="12"/>
        <v>0.33093453853760829</v>
      </c>
      <c r="AD36" s="38">
        <f t="shared" si="12"/>
        <v>0.34012730888289117</v>
      </c>
      <c r="AE36" s="38">
        <f t="shared" si="12"/>
        <v>0.34908630867622209</v>
      </c>
      <c r="AF36" s="38">
        <f t="shared" si="12"/>
        <v>0.35781921387369653</v>
      </c>
      <c r="AG36" s="38">
        <f t="shared" si="12"/>
        <v>0.36633348565783902</v>
      </c>
      <c r="AH36" s="38">
        <f t="shared" si="12"/>
        <v>0.37463636042469278</v>
      </c>
      <c r="AI36" s="38">
        <f t="shared" si="12"/>
        <v>0.38273484399489194</v>
      </c>
      <c r="AJ36" s="38">
        <f t="shared" si="12"/>
        <v>0.3906357091102442</v>
      </c>
      <c r="AK36" s="38">
        <f t="shared" si="12"/>
        <v>0.39834549547462922</v>
      </c>
      <c r="AL36" s="38">
        <f t="shared" si="12"/>
        <v>0.40587051175232491</v>
      </c>
      <c r="AM36" s="38">
        <f t="shared" si="12"/>
        <v>0.41321683905816031</v>
      </c>
      <c r="AN36" s="38">
        <f t="shared" si="12"/>
        <v>0.42039033556964189</v>
      </c>
      <c r="AO36" s="38">
        <f t="shared" si="12"/>
        <v>0.42739664196707616</v>
      </c>
      <c r="AP36" s="38">
        <f t="shared" si="12"/>
        <v>0.4342411874680529</v>
      </c>
      <c r="AQ36" s="38">
        <f t="shared" si="12"/>
        <v>0.44092919627078447</v>
      </c>
      <c r="AR36" s="38">
        <f t="shared" si="12"/>
        <v>0.44746569425928456</v>
      </c>
      <c r="AS36" s="38">
        <f t="shared" si="12"/>
        <v>0.4538555158542199</v>
      </c>
      <c r="AT36" s="38">
        <f t="shared" si="12"/>
        <v>0.46010331091803652</v>
      </c>
      <c r="AU36" s="38">
        <f t="shared" si="12"/>
        <v>0.46621355164287304</v>
      </c>
      <c r="AV36" s="38">
        <f t="shared" si="12"/>
        <v>0.47219053936580124</v>
      </c>
      <c r="AW36" s="38">
        <f t="shared" si="12"/>
        <v>0.47803841126883023</v>
      </c>
      <c r="AX36" s="38">
        <f t="shared" si="12"/>
        <v>0.48376114693149969</v>
      </c>
      <c r="AY36" s="38">
        <f t="shared" si="12"/>
        <v>0.48936257471223799</v>
      </c>
      <c r="AZ36" s="61">
        <f t="shared" si="12"/>
        <v>0.49484637794137742</v>
      </c>
    </row>
    <row r="37" spans="1:52">
      <c r="A37" s="78">
        <f t="shared" si="3"/>
        <v>34</v>
      </c>
      <c r="B37" s="2">
        <v>0</v>
      </c>
      <c r="C37" s="38">
        <f t="shared" si="10"/>
        <v>5.0613613658533566E-3</v>
      </c>
      <c r="D37" s="38">
        <f t="shared" si="10"/>
        <v>1.5369663767066846E-2</v>
      </c>
      <c r="E37" s="38">
        <f t="shared" si="10"/>
        <v>2.7960066396321405E-2</v>
      </c>
      <c r="F37" s="38">
        <f t="shared" si="10"/>
        <v>4.1701897932665807E-2</v>
      </c>
      <c r="G37" s="38">
        <f t="shared" si="10"/>
        <v>5.6027349480283178E-2</v>
      </c>
      <c r="H37" s="38">
        <f t="shared" si="10"/>
        <v>7.0610917085074359E-2</v>
      </c>
      <c r="I37" s="38">
        <f t="shared" si="10"/>
        <v>8.5251439952738983E-2</v>
      </c>
      <c r="J37" s="38">
        <f t="shared" si="10"/>
        <v>9.9818896098564369E-2</v>
      </c>
      <c r="K37" s="38">
        <f t="shared" si="10"/>
        <v>0.11422705997811458</v>
      </c>
      <c r="L37" s="38">
        <f t="shared" si="10"/>
        <v>0.12841810830185088</v>
      </c>
      <c r="M37" s="38">
        <f t="shared" si="11"/>
        <v>0.14235335025509285</v>
      </c>
      <c r="N37" s="38">
        <f t="shared" si="11"/>
        <v>0.15600735194449336</v>
      </c>
      <c r="O37" s="38">
        <f t="shared" si="11"/>
        <v>0.16936405991152934</v>
      </c>
      <c r="P37" s="38">
        <f t="shared" si="11"/>
        <v>0.18241416061863377</v>
      </c>
      <c r="Q37" s="38">
        <f t="shared" si="11"/>
        <v>0.19515323493147479</v>
      </c>
      <c r="R37" s="38">
        <f t="shared" si="11"/>
        <v>0.207580440939994</v>
      </c>
      <c r="S37" s="38">
        <f t="shared" si="11"/>
        <v>0.21969755762722828</v>
      </c>
      <c r="T37" s="38">
        <f t="shared" si="11"/>
        <v>0.23150828073938615</v>
      </c>
      <c r="U37" s="38">
        <f t="shared" si="11"/>
        <v>0.24301769841123622</v>
      </c>
      <c r="V37" s="38">
        <f t="shared" si="11"/>
        <v>0.2542318970762551</v>
      </c>
      <c r="W37" s="38">
        <f t="shared" si="11"/>
        <v>0.26515766317415235</v>
      </c>
      <c r="X37" s="38">
        <f t="shared" si="11"/>
        <v>0.27580225617512844</v>
      </c>
      <c r="Y37" s="38">
        <f t="shared" si="11"/>
        <v>0.28617323526539978</v>
      </c>
      <c r="Z37" s="38">
        <f t="shared" si="11"/>
        <v>0.29627832678138283</v>
      </c>
      <c r="AA37" s="38">
        <f t="shared" si="11"/>
        <v>0.30612532283102439</v>
      </c>
      <c r="AB37" s="38">
        <f t="shared" si="12"/>
        <v>0.3157220039440064</v>
      </c>
      <c r="AC37" s="38">
        <f t="shared" si="12"/>
        <v>0.32507608033920443</v>
      </c>
      <c r="AD37" s="38">
        <f t="shared" si="12"/>
        <v>0.33419514768260022</v>
      </c>
      <c r="AE37" s="38">
        <f t="shared" si="12"/>
        <v>0.34308665416425693</v>
      </c>
      <c r="AF37" s="38">
        <f t="shared" si="12"/>
        <v>0.35175787644044859</v>
      </c>
      <c r="AG37" s="38">
        <f t="shared" si="12"/>
        <v>0.36021590253064156</v>
      </c>
      <c r="AH37" s="38">
        <f t="shared" si="12"/>
        <v>0.36846762017425483</v>
      </c>
      <c r="AI37" s="38">
        <f t="shared" si="12"/>
        <v>0.37651970947161373</v>
      </c>
      <c r="AJ37" s="38">
        <f t="shared" si="12"/>
        <v>0.38437863888099083</v>
      </c>
      <c r="AK37" s="38">
        <f t="shared" si="12"/>
        <v>0.39205066383648352</v>
      </c>
      <c r="AL37" s="38">
        <f t="shared" si="12"/>
        <v>0.39954182740260175</v>
      </c>
      <c r="AM37" s="38">
        <f t="shared" si="12"/>
        <v>0.40685796250044981</v>
      </c>
      <c r="AN37" s="38">
        <f t="shared" si="12"/>
        <v>0.41400469533452572</v>
      </c>
      <c r="AO37" s="38">
        <f t="shared" si="12"/>
        <v>0.42098744972394109</v>
      </c>
      <c r="AP37" s="38">
        <f t="shared" si="12"/>
        <v>0.42781145210146759</v>
      </c>
      <c r="AQ37" s="38">
        <f t="shared" si="12"/>
        <v>0.43448173699148246</v>
      </c>
      <c r="AR37" s="38">
        <f t="shared" si="12"/>
        <v>0.44100315281611452</v>
      </c>
      <c r="AS37" s="38">
        <f t="shared" si="12"/>
        <v>0.4473803679096196</v>
      </c>
      <c r="AT37" s="38">
        <f t="shared" si="12"/>
        <v>0.45361787664577374</v>
      </c>
      <c r="AU37" s="38">
        <f t="shared" si="12"/>
        <v>0.45972000560303722</v>
      </c>
      <c r="AV37" s="38">
        <f t="shared" si="12"/>
        <v>0.465690919708387</v>
      </c>
      <c r="AW37" s="38">
        <f t="shared" si="12"/>
        <v>0.47153462831375703</v>
      </c>
      <c r="AX37" s="38">
        <f t="shared" si="12"/>
        <v>0.47725499116957398</v>
      </c>
      <c r="AY37" s="38">
        <f t="shared" si="12"/>
        <v>0.48285572426841999</v>
      </c>
      <c r="AZ37" s="61">
        <f t="shared" si="12"/>
        <v>0.48834040553873787</v>
      </c>
    </row>
    <row r="38" spans="1:52">
      <c r="A38" s="78">
        <f t="shared" si="3"/>
        <v>35</v>
      </c>
      <c r="B38" s="2">
        <v>0</v>
      </c>
      <c r="C38" s="38">
        <f t="shared" si="10"/>
        <v>4.9202802955696781E-3</v>
      </c>
      <c r="D38" s="38">
        <f t="shared" si="10"/>
        <v>1.4950662770539937E-2</v>
      </c>
      <c r="E38" s="38">
        <f t="shared" si="10"/>
        <v>2.7214101394264934E-2</v>
      </c>
      <c r="F38" s="38">
        <f t="shared" si="10"/>
        <v>4.0612655582869875E-2</v>
      </c>
      <c r="G38" s="38">
        <f t="shared" si="10"/>
        <v>5.4594197735412832E-2</v>
      </c>
      <c r="H38" s="38">
        <f t="shared" si="10"/>
        <v>6.8841545294554093E-2</v>
      </c>
      <c r="I38" s="38">
        <f t="shared" si="10"/>
        <v>8.3158112958365032E-2</v>
      </c>
      <c r="J38" s="38">
        <f t="shared" si="10"/>
        <v>9.7416355801059812E-2</v>
      </c>
      <c r="K38" s="38">
        <f t="shared" si="10"/>
        <v>0.11153127823467596</v>
      </c>
      <c r="L38" s="38">
        <f t="shared" si="10"/>
        <v>0.12544551866005635</v>
      </c>
      <c r="M38" s="38">
        <f t="shared" si="11"/>
        <v>0.13912036561131397</v>
      </c>
      <c r="N38" s="38">
        <f t="shared" si="11"/>
        <v>0.15253006046383735</v>
      </c>
      <c r="O38" s="38">
        <f t="shared" si="11"/>
        <v>0.16565803561632889</v>
      </c>
      <c r="P38" s="38">
        <f t="shared" si="11"/>
        <v>0.17849434939724171</v>
      </c>
      <c r="Q38" s="38">
        <f t="shared" si="11"/>
        <v>0.1910338908960936</v>
      </c>
      <c r="R38" s="38">
        <f t="shared" si="11"/>
        <v>0.20327509667785154</v>
      </c>
      <c r="S38" s="38">
        <f t="shared" si="11"/>
        <v>0.21521901731104059</v>
      </c>
      <c r="T38" s="38">
        <f t="shared" si="11"/>
        <v>0.22686862857429077</v>
      </c>
      <c r="U38" s="38">
        <f t="shared" si="11"/>
        <v>0.23822831722420018</v>
      </c>
      <c r="V38" s="38">
        <f t="shared" si="11"/>
        <v>0.24930349342940838</v>
      </c>
      <c r="W38" s="38">
        <f t="shared" si="11"/>
        <v>0.2601002964669219</v>
      </c>
      <c r="X38" s="38">
        <f t="shared" si="11"/>
        <v>0.27062536995524716</v>
      </c>
      <c r="Y38" s="38">
        <f t="shared" si="11"/>
        <v>0.28088568950111137</v>
      </c>
      <c r="Z38" s="38">
        <f t="shared" si="11"/>
        <v>0.29088843022555849</v>
      </c>
      <c r="AA38" s="38">
        <f t="shared" si="11"/>
        <v>0.30064086487871833</v>
      </c>
      <c r="AB38" s="38">
        <f t="shared" si="12"/>
        <v>0.31015028557967433</v>
      </c>
      <c r="AC38" s="38">
        <f t="shared" si="12"/>
        <v>0.31942394391014228</v>
      </c>
      <c r="AD38" s="38">
        <f t="shared" si="12"/>
        <v>0.32846900533632672</v>
      </c>
      <c r="AE38" s="38">
        <f t="shared" si="12"/>
        <v>0.33729251486034373</v>
      </c>
      <c r="AF38" s="38">
        <f t="shared" si="12"/>
        <v>0.34590137149936684</v>
      </c>
      <c r="AG38" s="38">
        <f t="shared" si="12"/>
        <v>0.35430230971911897</v>
      </c>
      <c r="AH38" s="38">
        <f t="shared" si="12"/>
        <v>0.36250188635242525</v>
      </c>
      <c r="AI38" s="38">
        <f t="shared" si="12"/>
        <v>0.37050647184486607</v>
      </c>
      <c r="AJ38" s="38">
        <f t="shared" si="12"/>
        <v>0.37832224491103428</v>
      </c>
      <c r="AK38" s="38">
        <f t="shared" si="12"/>
        <v>0.38595518987336214</v>
      </c>
      <c r="AL38" s="38">
        <f t="shared" si="12"/>
        <v>0.39341109610338432</v>
      </c>
      <c r="AM38" s="38">
        <f t="shared" si="12"/>
        <v>0.40069555910198951</v>
      </c>
      <c r="AN38" s="38">
        <f t="shared" si="12"/>
        <v>0.40781398284768294</v>
      </c>
      <c r="AO38" s="38">
        <f t="shared" si="12"/>
        <v>0.4147715831154743</v>
      </c>
      <c r="AP38" s="38">
        <f t="shared" si="12"/>
        <v>0.42157339152780321</v>
      </c>
      <c r="AQ38" s="38">
        <f t="shared" si="12"/>
        <v>0.42822426014603332</v>
      </c>
      <c r="AR38" s="38">
        <f t="shared" si="12"/>
        <v>0.43472886644893932</v>
      </c>
      <c r="AS38" s="38">
        <f t="shared" si="12"/>
        <v>0.44109171857514629</v>
      </c>
      <c r="AT38" s="38">
        <f t="shared" si="12"/>
        <v>0.44731716073115668</v>
      </c>
      <c r="AU38" s="38">
        <f t="shared" si="12"/>
        <v>0.45340937868656955</v>
      </c>
      <c r="AV38" s="38">
        <f t="shared" si="12"/>
        <v>0.45937240529428491</v>
      </c>
      <c r="AW38" s="38">
        <f t="shared" si="12"/>
        <v>0.46521012598662703</v>
      </c>
      <c r="AX38" s="38">
        <f t="shared" si="12"/>
        <v>0.47092628420898824</v>
      </c>
      <c r="AY38" s="38">
        <f t="shared" si="12"/>
        <v>0.47652448676126641</v>
      </c>
      <c r="AZ38" s="61">
        <f t="shared" si="12"/>
        <v>0.48200820902440999</v>
      </c>
    </row>
    <row r="39" spans="1:52">
      <c r="A39" s="78">
        <f t="shared" si="3"/>
        <v>36</v>
      </c>
      <c r="B39" s="2">
        <v>0</v>
      </c>
      <c r="C39" s="38">
        <f t="shared" si="10"/>
        <v>4.7868510549077424E-3</v>
      </c>
      <c r="D39" s="38">
        <f t="shared" si="10"/>
        <v>1.45539024485368E-2</v>
      </c>
      <c r="E39" s="38">
        <f t="shared" si="10"/>
        <v>2.6506914073495681E-2</v>
      </c>
      <c r="F39" s="38">
        <f t="shared" si="10"/>
        <v>3.957888759557486E-2</v>
      </c>
      <c r="G39" s="38">
        <f t="shared" si="10"/>
        <v>5.3232579973408231E-2</v>
      </c>
      <c r="H39" s="38">
        <f t="shared" si="10"/>
        <v>6.7158756841899342E-2</v>
      </c>
      <c r="I39" s="38">
        <f t="shared" si="10"/>
        <v>8.1165245028575472E-2</v>
      </c>
      <c r="J39" s="38">
        <f t="shared" si="10"/>
        <v>9.512692558258555E-2</v>
      </c>
      <c r="K39" s="38">
        <f t="shared" si="10"/>
        <v>0.10896004402509006</v>
      </c>
      <c r="L39" s="38">
        <f t="shared" si="10"/>
        <v>0.1226077461858075</v>
      </c>
      <c r="M39" s="38">
        <f t="shared" si="11"/>
        <v>0.13603136423924592</v>
      </c>
      <c r="N39" s="38">
        <f t="shared" si="11"/>
        <v>0.14920488809710031</v>
      </c>
      <c r="O39" s="38">
        <f t="shared" si="11"/>
        <v>0.1621113124514944</v>
      </c>
      <c r="P39" s="38">
        <f t="shared" si="11"/>
        <v>0.17474014357680362</v>
      </c>
      <c r="Q39" s="38">
        <f t="shared" si="11"/>
        <v>0.18708565240312031</v>
      </c>
      <c r="R39" s="38">
        <f t="shared" si="11"/>
        <v>0.19914562391353519</v>
      </c>
      <c r="S39" s="38">
        <f t="shared" si="11"/>
        <v>0.21092044589340303</v>
      </c>
      <c r="T39" s="38">
        <f t="shared" si="11"/>
        <v>0.22241243520150358</v>
      </c>
      <c r="U39" s="38">
        <f t="shared" si="11"/>
        <v>0.23362533364154048</v>
      </c>
      <c r="V39" s="38">
        <f t="shared" si="11"/>
        <v>0.24456392702705987</v>
      </c>
      <c r="W39" s="38">
        <f t="shared" si="11"/>
        <v>0.25523375506165075</v>
      </c>
      <c r="X39" s="38">
        <f t="shared" si="11"/>
        <v>0.26564088902603683</v>
      </c>
      <c r="Y39" s="38">
        <f t="shared" si="11"/>
        <v>0.27579176065584404</v>
      </c>
      <c r="Z39" s="38">
        <f t="shared" si="11"/>
        <v>0.28569303003765506</v>
      </c>
      <c r="AA39" s="38">
        <f t="shared" si="11"/>
        <v>0.29535148349273771</v>
      </c>
      <c r="AB39" s="38">
        <f t="shared" si="12"/>
        <v>0.30477395467281665</v>
      </c>
      <c r="AC39" s="38">
        <f t="shared" si="12"/>
        <v>0.31396726373287243</v>
      </c>
      <c r="AD39" s="38">
        <f t="shared" si="12"/>
        <v>0.32293817065427327</v>
      </c>
      <c r="AE39" s="38">
        <f t="shared" si="12"/>
        <v>0.33169333969139292</v>
      </c>
      <c r="AF39" s="38">
        <f t="shared" si="12"/>
        <v>0.34023931259175594</v>
      </c>
      <c r="AG39" s="38">
        <f t="shared" si="12"/>
        <v>0.34858248875358622</v>
      </c>
      <c r="AH39" s="38">
        <f t="shared" si="12"/>
        <v>0.35672911087794412</v>
      </c>
      <c r="AI39" s="38">
        <f t="shared" si="12"/>
        <v>0.36468525497597737</v>
      </c>
      <c r="AJ39" s="38">
        <f t="shared" si="12"/>
        <v>0.37245682382738132</v>
      </c>
      <c r="AK39" s="38">
        <f t="shared" si="12"/>
        <v>0.38004954317025624</v>
      </c>
      <c r="AL39" s="38">
        <f t="shared" si="12"/>
        <v>0.38746896004724252</v>
      </c>
      <c r="AM39" s="38">
        <f t="shared" si="12"/>
        <v>0.39472044284713675</v>
      </c>
      <c r="AN39" s="38">
        <f t="shared" si="12"/>
        <v>0.40180918267194504</v>
      </c>
      <c r="AO39" s="38">
        <f t="shared" si="12"/>
        <v>0.40874019573169268</v>
      </c>
      <c r="AP39" s="38">
        <f t="shared" si="12"/>
        <v>0.41551832652722021</v>
      </c>
      <c r="AQ39" s="38">
        <f t="shared" si="12"/>
        <v>0.42214825162772768</v>
      </c>
      <c r="AR39" s="38">
        <f t="shared" si="12"/>
        <v>0.42863448388730346</v>
      </c>
      <c r="AS39" s="38">
        <f t="shared" si="12"/>
        <v>0.43498137697497413</v>
      </c>
      <c r="AT39" s="38">
        <f t="shared" si="12"/>
        <v>0.44119313011734018</v>
      </c>
      <c r="AU39" s="38">
        <f t="shared" si="12"/>
        <v>0.44727379297278019</v>
      </c>
      <c r="AV39" s="38">
        <f t="shared" si="12"/>
        <v>0.45322727057239914</v>
      </c>
      <c r="AW39" s="38">
        <f t="shared" si="12"/>
        <v>0.45905732827608059</v>
      </c>
      <c r="AX39" s="38">
        <f t="shared" si="12"/>
        <v>0.46476759670275469</v>
      </c>
      <c r="AY39" s="38">
        <f t="shared" si="12"/>
        <v>0.47036157660275524</v>
      </c>
      <c r="AZ39" s="61">
        <f t="shared" si="12"/>
        <v>0.4758426436472955</v>
      </c>
    </row>
    <row r="40" spans="1:52">
      <c r="A40" s="78">
        <f t="shared" si="3"/>
        <v>37</v>
      </c>
      <c r="B40" s="2">
        <v>0</v>
      </c>
      <c r="C40" s="38">
        <f t="shared" si="10"/>
        <v>4.660467553530041E-3</v>
      </c>
      <c r="D40" s="38">
        <f t="shared" si="10"/>
        <v>1.4177657646399524E-2</v>
      </c>
      <c r="E40" s="38">
        <f t="shared" si="10"/>
        <v>2.5835556771858243E-2</v>
      </c>
      <c r="F40" s="38">
        <f t="shared" si="10"/>
        <v>3.8596459752961408E-2</v>
      </c>
      <c r="G40" s="38">
        <f t="shared" si="10"/>
        <v>5.1937267650190848E-2</v>
      </c>
      <c r="H40" s="38">
        <f t="shared" si="10"/>
        <v>6.5556342677139459E-2</v>
      </c>
      <c r="I40" s="38">
        <f t="shared" si="10"/>
        <v>7.9265765577183983E-2</v>
      </c>
      <c r="J40" s="38">
        <f t="shared" si="10"/>
        <v>9.29427892585383E-2</v>
      </c>
      <c r="K40" s="38">
        <f t="shared" si="10"/>
        <v>0.106504904441218</v>
      </c>
      <c r="L40" s="38">
        <f t="shared" si="10"/>
        <v>0.11989580124247318</v>
      </c>
      <c r="M40" s="38">
        <f t="shared" si="11"/>
        <v>0.13307691028989044</v>
      </c>
      <c r="N40" s="38">
        <f t="shared" si="11"/>
        <v>0.14602203389475285</v>
      </c>
      <c r="O40" s="38">
        <f t="shared" si="11"/>
        <v>0.15871379651367384</v>
      </c>
      <c r="P40" s="38">
        <f t="shared" si="11"/>
        <v>0.1711412201054317</v>
      </c>
      <c r="Q40" s="38">
        <f t="shared" si="11"/>
        <v>0.18329802341828694</v>
      </c>
      <c r="R40" s="38">
        <f t="shared" si="11"/>
        <v>0.19518140287607169</v>
      </c>
      <c r="S40" s="38">
        <f t="shared" si="11"/>
        <v>0.20679114289098216</v>
      </c>
      <c r="T40" s="38">
        <f t="shared" si="11"/>
        <v>0.21812895688825165</v>
      </c>
      <c r="U40" s="38">
        <f t="shared" si="11"/>
        <v>0.22919799319334652</v>
      </c>
      <c r="V40" s="38">
        <f t="shared" si="11"/>
        <v>0.24000246078174028</v>
      </c>
      <c r="W40" s="38">
        <f t="shared" si="11"/>
        <v>0.25054734348500335</v>
      </c>
      <c r="X40" s="38">
        <f t="shared" si="11"/>
        <v>0.26083818032585149</v>
      </c>
      <c r="Y40" s="38">
        <f t="shared" si="11"/>
        <v>0.27088089584888247</v>
      </c>
      <c r="Z40" s="38">
        <f t="shared" si="11"/>
        <v>0.28068166862043625</v>
      </c>
      <c r="AA40" s="38">
        <f t="shared" si="11"/>
        <v>0.29024682911652488</v>
      </c>
      <c r="AB40" s="38">
        <f t="shared" si="12"/>
        <v>0.29958278040436148</v>
      </c>
      <c r="AC40" s="38">
        <f t="shared" si="12"/>
        <v>0.30869593661451578</v>
      </c>
      <c r="AD40" s="38">
        <f t="shared" si="12"/>
        <v>0.31759267537345776</v>
      </c>
      <c r="AE40" s="38">
        <f t="shared" si="12"/>
        <v>0.32627930124012833</v>
      </c>
      <c r="AF40" s="38">
        <f t="shared" si="12"/>
        <v>0.3347620178479756</v>
      </c>
      <c r="AG40" s="38">
        <f t="shared" si="12"/>
        <v>0.34304690695364476</v>
      </c>
      <c r="AH40" s="38">
        <f t="shared" si="12"/>
        <v>0.35113991297637237</v>
      </c>
      <c r="AI40" s="38">
        <f t="shared" si="12"/>
        <v>0.35904683190771935</v>
      </c>
      <c r="AJ40" s="38">
        <f t="shared" si="12"/>
        <v>0.36677330370106559</v>
      </c>
      <c r="AK40" s="38">
        <f t="shared" si="12"/>
        <v>0.37432480743008384</v>
      </c>
      <c r="AL40" s="38">
        <f t="shared" si="12"/>
        <v>0.38170665864691183</v>
      </c>
      <c r="AM40" s="38">
        <f t="shared" si="12"/>
        <v>0.38892400848268727</v>
      </c>
      <c r="AN40" s="38">
        <f t="shared" si="12"/>
        <v>0.39598184412213266</v>
      </c>
      <c r="AO40" s="38">
        <f t="shared" si="12"/>
        <v>0.4028849903549509</v>
      </c>
      <c r="AP40" s="38">
        <f t="shared" si="12"/>
        <v>0.40963811196379801</v>
      </c>
      <c r="AQ40" s="38">
        <f t="shared" si="12"/>
        <v>0.41624571675446642</v>
      </c>
      <c r="AR40" s="38">
        <f t="shared" si="12"/>
        <v>0.42271215907094595</v>
      </c>
      <c r="AS40" s="38">
        <f t="shared" si="12"/>
        <v>0.42904164366802688</v>
      </c>
      <c r="AT40" s="38">
        <f t="shared" si="12"/>
        <v>0.43523822983845284</v>
      </c>
      <c r="AU40" s="38">
        <f t="shared" si="12"/>
        <v>0.44130583571145188</v>
      </c>
      <c r="AV40" s="38">
        <f t="shared" si="12"/>
        <v>0.4472482426556269</v>
      </c>
      <c r="AW40" s="38">
        <f t="shared" si="12"/>
        <v>0.45306909973238424</v>
      </c>
      <c r="AX40" s="38">
        <f t="shared" si="12"/>
        <v>0.45877192815686446</v>
      </c>
      <c r="AY40" s="38">
        <f t="shared" si="12"/>
        <v>0.46436012573217667</v>
      </c>
      <c r="AZ40" s="61">
        <f t="shared" si="12"/>
        <v>0.46983697122996571</v>
      </c>
    </row>
    <row r="41" spans="1:52">
      <c r="A41" s="78">
        <f t="shared" si="3"/>
        <v>38</v>
      </c>
      <c r="B41" s="2">
        <v>0</v>
      </c>
      <c r="C41" s="38">
        <f t="shared" si="10"/>
        <v>4.5405860652373703E-3</v>
      </c>
      <c r="D41" s="38">
        <f t="shared" si="10"/>
        <v>1.3820377146101093E-2</v>
      </c>
      <c r="E41" s="38">
        <f t="shared" si="10"/>
        <v>2.5197373252564128E-2</v>
      </c>
      <c r="F41" s="38">
        <f t="shared" si="10"/>
        <v>3.7661638828312104E-2</v>
      </c>
      <c r="G41" s="38">
        <f t="shared" si="10"/>
        <v>5.0703529948620846E-2</v>
      </c>
      <c r="H41" s="38">
        <f t="shared" si="10"/>
        <v>6.4028674078600509E-2</v>
      </c>
      <c r="I41" s="38">
        <f t="shared" si="10"/>
        <v>7.7453253113286741E-2</v>
      </c>
      <c r="J41" s="38">
        <f t="shared" si="10"/>
        <v>9.0856835688892523E-2</v>
      </c>
      <c r="K41" s="38">
        <f t="shared" si="10"/>
        <v>0.10415815605310119</v>
      </c>
      <c r="L41" s="38">
        <f t="shared" si="10"/>
        <v>0.11730147795889814</v>
      </c>
      <c r="M41" s="38">
        <f t="shared" si="11"/>
        <v>0.1302483771472861</v>
      </c>
      <c r="N41" s="38">
        <f t="shared" si="11"/>
        <v>0.14297252401872207</v>
      </c>
      <c r="O41" s="38">
        <f t="shared" si="11"/>
        <v>0.1554562324126639</v>
      </c>
      <c r="P41" s="38">
        <f t="shared" si="11"/>
        <v>0.16768810035825871</v>
      </c>
      <c r="Q41" s="38">
        <f t="shared" si="11"/>
        <v>0.17966135362950317</v>
      </c>
      <c r="R41" s="38">
        <f t="shared" si="11"/>
        <v>0.19137265695067046</v>
      </c>
      <c r="S41" s="38">
        <f t="shared" si="11"/>
        <v>0.20282124520577244</v>
      </c>
      <c r="T41" s="38">
        <f t="shared" si="11"/>
        <v>0.21400827887722296</v>
      </c>
      <c r="U41" s="38">
        <f t="shared" si="11"/>
        <v>0.2249363598222627</v>
      </c>
      <c r="V41" s="38">
        <f t="shared" si="11"/>
        <v>0.23560916371859547</v>
      </c>
      <c r="W41" s="38">
        <f t="shared" si="11"/>
        <v>0.24603115869434763</v>
      </c>
      <c r="X41" s="38">
        <f t="shared" si="11"/>
        <v>0.25620738846208269</v>
      </c>
      <c r="Y41" s="38">
        <f t="shared" si="11"/>
        <v>0.26614330428367233</v>
      </c>
      <c r="Z41" s="38">
        <f t="shared" si="11"/>
        <v>0.27584463426990685</v>
      </c>
      <c r="AA41" s="38">
        <f t="shared" si="11"/>
        <v>0.28531728147309299</v>
      </c>
      <c r="AB41" s="38">
        <f t="shared" si="12"/>
        <v>0.29456724435258885</v>
      </c>
      <c r="AC41" s="38">
        <f t="shared" si="12"/>
        <v>0.30360055473802311</v>
      </c>
      <c r="AD41" s="38">
        <f t="shared" si="12"/>
        <v>0.31242322955377905</v>
      </c>
      <c r="AE41" s="38">
        <f t="shared" si="12"/>
        <v>0.32104123341736546</v>
      </c>
      <c r="AF41" s="38">
        <f t="shared" si="12"/>
        <v>0.32946044986380901</v>
      </c>
      <c r="AG41" s="38">
        <f t="shared" si="12"/>
        <v>0.33768665943438886</v>
      </c>
      <c r="AH41" s="38">
        <f t="shared" si="12"/>
        <v>0.34572552324081601</v>
      </c>
      <c r="AI41" s="38">
        <f t="shared" si="12"/>
        <v>0.35358257090400147</v>
      </c>
      <c r="AJ41" s="38">
        <f t="shared" si="12"/>
        <v>0.36126319199071438</v>
      </c>
      <c r="AK41" s="38">
        <f t="shared" si="12"/>
        <v>0.36877263024700824</v>
      </c>
      <c r="AL41" s="38">
        <f t="shared" si="12"/>
        <v>0.37611598006562663</v>
      </c>
      <c r="AM41" s="38">
        <f t="shared" si="12"/>
        <v>0.38329818473419525</v>
      </c>
      <c r="AN41" s="38">
        <f t="shared" si="12"/>
        <v>0.39032403609826632</v>
      </c>
      <c r="AO41" s="38">
        <f t="shared" si="12"/>
        <v>0.39719817534305912</v>
      </c>
      <c r="AP41" s="38">
        <f t="shared" si="12"/>
        <v>0.40392509465379506</v>
      </c>
      <c r="AQ41" s="38">
        <f t="shared" si="12"/>
        <v>0.41050913955969848</v>
      </c>
      <c r="AR41" s="38">
        <f t="shared" si="12"/>
        <v>0.41695451180328752</v>
      </c>
      <c r="AS41" s="38">
        <f t="shared" si="12"/>
        <v>0.42326527260622981</v>
      </c>
      <c r="AT41" s="38">
        <f t="shared" si="12"/>
        <v>0.42944534622716574</v>
      </c>
      <c r="AU41" s="38">
        <f t="shared" si="12"/>
        <v>0.43549852372657977</v>
      </c>
      <c r="AV41" s="38">
        <f t="shared" si="12"/>
        <v>0.44142846686988813</v>
      </c>
      <c r="AW41" s="38">
        <f t="shared" si="12"/>
        <v>0.44723871211307475</v>
      </c>
      <c r="AX41" s="38">
        <f t="shared" si="12"/>
        <v>0.45293267462601688</v>
      </c>
      <c r="AY41" s="38">
        <f t="shared" si="12"/>
        <v>0.45851365231750213</v>
      </c>
      <c r="AZ41" s="61">
        <f t="shared" si="12"/>
        <v>0.46398482983322931</v>
      </c>
    </row>
    <row r="42" spans="1:52">
      <c r="A42" s="78">
        <f t="shared" si="3"/>
        <v>39</v>
      </c>
      <c r="B42" s="2">
        <v>0</v>
      </c>
      <c r="C42" s="38">
        <f t="shared" si="10"/>
        <v>4.4267174077949186E-3</v>
      </c>
      <c r="D42" s="38">
        <f t="shared" si="10"/>
        <v>1.3480662282573547E-2</v>
      </c>
      <c r="E42" s="38">
        <f t="shared" si="10"/>
        <v>2.4589963551172864E-2</v>
      </c>
      <c r="F42" s="38">
        <f t="shared" si="10"/>
        <v>3.6771045103346514E-2</v>
      </c>
      <c r="G42" s="38">
        <f t="shared" si="10"/>
        <v>4.9527075895674941E-2</v>
      </c>
      <c r="H42" s="38">
        <f t="shared" si="10"/>
        <v>6.2570636343496813E-2</v>
      </c>
      <c r="I42" s="38">
        <f t="shared" si="10"/>
        <v>7.5721862340174778E-2</v>
      </c>
      <c r="J42" s="38">
        <f t="shared" si="10"/>
        <v>8.886258091263928E-2</v>
      </c>
      <c r="K42" s="38">
        <f t="shared" si="10"/>
        <v>0.10191276348200173</v>
      </c>
      <c r="L42" s="38">
        <f t="shared" si="10"/>
        <v>0.11481727042813812</v>
      </c>
      <c r="M42" s="38">
        <f t="shared" si="11"/>
        <v>0.12753786224302291</v>
      </c>
      <c r="N42" s="38">
        <f t="shared" si="11"/>
        <v>0.14004812598862518</v>
      </c>
      <c r="O42" s="38">
        <f t="shared" si="11"/>
        <v>0.15233011761438867</v>
      </c>
      <c r="P42" s="38">
        <f t="shared" si="11"/>
        <v>0.16437206511316813</v>
      </c>
      <c r="Q42" s="38">
        <f t="shared" si="11"/>
        <v>0.17616675448211214</v>
      </c>
      <c r="R42" s="38">
        <f t="shared" si="11"/>
        <v>0.18771037010850325</v>
      </c>
      <c r="S42" s="38">
        <f t="shared" si="11"/>
        <v>0.19900164620775923</v>
      </c>
      <c r="T42" s="38">
        <f t="shared" si="11"/>
        <v>0.21004123631681518</v>
      </c>
      <c r="U42" s="38">
        <f t="shared" si="11"/>
        <v>0.22083123880342101</v>
      </c>
      <c r="V42" s="38">
        <f t="shared" si="11"/>
        <v>0.23137483598383493</v>
      </c>
      <c r="W42" s="38">
        <f t="shared" si="11"/>
        <v>0.24167601723815485</v>
      </c>
      <c r="X42" s="38">
        <f t="shared" si="11"/>
        <v>0.25173936505814554</v>
      </c>
      <c r="Y42" s="38">
        <f t="shared" si="11"/>
        <v>0.2615698887927419</v>
      </c>
      <c r="Z42" s="38">
        <f t="shared" si="11"/>
        <v>0.27117289491083674</v>
      </c>
      <c r="AA42" s="38">
        <f t="shared" si="11"/>
        <v>0.28055388546896454</v>
      </c>
      <c r="AB42" s="38">
        <f t="shared" si="12"/>
        <v>0.28971847853161004</v>
      </c>
      <c r="AC42" s="38">
        <f t="shared" si="12"/>
        <v>0.29867234579227303</v>
      </c>
      <c r="AD42" s="38">
        <f t="shared" si="12"/>
        <v>0.30742116374992556</v>
      </c>
      <c r="AE42" s="38">
        <f t="shared" si="12"/>
        <v>0.31597057562082875</v>
      </c>
      <c r="AF42" s="38">
        <f t="shared" si="12"/>
        <v>0.32432616178765278</v>
      </c>
      <c r="AG42" s="38">
        <f t="shared" si="12"/>
        <v>0.33249341706100566</v>
      </c>
      <c r="AH42" s="38">
        <f t="shared" si="12"/>
        <v>0.34047773339151494</v>
      </c>
      <c r="AI42" s="38">
        <f t="shared" si="12"/>
        <v>0.34828438695135916</v>
      </c>
      <c r="AJ42" s="38">
        <f t="shared" si="12"/>
        <v>0.35591852872281665</v>
      </c>
      <c r="AK42" s="38">
        <f t="shared" si="12"/>
        <v>0.36338517790283736</v>
      </c>
      <c r="AL42" s="38">
        <f t="shared" si="12"/>
        <v>0.37068921756788065</v>
      </c>
      <c r="AM42" s="38">
        <f t="shared" si="12"/>
        <v>0.37783539215050599</v>
      </c>
      <c r="AN42" s="38">
        <f t="shared" si="12"/>
        <v>0.38482830636471138</v>
      </c>
      <c r="AO42" s="38">
        <f t="shared" si="12"/>
        <v>0.39167242528547985</v>
      </c>
      <c r="AP42" s="38">
        <f t="shared" si="12"/>
        <v>0.3983720753430729</v>
      </c>
      <c r="AQ42" s="38">
        <f t="shared" si="12"/>
        <v>0.40493144603706888</v>
      </c>
      <c r="AR42" s="38">
        <f t="shared" si="12"/>
        <v>0.41135459221117726</v>
      </c>
      <c r="AS42" s="38">
        <f t="shared" si="12"/>
        <v>0.41764543675913912</v>
      </c>
      <c r="AT42" s="38">
        <f t="shared" si="12"/>
        <v>0.42380777365590233</v>
      </c>
      <c r="AU42" s="38">
        <f t="shared" si="12"/>
        <v>0.42984527122776911</v>
      </c>
      <c r="AV42" s="38">
        <f t="shared" si="12"/>
        <v>0.43576147559119544</v>
      </c>
      <c r="AW42" s="38">
        <f t="shared" si="12"/>
        <v>0.44155981420304113</v>
      </c>
      <c r="AX42" s="38">
        <f t="shared" si="12"/>
        <v>0.44724359947585801</v>
      </c>
      <c r="AY42" s="38">
        <f t="shared" si="12"/>
        <v>0.45281603242067786</v>
      </c>
      <c r="AZ42" s="61">
        <f t="shared" si="12"/>
        <v>0.45828020628708993</v>
      </c>
    </row>
    <row r="43" spans="1:52">
      <c r="A43" s="78">
        <f t="shared" si="3"/>
        <v>40</v>
      </c>
      <c r="B43" s="2">
        <v>0</v>
      </c>
      <c r="C43" s="38">
        <f t="shared" si="10"/>
        <v>4.3184202707164778E-3</v>
      </c>
      <c r="D43" s="38">
        <f t="shared" si="10"/>
        <v>1.315724863920636E-2</v>
      </c>
      <c r="E43" s="38">
        <f t="shared" si="10"/>
        <v>2.4011153791962503E-2</v>
      </c>
      <c r="F43" s="38">
        <f t="shared" si="10"/>
        <v>3.5921611478836546E-2</v>
      </c>
      <c r="G43" s="38">
        <f t="shared" si="10"/>
        <v>4.8404004378255573E-2</v>
      </c>
      <c r="H43" s="38">
        <f t="shared" si="10"/>
        <v>6.1177571374920248E-2</v>
      </c>
      <c r="I43" s="38">
        <f t="shared" si="10"/>
        <v>7.4066260874975032E-2</v>
      </c>
      <c r="J43" s="38">
        <f t="shared" si="10"/>
        <v>8.6954100394532233E-2</v>
      </c>
      <c r="K43" s="38">
        <f t="shared" si="10"/>
        <v>9.9762288384583564E-2</v>
      </c>
      <c r="L43" s="38">
        <f t="shared" si="10"/>
        <v>0.11243629945973886</v>
      </c>
      <c r="M43" s="38">
        <f t="shared" si="11"/>
        <v>0.12493811244188556</v>
      </c>
      <c r="N43" s="38">
        <f t="shared" si="11"/>
        <v>0.13724127341871611</v>
      </c>
      <c r="O43" s="38">
        <f t="shared" si="11"/>
        <v>0.14932762711854577</v>
      </c>
      <c r="P43" s="38">
        <f t="shared" si="11"/>
        <v>0.16118507964793902</v>
      </c>
      <c r="Q43" s="38">
        <f t="shared" si="11"/>
        <v>0.17280602508013646</v>
      </c>
      <c r="R43" s="38">
        <f t="shared" si="11"/>
        <v>0.18418621391703333</v>
      </c>
      <c r="S43" s="38">
        <f t="shared" si="11"/>
        <v>0.1953239240924326</v>
      </c>
      <c r="T43" s="38">
        <f t="shared" si="11"/>
        <v>0.20621934414805676</v>
      </c>
      <c r="U43" s="38">
        <f t="shared" si="11"/>
        <v>0.21687410829652445</v>
      </c>
      <c r="V43" s="38">
        <f t="shared" si="11"/>
        <v>0.22729094215927831</v>
      </c>
      <c r="W43" s="38">
        <f t="shared" si="11"/>
        <v>0.23747339039863211</v>
      </c>
      <c r="X43" s="38">
        <f t="shared" si="11"/>
        <v>0.24742560576386041</v>
      </c>
      <c r="Y43" s="38">
        <f t="shared" si="11"/>
        <v>0.25715218473434465</v>
      </c>
      <c r="Z43" s="38">
        <f t="shared" si="11"/>
        <v>0.26665803888105327</v>
      </c>
      <c r="AA43" s="38">
        <f t="shared" si="11"/>
        <v>0.27594829385374525</v>
      </c>
      <c r="AB43" s="38">
        <f t="shared" si="12"/>
        <v>0.28502820990291922</v>
      </c>
      <c r="AC43" s="38">
        <f t="shared" si="12"/>
        <v>0.29390311930369351</v>
      </c>
      <c r="AD43" s="38">
        <f t="shared" si="12"/>
        <v>0.30257837712450508</v>
      </c>
      <c r="AE43" s="38">
        <f t="shared" si="12"/>
        <v>0.31105932258618046</v>
      </c>
      <c r="AF43" s="38">
        <f t="shared" si="12"/>
        <v>0.31935124886212546</v>
      </c>
      <c r="AG43" s="38">
        <f t="shared" si="12"/>
        <v>0.32745937963101779</v>
      </c>
      <c r="AH43" s="38">
        <f t="shared" si="12"/>
        <v>0.33538885104705246</v>
      </c>
      <c r="AI43" s="38">
        <f t="shared" si="12"/>
        <v>0.34314469806647879</v>
      </c>
      <c r="AJ43" s="38">
        <f t="shared" si="12"/>
        <v>0.35073184428251214</v>
      </c>
      <c r="AK43" s="38">
        <f t="shared" si="12"/>
        <v>0.35815509458811656</v>
      </c>
      <c r="AL43" s="38">
        <f t="shared" si="12"/>
        <v>0.3654191301183306</v>
      </c>
      <c r="AM43" s="38">
        <f t="shared" si="12"/>
        <v>0.37252850502875479</v>
      </c>
      <c r="AN43" s="38">
        <f t="shared" si="12"/>
        <v>0.37948764475056745</v>
      </c>
      <c r="AO43" s="38">
        <f t="shared" si="12"/>
        <v>0.38630084542959942</v>
      </c>
      <c r="AP43" s="38">
        <f t="shared" si="12"/>
        <v>0.39297227431107501</v>
      </c>
      <c r="AQ43" s="38">
        <f t="shared" si="12"/>
        <v>0.39950597087536205</v>
      </c>
      <c r="AR43" s="38">
        <f t="shared" si="12"/>
        <v>0.40590584856555767</v>
      </c>
      <c r="AS43" s="38">
        <f t="shared" si="12"/>
        <v>0.41217569697662826</v>
      </c>
      <c r="AT43" s="38">
        <f t="shared" si="12"/>
        <v>0.41831918439941579</v>
      </c>
      <c r="AU43" s="38">
        <f t="shared" si="12"/>
        <v>0.42433986063214207</v>
      </c>
      <c r="AV43" s="38">
        <f t="shared" si="12"/>
        <v>0.43024115998789875</v>
      </c>
      <c r="AW43" s="38">
        <f t="shared" si="12"/>
        <v>0.43602640443965585</v>
      </c>
      <c r="AX43" s="38">
        <f t="shared" si="12"/>
        <v>0.44169880685506685</v>
      </c>
      <c r="AY43" s="38">
        <f t="shared" si="12"/>
        <v>0.4472614742822269</v>
      </c>
      <c r="AZ43" s="61">
        <f t="shared" si="12"/>
        <v>0.45271741125486509</v>
      </c>
    </row>
    <row r="44" spans="1:52">
      <c r="A44" s="78">
        <f t="shared" si="3"/>
        <v>41</v>
      </c>
      <c r="B44" s="2">
        <v>0</v>
      </c>
      <c r="C44" s="38">
        <f t="shared" ref="C44:L53" si="13">(C$2/(C$2+$A44)+1.96*1.96/(2*(C$2+$A44))-1.96*SQRT((C$2/(C$2+$A44)*(1-C$2/(C$2+$A44))+1.96*1.96/(4*(C$2+$A44)))/(C$2+$A44)))/(1+1.96*1.96/(C$2+$A44))</f>
        <v>4.2152954991002932E-3</v>
      </c>
      <c r="D44" s="38">
        <f t="shared" si="13"/>
        <v>1.2848990317319691E-2</v>
      </c>
      <c r="E44" s="38">
        <f t="shared" si="13"/>
        <v>2.345897017284013E-2</v>
      </c>
      <c r="F44" s="38">
        <f t="shared" si="13"/>
        <v>3.5110548134203154E-2</v>
      </c>
      <c r="G44" s="38">
        <f t="shared" si="13"/>
        <v>4.7330760827426863E-2</v>
      </c>
      <c r="H44" s="38">
        <f t="shared" si="13"/>
        <v>5.9845227802024781E-2</v>
      </c>
      <c r="I44" s="38">
        <f t="shared" si="13"/>
        <v>7.2481574137939625E-2</v>
      </c>
      <c r="J44" s="38">
        <f t="shared" si="13"/>
        <v>8.5125969882089758E-2</v>
      </c>
      <c r="K44" s="38">
        <f t="shared" si="13"/>
        <v>9.7700827324537914E-2</v>
      </c>
      <c r="L44" s="38">
        <f t="shared" si="13"/>
        <v>0.11015224836299274</v>
      </c>
      <c r="M44" s="38">
        <f t="shared" ref="M44:AB53" si="14">(M$2/(M$2+$A44)+1.96*1.96/(2*(M$2+$A44))-1.96*SQRT((M$2/(M$2+$A44)*(1-M$2/(M$2+$A44))+1.96*1.96/(4*(M$2+$A44)))/(M$2+$A44)))/(1+1.96*1.96/(M$2+$A44))</f>
        <v>0.12244245849448493</v>
      </c>
      <c r="N44" s="38">
        <f t="shared" si="14"/>
        <v>0.13454499977265524</v>
      </c>
      <c r="O44" s="38">
        <f t="shared" si="14"/>
        <v>0.14644154703850742</v>
      </c>
      <c r="P44" s="38">
        <f t="shared" si="14"/>
        <v>0.1581197275732498</v>
      </c>
      <c r="Q44" s="38">
        <f t="shared" si="14"/>
        <v>0.16957158661894964</v>
      </c>
      <c r="R44" s="38">
        <f t="shared" si="14"/>
        <v>0.18079248284972232</v>
      </c>
      <c r="S44" s="38">
        <f t="shared" si="14"/>
        <v>0.19178027828644717</v>
      </c>
      <c r="T44" s="38">
        <f t="shared" si="14"/>
        <v>0.20253473477602127</v>
      </c>
      <c r="U44" s="38">
        <f t="shared" si="14"/>
        <v>0.2130570584117433</v>
      </c>
      <c r="V44" s="38">
        <f t="shared" si="14"/>
        <v>0.22334955181726071</v>
      </c>
      <c r="W44" s="38">
        <f t="shared" si="14"/>
        <v>0.2334153463018197</v>
      </c>
      <c r="X44" s="38">
        <f t="shared" si="14"/>
        <v>0.2432581939635419</v>
      </c>
      <c r="Y44" s="38">
        <f t="shared" si="14"/>
        <v>0.25288230532214612</v>
      </c>
      <c r="Z44" s="38">
        <f t="shared" si="14"/>
        <v>0.26229222189067253</v>
      </c>
      <c r="AA44" s="38">
        <f t="shared" si="14"/>
        <v>0.27149271580416101</v>
      </c>
      <c r="AB44" s="38">
        <f t="shared" si="14"/>
        <v>0.28048871056929331</v>
      </c>
      <c r="AC44" s="38">
        <f t="shared" si="12"/>
        <v>0.28928521841697119</v>
      </c>
      <c r="AD44" s="38">
        <f t="shared" si="12"/>
        <v>0.29788729078613463</v>
      </c>
      <c r="AE44" s="38">
        <f t="shared" si="12"/>
        <v>0.30629997924814173</v>
      </c>
      <c r="AF44" s="38">
        <f t="shared" si="12"/>
        <v>0.31452830477014626</v>
      </c>
      <c r="AG44" s="38">
        <f t="shared" si="12"/>
        <v>0.32257723366453145</v>
      </c>
      <c r="AH44" s="38">
        <f t="shared" si="12"/>
        <v>0.33045165891608941</v>
      </c>
      <c r="AI44" s="38">
        <f t="shared" si="12"/>
        <v>0.33815638584551055</v>
      </c>
      <c r="AJ44" s="38">
        <f t="shared" si="12"/>
        <v>0.34569612127592114</v>
      </c>
      <c r="AK44" s="38">
        <f t="shared" si="12"/>
        <v>0.35307546553269892</v>
      </c>
      <c r="AL44" s="38">
        <f t="shared" si="12"/>
        <v>0.36029890673598886</v>
      </c>
      <c r="AM44" s="38">
        <f t="shared" si="12"/>
        <v>0.36737081694801099</v>
      </c>
      <c r="AN44" s="38">
        <f t="shared" si="12"/>
        <v>0.3742954498192782</v>
      </c>
      <c r="AO44" s="38">
        <f t="shared" si="12"/>
        <v>0.38107693944368332</v>
      </c>
      <c r="AP44" s="38">
        <f t="shared" si="12"/>
        <v>0.38771930018551176</v>
      </c>
      <c r="AQ44" s="38">
        <f t="shared" si="12"/>
        <v>0.39422642728441165</v>
      </c>
      <c r="AR44" s="38">
        <f t="shared" si="12"/>
        <v>0.40060209807928632</v>
      </c>
      <c r="AS44" s="38">
        <f t="shared" si="12"/>
        <v>0.40684997372055182</v>
      </c>
      <c r="AT44" s="38">
        <f t="shared" si="12"/>
        <v>0.41297360126349636</v>
      </c>
      <c r="AU44" s="38">
        <f t="shared" si="12"/>
        <v>0.41897641605458519</v>
      </c>
      <c r="AV44" s="38">
        <f t="shared" si="12"/>
        <v>0.42486174433826479</v>
      </c>
      <c r="AW44" s="38">
        <f t="shared" si="12"/>
        <v>0.43063280602477044</v>
      </c>
      <c r="AX44" s="38">
        <f t="shared" si="12"/>
        <v>0.43629271757013099</v>
      </c>
      <c r="AY44" s="38">
        <f t="shared" si="12"/>
        <v>0.44184449492841482</v>
      </c>
      <c r="AZ44" s="61">
        <f t="shared" si="12"/>
        <v>0.44729105654358564</v>
      </c>
    </row>
    <row r="45" spans="1:52">
      <c r="A45" s="78">
        <f t="shared" si="3"/>
        <v>42</v>
      </c>
      <c r="B45" s="2">
        <v>0</v>
      </c>
      <c r="C45" s="38">
        <f t="shared" si="13"/>
        <v>4.116981177419916E-3</v>
      </c>
      <c r="D45" s="38">
        <f t="shared" si="13"/>
        <v>1.2554846366981074E-2</v>
      </c>
      <c r="E45" s="38">
        <f t="shared" si="13"/>
        <v>2.2931616462147076E-2</v>
      </c>
      <c r="F45" s="38">
        <f t="shared" si="13"/>
        <v>3.4335311876707492E-2</v>
      </c>
      <c r="G45" s="38">
        <f t="shared" si="13"/>
        <v>4.6304099555199402E-2</v>
      </c>
      <c r="H45" s="38">
        <f t="shared" si="13"/>
        <v>5.8569717504008446E-2</v>
      </c>
      <c r="I45" s="38">
        <f t="shared" si="13"/>
        <v>7.0963337205445842E-2</v>
      </c>
      <c r="J45" s="38">
        <f t="shared" si="13"/>
        <v>8.3373213620876963E-2</v>
      </c>
      <c r="K45" s="38">
        <f t="shared" si="13"/>
        <v>9.5722957258098984E-2</v>
      </c>
      <c r="L45" s="38">
        <f t="shared" si="13"/>
        <v>0.10795930648521072</v>
      </c>
      <c r="M45" s="38">
        <f t="shared" si="14"/>
        <v>0.12004475729322059</v>
      </c>
      <c r="N45" s="38">
        <f t="shared" si="14"/>
        <v>0.13195287989578958</v>
      </c>
      <c r="O45" s="38">
        <f t="shared" si="14"/>
        <v>0.1436652158745749</v>
      </c>
      <c r="P45" s="38">
        <f t="shared" si="14"/>
        <v>0.1551691522297384</v>
      </c>
      <c r="Q45" s="38">
        <f t="shared" si="14"/>
        <v>0.16645642421847712</v>
      </c>
      <c r="R45" s="38">
        <f t="shared" si="14"/>
        <v>0.17752203680746195</v>
      </c>
      <c r="S45" s="38">
        <f t="shared" si="14"/>
        <v>0.18836347285820826</v>
      </c>
      <c r="T45" s="38">
        <f t="shared" si="14"/>
        <v>0.19898010252726894</v>
      </c>
      <c r="U45" s="38">
        <f t="shared" si="14"/>
        <v>0.20937273683536858</v>
      </c>
      <c r="V45" s="38">
        <f t="shared" si="14"/>
        <v>0.21954328640542628</v>
      </c>
      <c r="W45" s="38">
        <f t="shared" si="14"/>
        <v>0.2294944981270832</v>
      </c>
      <c r="X45" s="38">
        <f t="shared" si="14"/>
        <v>0.2392297503546903</v>
      </c>
      <c r="Y45" s="38">
        <f t="shared" si="14"/>
        <v>0.24875289260022027</v>
      </c>
      <c r="Z45" s="38">
        <f t="shared" si="14"/>
        <v>0.25806811940620938</v>
      </c>
      <c r="AA45" s="38">
        <f t="shared" si="14"/>
        <v>0.26717987071840976</v>
      </c>
      <c r="AB45" s="38">
        <f t="shared" ref="AB45:AZ55" si="15">(AB$2/(AB$2+$A45)+1.96*1.96/(2*(AB$2+$A45))-1.96*SQRT((AB$2/(AB$2+$A45)*(1-AB$2/(AB$2+$A45))+1.96*1.96/(4*(AB$2+$A45)))/(AB$2+$A45)))/(1+1.96*1.96/(AB$2+$A45))</f>
        <v>0.27609275297104569</v>
      </c>
      <c r="AC45" s="38">
        <f t="shared" si="15"/>
        <v>0.28481147647724914</v>
      </c>
      <c r="AD45" s="38">
        <f t="shared" si="15"/>
        <v>0.29334080573556931</v>
      </c>
      <c r="AE45" s="38">
        <f t="shared" si="15"/>
        <v>0.30168552002378451</v>
      </c>
      <c r="AF45" s="38">
        <f t="shared" si="15"/>
        <v>0.30985038222496442</v>
      </c>
      <c r="AG45" s="38">
        <f t="shared" si="15"/>
        <v>0.31784011426782005</v>
      </c>
      <c r="AH45" s="38">
        <f t="shared" si="15"/>
        <v>0.32565937789932076</v>
      </c>
      <c r="AI45" s="38">
        <f t="shared" si="15"/>
        <v>0.33331275976784852</v>
      </c>
      <c r="AJ45" s="38">
        <f t="shared" si="15"/>
        <v>0.3408047599983352</v>
      </c>
      <c r="AK45" s="38">
        <f t="shared" si="15"/>
        <v>0.3481397836005049</v>
      </c>
      <c r="AL45" s="38">
        <f t="shared" si="15"/>
        <v>0.35532213417762043</v>
      </c>
      <c r="AM45" s="38">
        <f t="shared" si="15"/>
        <v>0.36235600950357894</v>
      </c>
      <c r="AN45" s="38">
        <f t="shared" si="15"/>
        <v>0.36924549861651623</v>
      </c>
      <c r="AO45" s="38">
        <f t="shared" si="15"/>
        <v>0.37599458014162646</v>
      </c>
      <c r="AP45" s="38">
        <f t="shared" si="15"/>
        <v>0.38260712160799859</v>
      </c>
      <c r="AQ45" s="38">
        <f t="shared" si="15"/>
        <v>0.3890868795664999</v>
      </c>
      <c r="AR45" s="38">
        <f t="shared" si="15"/>
        <v>0.39543750035009761</v>
      </c>
      <c r="AS45" s="38">
        <f t="shared" si="15"/>
        <v>0.40166252134606184</v>
      </c>
      <c r="AT45" s="38">
        <f t="shared" si="15"/>
        <v>0.40776537267247004</v>
      </c>
      <c r="AU45" s="38">
        <f t="shared" si="15"/>
        <v>0.41374937917031585</v>
      </c>
      <c r="AV45" s="38">
        <f t="shared" si="15"/>
        <v>0.41961776263806772</v>
      </c>
      <c r="AW45" s="38">
        <f t="shared" si="15"/>
        <v>0.42537364424836405</v>
      </c>
      <c r="AX45" s="38">
        <f t="shared" si="15"/>
        <v>0.43102004709715058</v>
      </c>
      <c r="AY45" s="38">
        <f t="shared" si="15"/>
        <v>0.43655989884437113</v>
      </c>
      <c r="AZ45" s="61">
        <f t="shared" si="15"/>
        <v>0.44199603441263408</v>
      </c>
    </row>
    <row r="46" spans="1:52">
      <c r="A46" s="78">
        <f t="shared" si="3"/>
        <v>43</v>
      </c>
      <c r="B46" s="2">
        <v>0</v>
      </c>
      <c r="C46" s="38">
        <f t="shared" si="13"/>
        <v>4.02314838563701E-3</v>
      </c>
      <c r="D46" s="38">
        <f t="shared" si="13"/>
        <v>1.227386904044434E-2</v>
      </c>
      <c r="E46" s="38">
        <f t="shared" si="13"/>
        <v>2.2427454466343578E-2</v>
      </c>
      <c r="F46" s="38">
        <f t="shared" si="13"/>
        <v>3.3593579469713079E-2</v>
      </c>
      <c r="G46" s="38">
        <f t="shared" si="13"/>
        <v>4.5321050901178252E-2</v>
      </c>
      <c r="H46" s="38">
        <f t="shared" si="13"/>
        <v>5.7347477598098245E-2</v>
      </c>
      <c r="I46" s="38">
        <f t="shared" si="13"/>
        <v>6.9507452620228616E-2</v>
      </c>
      <c r="J46" s="38">
        <f t="shared" si="13"/>
        <v>8.1691258880213252E-2</v>
      </c>
      <c r="K46" s="38">
        <f t="shared" si="13"/>
        <v>9.3823687564677807E-2</v>
      </c>
      <c r="L46" s="38">
        <f t="shared" si="13"/>
        <v>0.10585211943149556</v>
      </c>
      <c r="M46" s="38">
        <f t="shared" si="14"/>
        <v>0.11773934086585382</v>
      </c>
      <c r="N46" s="38">
        <f t="shared" si="14"/>
        <v>0.12945897827653213</v>
      </c>
      <c r="O46" s="38">
        <f t="shared" si="14"/>
        <v>0.1409924724565329</v>
      </c>
      <c r="P46" s="38">
        <f t="shared" si="14"/>
        <v>0.15232700465447838</v>
      </c>
      <c r="Q46" s="38">
        <f t="shared" si="14"/>
        <v>0.16345403519517457</v>
      </c>
      <c r="R46" s="38">
        <f t="shared" si="14"/>
        <v>0.17436824992508337</v>
      </c>
      <c r="S46" s="38">
        <f t="shared" si="14"/>
        <v>0.18506678604308591</v>
      </c>
      <c r="T46" s="38">
        <f t="shared" si="14"/>
        <v>0.19554865403985322</v>
      </c>
      <c r="U46" s="38">
        <f t="shared" si="14"/>
        <v>0.20581430019850633</v>
      </c>
      <c r="V46" s="38">
        <f t="shared" si="14"/>
        <v>0.21586527168091207</v>
      </c>
      <c r="W46" s="38">
        <f t="shared" si="14"/>
        <v>0.22570395767087759</v>
      </c>
      <c r="X46" s="38">
        <f t="shared" si="14"/>
        <v>0.23533338768646594</v>
      </c>
      <c r="Y46" s="38">
        <f t="shared" si="14"/>
        <v>0.2447570733856041</v>
      </c>
      <c r="Z46" s="38">
        <f t="shared" si="14"/>
        <v>0.25397888381354478</v>
      </c>
      <c r="AA46" s="38">
        <f t="shared" si="14"/>
        <v>0.26300294660514806</v>
      </c>
      <c r="AB46" s="38">
        <f t="shared" si="15"/>
        <v>0.27183356949786719</v>
      </c>
      <c r="AC46" s="38">
        <f t="shared" si="15"/>
        <v>0.28047517785454174</v>
      </c>
      <c r="AD46" s="38">
        <f t="shared" si="15"/>
        <v>0.2889322648866865</v>
      </c>
      <c r="AE46" s="38">
        <f t="shared" si="15"/>
        <v>0.29720935200953302</v>
      </c>
      <c r="AF46" s="38">
        <f t="shared" si="15"/>
        <v>0.30531095731905994</v>
      </c>
      <c r="AG46" s="38">
        <f t="shared" si="15"/>
        <v>0.31324157060727192</v>
      </c>
      <c r="AH46" s="38">
        <f t="shared" si="15"/>
        <v>0.32100563365956936</v>
      </c>
      <c r="AI46" s="38">
        <f t="shared" si="15"/>
        <v>0.3286075248319959</v>
      </c>
      <c r="AJ46" s="38">
        <f t="shared" si="15"/>
        <v>0.33605154710448959</v>
      </c>
      <c r="AK46" s="38">
        <f t="shared" si="15"/>
        <v>0.34334191896223548</v>
      </c>
      <c r="AL46" s="38">
        <f t="shared" si="15"/>
        <v>0.35048276758066016</v>
      </c>
      <c r="AM46" s="38">
        <f t="shared" si="15"/>
        <v>0.35747812388787009</v>
      </c>
      <c r="AN46" s="38">
        <f t="shared" si="15"/>
        <v>0.36433191915697849</v>
      </c>
      <c r="AO46" s="38">
        <f t="shared" si="15"/>
        <v>0.37104798284402102</v>
      </c>
      <c r="AP46" s="38">
        <f t="shared" si="15"/>
        <v>0.37763004143826873</v>
      </c>
      <c r="AQ46" s="38">
        <f t="shared" si="15"/>
        <v>0.38408171813322184</v>
      </c>
      <c r="AR46" s="38">
        <f t="shared" si="15"/>
        <v>0.39040653316034707</v>
      </c>
      <c r="AS46" s="38">
        <f t="shared" si="15"/>
        <v>0.39660790465524204</v>
      </c>
      <c r="AT46" s="38">
        <f t="shared" si="15"/>
        <v>0.40268914994856181</v>
      </c>
      <c r="AU46" s="38">
        <f t="shared" si="15"/>
        <v>0.40865348719267547</v>
      </c>
      <c r="AV46" s="38">
        <f t="shared" si="15"/>
        <v>0.41450403725039653</v>
      </c>
      <c r="AW46" s="38">
        <f t="shared" si="15"/>
        <v>0.42024382578483982</v>
      </c>
      <c r="AX46" s="38">
        <f t="shared" si="15"/>
        <v>0.42587578549999744</v>
      </c>
      <c r="AY46" s="38">
        <f t="shared" si="15"/>
        <v>0.43140275849037324</v>
      </c>
      <c r="AZ46" s="61">
        <f t="shared" si="15"/>
        <v>0.43682749866529708</v>
      </c>
    </row>
    <row r="47" spans="1:52">
      <c r="A47" s="78">
        <f t="shared" si="3"/>
        <v>44</v>
      </c>
      <c r="B47" s="2">
        <v>0</v>
      </c>
      <c r="C47" s="38">
        <f t="shared" si="13"/>
        <v>3.9334975227575068E-3</v>
      </c>
      <c r="D47" s="38">
        <f t="shared" si="13"/>
        <v>1.2005193588830823E-2</v>
      </c>
      <c r="E47" s="38">
        <f t="shared" si="13"/>
        <v>2.1944987020772803E-2</v>
      </c>
      <c r="F47" s="38">
        <f t="shared" si="13"/>
        <v>3.2883224349955553E-2</v>
      </c>
      <c r="G47" s="38">
        <f t="shared" si="13"/>
        <v>4.4378892487039891E-2</v>
      </c>
      <c r="H47" s="38">
        <f t="shared" si="13"/>
        <v>5.6175237106246466E-2</v>
      </c>
      <c r="I47" s="38">
        <f t="shared" si="13"/>
        <v>6.8110153315427246E-2</v>
      </c>
      <c r="J47" s="38">
        <f t="shared" si="13"/>
        <v>8.007589590882648E-2</v>
      </c>
      <c r="K47" s="38">
        <f t="shared" si="13"/>
        <v>9.1998417722237533E-2</v>
      </c>
      <c r="L47" s="38">
        <f t="shared" si="13"/>
        <v>0.10382574505942958</v>
      </c>
      <c r="M47" s="38">
        <f t="shared" si="14"/>
        <v>0.11552097120459739</v>
      </c>
      <c r="N47" s="38">
        <f t="shared" si="14"/>
        <v>0.12705780314744497</v>
      </c>
      <c r="O47" s="38">
        <f t="shared" si="14"/>
        <v>0.13841760968495656</v>
      </c>
      <c r="P47" s="38">
        <f t="shared" si="14"/>
        <v>0.14958739726966278</v>
      </c>
      <c r="Q47" s="38">
        <f t="shared" si="14"/>
        <v>0.16055838295205821</v>
      </c>
      <c r="R47" s="38">
        <f t="shared" si="14"/>
        <v>0.17132496487078855</v>
      </c>
      <c r="S47" s="38">
        <f t="shared" si="14"/>
        <v>0.18188396512091543</v>
      </c>
      <c r="T47" s="38">
        <f t="shared" si="14"/>
        <v>0.192234063853952</v>
      </c>
      <c r="U47" s="38">
        <f t="shared" si="14"/>
        <v>0.20237537048735993</v>
      </c>
      <c r="V47" s="38">
        <f t="shared" si="14"/>
        <v>0.21230909502265741</v>
      </c>
      <c r="W47" s="38">
        <f t="shared" si="14"/>
        <v>0.22203729362311722</v>
      </c>
      <c r="X47" s="38">
        <f t="shared" si="14"/>
        <v>0.23156267004508024</v>
      </c>
      <c r="Y47" s="38">
        <f t="shared" si="14"/>
        <v>0.24088841959339713</v>
      </c>
      <c r="Z47" s="38">
        <f t="shared" si="14"/>
        <v>0.25001810580154482</v>
      </c>
      <c r="AA47" s="38">
        <f t="shared" si="14"/>
        <v>0.25895556253460111</v>
      </c>
      <c r="AB47" s="38">
        <f t="shared" si="15"/>
        <v>0.26770481600829643</v>
      </c>
      <c r="AC47" s="38">
        <f t="shared" si="15"/>
        <v>0.27627002252580524</v>
      </c>
      <c r="AD47" s="38">
        <f t="shared" si="15"/>
        <v>0.28465541870001521</v>
      </c>
      <c r="AE47" s="38">
        <f t="shared" si="15"/>
        <v>0.29286528165068365</v>
      </c>
      <c r="AF47" s="38">
        <f t="shared" si="15"/>
        <v>0.30090389721075173</v>
      </c>
      <c r="AG47" s="38">
        <f t="shared" si="15"/>
        <v>0.30877553459149687</v>
      </c>
      <c r="AH47" s="38">
        <f t="shared" si="15"/>
        <v>0.31648442627574719</v>
      </c>
      <c r="AI47" s="38">
        <f t="shared" si="15"/>
        <v>0.32403475215621097</v>
      </c>
      <c r="AJ47" s="38">
        <f t="shared" si="15"/>
        <v>0.33143062712963528</v>
      </c>
      <c r="AK47" s="38">
        <f t="shared" si="15"/>
        <v>0.33867609150989586</v>
      </c>
      <c r="AL47" s="38">
        <f t="shared" si="15"/>
        <v>0.34577510374379766</v>
      </c>
      <c r="AM47" s="38">
        <f t="shared" si="15"/>
        <v>0.352731535009501</v>
      </c>
      <c r="AN47" s="38">
        <f t="shared" si="15"/>
        <v>0.35954916535448861</v>
      </c>
      <c r="AO47" s="38">
        <f t="shared" si="15"/>
        <v>0.36623168109196985</v>
      </c>
      <c r="AP47" s="38">
        <f t="shared" si="15"/>
        <v>0.37278267322475589</v>
      </c>
      <c r="AQ47" s="38">
        <f t="shared" si="15"/>
        <v>0.37920563670635199</v>
      </c>
      <c r="AR47" s="38">
        <f t="shared" si="15"/>
        <v>0.38550397038221695</v>
      </c>
      <c r="AS47" s="38">
        <f t="shared" si="15"/>
        <v>0.39168097748132213</v>
      </c>
      <c r="AT47" s="38">
        <f t="shared" si="15"/>
        <v>0.3977398665504473</v>
      </c>
      <c r="AU47" s="38">
        <f t="shared" si="15"/>
        <v>0.40368375274204521</v>
      </c>
      <c r="AV47" s="38">
        <f t="shared" si="15"/>
        <v>0.40951565938168349</v>
      </c>
      <c r="AW47" s="38">
        <f t="shared" si="15"/>
        <v>0.41523851975365456</v>
      </c>
      <c r="AX47" s="38">
        <f t="shared" si="15"/>
        <v>0.42085517905378028</v>
      </c>
      <c r="AY47" s="38">
        <f t="shared" si="15"/>
        <v>0.42636839646712893</v>
      </c>
      <c r="AZ47" s="61">
        <f t="shared" si="15"/>
        <v>0.43178084733559291</v>
      </c>
    </row>
    <row r="48" spans="1:52">
      <c r="A48" s="78">
        <f t="shared" si="3"/>
        <v>45</v>
      </c>
      <c r="B48" s="2">
        <v>0</v>
      </c>
      <c r="C48" s="38">
        <f t="shared" si="13"/>
        <v>3.8477551112426319E-3</v>
      </c>
      <c r="D48" s="38">
        <f t="shared" si="13"/>
        <v>1.1748029370569716E-2</v>
      </c>
      <c r="E48" s="38">
        <f t="shared" si="13"/>
        <v>2.1482843131227235E-2</v>
      </c>
      <c r="F48" s="38">
        <f t="shared" si="13"/>
        <v>3.2202296241712232E-2</v>
      </c>
      <c r="G48" s="38">
        <f t="shared" si="13"/>
        <v>4.34751239915711E-2</v>
      </c>
      <c r="H48" s="38">
        <f t="shared" si="13"/>
        <v>5.5049987641727673E-2</v>
      </c>
      <c r="I48" s="38">
        <f t="shared" si="13"/>
        <v>6.6767969942926247E-2</v>
      </c>
      <c r="J48" s="38">
        <f t="shared" si="13"/>
        <v>7.852324257781651E-2</v>
      </c>
      <c r="K48" s="38">
        <f t="shared" si="13"/>
        <v>9.0242899866103898E-2</v>
      </c>
      <c r="L48" s="38">
        <f t="shared" si="13"/>
        <v>0.10187561448030713</v>
      </c>
      <c r="M48" s="38">
        <f t="shared" si="14"/>
        <v>0.11338480016444108</v>
      </c>
      <c r="N48" s="38">
        <f t="shared" si="14"/>
        <v>0.12474426566891902</v>
      </c>
      <c r="O48" s="38">
        <f t="shared" si="14"/>
        <v>0.13593533332871563</v>
      </c>
      <c r="P48" s="38">
        <f t="shared" si="14"/>
        <v>0.14694486256946127</v>
      </c>
      <c r="Q48" s="38">
        <f t="shared" si="14"/>
        <v>0.1577638557841185</v>
      </c>
      <c r="R48" s="38">
        <f t="shared" si="14"/>
        <v>0.16838645195913182</v>
      </c>
      <c r="S48" s="38">
        <f t="shared" si="14"/>
        <v>0.17880918599092133</v>
      </c>
      <c r="T48" s="38">
        <f t="shared" si="14"/>
        <v>0.18903043457341692</v>
      </c>
      <c r="U48" s="38">
        <f t="shared" si="14"/>
        <v>0.19904999589075245</v>
      </c>
      <c r="V48" s="38">
        <f t="shared" si="14"/>
        <v>0.20886876704271462</v>
      </c>
      <c r="W48" s="38">
        <f t="shared" si="14"/>
        <v>0.21848849400185993</v>
      </c>
      <c r="X48" s="38">
        <f t="shared" si="14"/>
        <v>0.2279115761560597</v>
      </c>
      <c r="Y48" s="38">
        <f t="shared" si="14"/>
        <v>0.23714091243789054</v>
      </c>
      <c r="Z48" s="38">
        <f t="shared" si="14"/>
        <v>0.24617977948252021</v>
      </c>
      <c r="AA48" s="38">
        <f t="shared" si="14"/>
        <v>0.25503173468980878</v>
      </c>
      <c r="AB48" s="38">
        <f t="shared" si="15"/>
        <v>0.26370053881573541</v>
      </c>
      <c r="AC48" s="38">
        <f t="shared" si="15"/>
        <v>0.27219009399354571</v>
      </c>
      <c r="AD48" s="38">
        <f t="shared" si="15"/>
        <v>0.2805043940267184</v>
      </c>
      <c r="AE48" s="38">
        <f t="shared" si="15"/>
        <v>0.28864748449945055</v>
      </c>
      <c r="AF48" s="38">
        <f t="shared" si="15"/>
        <v>0.296623430781706</v>
      </c>
      <c r="AG48" s="38">
        <f t="shared" si="15"/>
        <v>0.3044362924110896</v>
      </c>
      <c r="AH48" s="38">
        <f t="shared" si="15"/>
        <v>0.31209010264563292</v>
      </c>
      <c r="AI48" s="38">
        <f t="shared" si="15"/>
        <v>0.31958885222350686</v>
      </c>
      <c r="AJ48" s="38">
        <f t="shared" si="15"/>
        <v>0.32693647655482955</v>
      </c>
      <c r="AK48" s="38">
        <f t="shared" si="15"/>
        <v>0.33413684571964142</v>
      </c>
      <c r="AL48" s="38">
        <f t="shared" si="15"/>
        <v>0.34119375676412778</v>
      </c>
      <c r="AM48" s="38">
        <f t="shared" si="15"/>
        <v>0.34811092788121567</v>
      </c>
      <c r="AN48" s="38">
        <f t="shared" si="15"/>
        <v>0.35489199413707428</v>
      </c>
      <c r="AO48" s="38">
        <f t="shared" si="15"/>
        <v>0.36154050446577934</v>
      </c>
      <c r="AP48" s="38">
        <f t="shared" si="15"/>
        <v>0.36805991970356805</v>
      </c>
      <c r="AQ48" s="38">
        <f t="shared" si="15"/>
        <v>0.37445361147407896</v>
      </c>
      <c r="AR48" s="38">
        <f t="shared" si="15"/>
        <v>0.38072486176859682</v>
      </c>
      <c r="AS48" s="38">
        <f t="shared" si="15"/>
        <v>0.38687686309205005</v>
      </c>
      <c r="AT48" s="38">
        <f t="shared" si="15"/>
        <v>0.39291271906748548</v>
      </c>
      <c r="AU48" s="38">
        <f t="shared" si="15"/>
        <v>0.39883544540986599</v>
      </c>
      <c r="AV48" s="38">
        <f t="shared" si="15"/>
        <v>0.40464797119502821</v>
      </c>
      <c r="AW48" s="38">
        <f t="shared" si="15"/>
        <v>0.41035314036206955</v>
      </c>
      <c r="AX48" s="38">
        <f t="shared" si="15"/>
        <v>0.41595371339776682</v>
      </c>
      <c r="AY48" s="38">
        <f t="shared" si="15"/>
        <v>0.42145236916024287</v>
      </c>
      <c r="AZ48" s="61">
        <f t="shared" si="15"/>
        <v>0.42685170680628148</v>
      </c>
    </row>
    <row r="49" spans="1:52">
      <c r="A49" s="78">
        <f t="shared" si="3"/>
        <v>46</v>
      </c>
      <c r="B49" s="2">
        <v>0</v>
      </c>
      <c r="C49" s="38">
        <f t="shared" si="13"/>
        <v>3.7656710104649982E-3</v>
      </c>
      <c r="D49" s="38">
        <f t="shared" si="13"/>
        <v>1.1501652078965609E-2</v>
      </c>
      <c r="E49" s="38">
        <f t="shared" si="13"/>
        <v>2.1039764955529193E-2</v>
      </c>
      <c r="F49" s="38">
        <f t="shared" si="13"/>
        <v>3.1549003255790686E-2</v>
      </c>
      <c r="G49" s="38">
        <f t="shared" si="13"/>
        <v>4.2607444953076973E-2</v>
      </c>
      <c r="H49" s="38">
        <f t="shared" si="13"/>
        <v>5.3968957560827258E-2</v>
      </c>
      <c r="I49" s="38">
        <f t="shared" si="13"/>
        <v>6.5477702006895705E-2</v>
      </c>
      <c r="J49" s="38">
        <f t="shared" si="13"/>
        <v>7.7029713082294116E-2</v>
      </c>
      <c r="K49" s="38">
        <f t="shared" si="13"/>
        <v>8.8553205585224518E-2</v>
      </c>
      <c r="L49" s="38">
        <f t="shared" si="13"/>
        <v>9.9997497413441799E-2</v>
      </c>
      <c r="M49" s="38">
        <f t="shared" si="14"/>
        <v>0.11132633377760479</v>
      </c>
      <c r="N49" s="38">
        <f t="shared" si="14"/>
        <v>0.12251364354883215</v>
      </c>
      <c r="O49" s="38">
        <f t="shared" si="14"/>
        <v>0.13354072524323757</v>
      </c>
      <c r="P49" s="38">
        <f t="shared" si="14"/>
        <v>0.1443943161843107</v>
      </c>
      <c r="Q49" s="38">
        <f t="shared" si="14"/>
        <v>0.15506522999562844</v>
      </c>
      <c r="R49" s="38">
        <f t="shared" si="14"/>
        <v>0.16554737249309678</v>
      </c>
      <c r="S49" s="38">
        <f t="shared" si="14"/>
        <v>0.17583701687980416</v>
      </c>
      <c r="T49" s="38">
        <f t="shared" si="14"/>
        <v>0.18593226105484584</v>
      </c>
      <c r="U49" s="38">
        <f t="shared" si="14"/>
        <v>0.19583261556264242</v>
      </c>
      <c r="V49" s="38">
        <f t="shared" si="14"/>
        <v>0.20553868699544753</v>
      </c>
      <c r="W49" s="38">
        <f t="shared" si="14"/>
        <v>0.21505193226607791</v>
      </c>
      <c r="X49" s="38">
        <f t="shared" si="14"/>
        <v>0.22437446624362381</v>
      </c>
      <c r="Y49" s="38">
        <f t="shared" si="14"/>
        <v>0.23350891006988281</v>
      </c>
      <c r="Z49" s="38">
        <f t="shared" si="14"/>
        <v>0.24245827082896973</v>
      </c>
      <c r="AA49" s="38">
        <f t="shared" si="14"/>
        <v>0.25122584561603251</v>
      </c>
      <c r="AB49" s="38">
        <f t="shared" si="15"/>
        <v>0.25981514475687584</v>
      </c>
      <c r="AC49" s="38">
        <f t="shared" si="15"/>
        <v>0.26822983017391167</v>
      </c>
      <c r="AD49" s="38">
        <f t="shared" si="15"/>
        <v>0.27647366581228672</v>
      </c>
      <c r="AE49" s="38">
        <f t="shared" si="15"/>
        <v>0.28455047772633973</v>
      </c>
      <c r="AF49" s="38">
        <f t="shared" si="15"/>
        <v>0.29246412194493931</v>
      </c>
      <c r="AG49" s="38">
        <f t="shared" si="15"/>
        <v>0.30021845862969854</v>
      </c>
      <c r="AH49" s="38">
        <f t="shared" si="15"/>
        <v>0.30781733134445222</v>
      </c>
      <c r="AI49" s="38">
        <f t="shared" si="15"/>
        <v>0.31526455049064678</v>
      </c>
      <c r="AJ49" s="38">
        <f t="shared" si="15"/>
        <v>0.3225638801480733</v>
      </c>
      <c r="AK49" s="38">
        <f t="shared" si="15"/>
        <v>0.32971902770593203</v>
      </c>
      <c r="AL49" s="38">
        <f t="shared" si="15"/>
        <v>0.3367336357846038</v>
      </c>
      <c r="AM49" s="38">
        <f t="shared" si="15"/>
        <v>0.34361127604054847</v>
      </c>
      <c r="AN49" s="38">
        <f t="shared" si="15"/>
        <v>0.35035544452056833</v>
      </c>
      <c r="AO49" s="38">
        <f t="shared" si="15"/>
        <v>0.35696955829119192</v>
      </c>
      <c r="AP49" s="38">
        <f t="shared" si="15"/>
        <v>0.3634569531171396</v>
      </c>
      <c r="AQ49" s="38">
        <f t="shared" si="15"/>
        <v>0.36982088200206642</v>
      </c>
      <c r="AR49" s="38">
        <f t="shared" si="15"/>
        <v>0.37606451443681693</v>
      </c>
      <c r="AS49" s="38">
        <f t="shared" si="15"/>
        <v>0.38219093622671751</v>
      </c>
      <c r="AT49" s="38">
        <f t="shared" si="15"/>
        <v>0.38820314979105419</v>
      </c>
      <c r="AU49" s="38">
        <f t="shared" si="15"/>
        <v>0.39410407484574694</v>
      </c>
      <c r="AV49" s="38">
        <f t="shared" si="15"/>
        <v>0.39989654939501507</v>
      </c>
      <c r="AW49" s="38">
        <f t="shared" si="15"/>
        <v>0.40558333097011484</v>
      </c>
      <c r="AX49" s="38">
        <f t="shared" si="15"/>
        <v>0.41116709806344404</v>
      </c>
      <c r="AY49" s="38">
        <f t="shared" si="15"/>
        <v>0.41665045171484527</v>
      </c>
      <c r="AZ49" s="61">
        <f t="shared" si="15"/>
        <v>0.42203591721406519</v>
      </c>
    </row>
    <row r="50" spans="1:52">
      <c r="A50" s="78">
        <f t="shared" si="3"/>
        <v>47</v>
      </c>
      <c r="B50" s="2">
        <v>0</v>
      </c>
      <c r="C50" s="38">
        <f t="shared" si="13"/>
        <v>3.6870159793996895E-3</v>
      </c>
      <c r="D50" s="38">
        <f t="shared" si="13"/>
        <v>1.1265396927928273E-2</v>
      </c>
      <c r="E50" s="38">
        <f t="shared" si="13"/>
        <v>2.0614596364630481E-2</v>
      </c>
      <c r="F50" s="38">
        <f t="shared" si="13"/>
        <v>3.0921696126931502E-2</v>
      </c>
      <c r="G50" s="38">
        <f t="shared" si="13"/>
        <v>4.1773735183410265E-2</v>
      </c>
      <c r="H50" s="38">
        <f t="shared" si="13"/>
        <v>5.2929589110686681E-2</v>
      </c>
      <c r="I50" s="38">
        <f t="shared" si="13"/>
        <v>6.4236392294879818E-2</v>
      </c>
      <c r="J50" s="38">
        <f t="shared" si="13"/>
        <v>7.5591990167717768E-2</v>
      </c>
      <c r="K50" s="38">
        <f t="shared" si="13"/>
        <v>8.6925696405892733E-2</v>
      </c>
      <c r="L50" s="38">
        <f t="shared" si="13"/>
        <v>9.8187471335966073E-2</v>
      </c>
      <c r="M50" s="38">
        <f t="shared" si="14"/>
        <v>0.10934140042567435</v>
      </c>
      <c r="N50" s="38">
        <f t="shared" si="14"/>
        <v>0.12036154854418066</v>
      </c>
      <c r="O50" s="38">
        <f t="shared" si="14"/>
        <v>0.13122921046407013</v>
      </c>
      <c r="P50" s="38">
        <f t="shared" si="14"/>
        <v>0.14193102378883196</v>
      </c>
      <c r="Q50" s="38">
        <f t="shared" si="14"/>
        <v>0.1524576368094854</v>
      </c>
      <c r="R50" s="38">
        <f t="shared" si="14"/>
        <v>0.1628027458309815</v>
      </c>
      <c r="S50" s="38">
        <f t="shared" si="14"/>
        <v>0.17296238569537761</v>
      </c>
      <c r="T50" s="38">
        <f t="shared" si="14"/>
        <v>0.18293439815390553</v>
      </c>
      <c r="U50" s="38">
        <f t="shared" si="14"/>
        <v>0.19271802784703906</v>
      </c>
      <c r="V50" s="38">
        <f t="shared" si="14"/>
        <v>0.20231361154976887</v>
      </c>
      <c r="W50" s="38">
        <f t="shared" si="14"/>
        <v>0.21172233668927842</v>
      </c>
      <c r="X50" s="38">
        <f t="shared" si="14"/>
        <v>0.2209460520472577</v>
      </c>
      <c r="Y50" s="38">
        <f t="shared" si="14"/>
        <v>0.2299871182671781</v>
      </c>
      <c r="Z50" s="38">
        <f t="shared" si="14"/>
        <v>0.23884828906001415</v>
      </c>
      <c r="AA50" s="38">
        <f t="shared" si="14"/>
        <v>0.24753261631759219</v>
      </c>
      <c r="AB50" s="38">
        <f t="shared" si="15"/>
        <v>0.2560433740070725</v>
      </c>
      <c r="AC50" s="38">
        <f t="shared" si="15"/>
        <v>0.26438399693345177</v>
      </c>
      <c r="AD50" s="38">
        <f t="shared" si="15"/>
        <v>0.27255803135314144</v>
      </c>
      <c r="AE50" s="38">
        <f t="shared" si="15"/>
        <v>0.28056909509143407</v>
      </c>
      <c r="AF50" s="38">
        <f t="shared" si="15"/>
        <v>0.28842084532265894</v>
      </c>
      <c r="AG50" s="38">
        <f t="shared" si="15"/>
        <v>0.29611695255788584</v>
      </c>
      <c r="AH50" s="38">
        <f t="shared" si="15"/>
        <v>0.30366107968229633</v>
      </c>
      <c r="AI50" s="38">
        <f t="shared" si="15"/>
        <v>0.31105686511513087</v>
      </c>
      <c r="AJ50" s="38">
        <f t="shared" si="15"/>
        <v>0.31830790934570352</v>
      </c>
      <c r="AK50" s="38">
        <f t="shared" si="15"/>
        <v>0.32541776424127283</v>
      </c>
      <c r="AL50" s="38">
        <f t="shared" si="15"/>
        <v>0.3323899246354291</v>
      </c>
      <c r="AM50" s="38">
        <f t="shared" si="15"/>
        <v>0.33922782179573452</v>
      </c>
      <c r="AN50" s="38">
        <f t="shared" si="15"/>
        <v>0.34593481844164159</v>
      </c>
      <c r="AO50" s="38">
        <f t="shared" si="15"/>
        <v>0.35251420504202896</v>
      </c>
      <c r="AP50" s="38">
        <f t="shared" si="15"/>
        <v>0.35896919716897818</v>
      </c>
      <c r="AQ50" s="38">
        <f t="shared" si="15"/>
        <v>0.36530293372289424</v>
      </c>
      <c r="AR50" s="38">
        <f t="shared" si="15"/>
        <v>0.37151847587556575</v>
      </c>
      <c r="AS50" s="38">
        <f t="shared" si="15"/>
        <v>0.37761880660358116</v>
      </c>
      <c r="AT50" s="38">
        <f t="shared" si="15"/>
        <v>0.38360683070581059</v>
      </c>
      <c r="AU50" s="38">
        <f t="shared" si="15"/>
        <v>0.38948537521624549</v>
      </c>
      <c r="AV50" s="38">
        <f t="shared" si="15"/>
        <v>0.39525719013807575</v>
      </c>
      <c r="AW50" s="38">
        <f t="shared" si="15"/>
        <v>0.40092494943699791</v>
      </c>
      <c r="AX50" s="38">
        <f t="shared" si="15"/>
        <v>0.40649125224186222</v>
      </c>
      <c r="AY50" s="38">
        <f t="shared" si="15"/>
        <v>0.41195862420919654</v>
      </c>
      <c r="AZ50" s="61">
        <f t="shared" si="15"/>
        <v>0.41732951901522114</v>
      </c>
    </row>
    <row r="51" spans="1:52">
      <c r="A51" s="78">
        <f t="shared" si="3"/>
        <v>48</v>
      </c>
      <c r="B51" s="2">
        <v>0</v>
      </c>
      <c r="C51" s="38">
        <f t="shared" si="13"/>
        <v>3.611579538530689E-3</v>
      </c>
      <c r="D51" s="38">
        <f t="shared" si="13"/>
        <v>1.1038652660826579E-2</v>
      </c>
      <c r="E51" s="38">
        <f t="shared" si="13"/>
        <v>2.0206272864052074E-2</v>
      </c>
      <c r="F51" s="38">
        <f t="shared" si="13"/>
        <v>3.031885429734589E-2</v>
      </c>
      <c r="G51" s="38">
        <f t="shared" si="13"/>
        <v>4.0972037441896848E-2</v>
      </c>
      <c r="H51" s="38">
        <f t="shared" si="13"/>
        <v>5.1929518175567534E-2</v>
      </c>
      <c r="I51" s="38">
        <f t="shared" si="13"/>
        <v>6.3041304174801957E-2</v>
      </c>
      <c r="J51" s="38">
        <f t="shared" si="13"/>
        <v>7.4207000425852807E-2</v>
      </c>
      <c r="K51" s="38">
        <f t="shared" si="13"/>
        <v>8.5356997493168441E-2</v>
      </c>
      <c r="L51" s="38">
        <f t="shared" si="13"/>
        <v>9.6441893950851093E-2</v>
      </c>
      <c r="M51" s="38">
        <f t="shared" si="14"/>
        <v>0.10742612239043586</v>
      </c>
      <c r="N51" s="38">
        <f t="shared" si="14"/>
        <v>0.11828389736858964</v>
      </c>
      <c r="O51" s="38">
        <f t="shared" si="14"/>
        <v>0.1289965277061263</v>
      </c>
      <c r="P51" s="38">
        <f t="shared" si="14"/>
        <v>0.13955057139297952</v>
      </c>
      <c r="Q51" s="38">
        <f t="shared" si="14"/>
        <v>0.14993653261946965</v>
      </c>
      <c r="R51" s="38">
        <f t="shared" si="14"/>
        <v>0.16014791974174092</v>
      </c>
      <c r="S51" s="38">
        <f t="shared" si="14"/>
        <v>0.17018055060319134</v>
      </c>
      <c r="T51" s="38">
        <f t="shared" si="14"/>
        <v>0.18003203162079101</v>
      </c>
      <c r="U51" s="38">
        <f t="shared" si="14"/>
        <v>0.18970136157200854</v>
      </c>
      <c r="V51" s="38">
        <f t="shared" si="14"/>
        <v>0.19918862654604719</v>
      </c>
      <c r="W51" s="38">
        <f t="shared" si="14"/>
        <v>0.20849476263048561</v>
      </c>
      <c r="X51" s="38">
        <f t="shared" si="14"/>
        <v>0.21762136964668136</v>
      </c>
      <c r="Y51" s="38">
        <f t="shared" si="14"/>
        <v>0.22657056384385282</v>
      </c>
      <c r="Z51" s="38">
        <f t="shared" si="14"/>
        <v>0.2353448606571184</v>
      </c>
      <c r="AA51" s="38">
        <f t="shared" si="14"/>
        <v>0.24394708089529712</v>
      </c>
      <c r="AB51" s="38">
        <f t="shared" si="15"/>
        <v>0.25238027534892055</v>
      </c>
      <c r="AC51" s="38">
        <f t="shared" si="15"/>
        <v>0.26064766399338823</v>
      </c>
      <c r="AD51" s="38">
        <f t="shared" si="15"/>
        <v>0.26875258683706899</v>
      </c>
      <c r="AE51" s="38">
        <f t="shared" si="15"/>
        <v>0.27669846411806526</v>
      </c>
      <c r="AF51" s="38">
        <f t="shared" si="15"/>
        <v>0.28448876404744494</v>
      </c>
      <c r="AG51" s="38">
        <f t="shared" si="15"/>
        <v>0.29212697667380405</v>
      </c>
      <c r="AH51" s="38">
        <f t="shared" si="15"/>
        <v>0.29961659273441493</v>
      </c>
      <c r="AI51" s="38">
        <f t="shared" si="15"/>
        <v>0.30696108658374571</v>
      </c>
      <c r="AJ51" s="38">
        <f t="shared" si="15"/>
        <v>0.31416390246666076</v>
      </c>
      <c r="AK51" s="38">
        <f t="shared" si="15"/>
        <v>0.32122844354276386</v>
      </c>
      <c r="AL51" s="38">
        <f t="shared" si="15"/>
        <v>0.32815806317877522</v>
      </c>
      <c r="AM51" s="38">
        <f t="shared" si="15"/>
        <v>0.33495605811400164</v>
      </c>
      <c r="AN51" s="38">
        <f t="shared" si="15"/>
        <v>0.34162566317475163</v>
      </c>
      <c r="AO51" s="38">
        <f t="shared" si="15"/>
        <v>0.348170047270701</v>
      </c>
      <c r="AP51" s="38">
        <f t="shared" si="15"/>
        <v>0.35459231045256523</v>
      </c>
      <c r="AQ51" s="38">
        <f t="shared" si="15"/>
        <v>0.36089548184821324</v>
      </c>
      <c r="AR51" s="38">
        <f t="shared" si="15"/>
        <v>0.36708251832526262</v>
      </c>
      <c r="AS51" s="38">
        <f t="shared" si="15"/>
        <v>0.37315630375359088</v>
      </c>
      <c r="AT51" s="38">
        <f t="shared" si="15"/>
        <v>0.37911964876213239</v>
      </c>
      <c r="AU51" s="38">
        <f t="shared" si="15"/>
        <v>0.3849752909016495</v>
      </c>
      <c r="AV51" s="38">
        <f t="shared" si="15"/>
        <v>0.39072589513953448</v>
      </c>
      <c r="AW51" s="38">
        <f t="shared" si="15"/>
        <v>0.39637405462466457</v>
      </c>
      <c r="AX51" s="38">
        <f t="shared" si="15"/>
        <v>0.40192229167030874</v>
      </c>
      <c r="AY51" s="38">
        <f t="shared" si="15"/>
        <v>0.40737305891143216</v>
      </c>
      <c r="AZ51" s="61">
        <f t="shared" si="15"/>
        <v>0.41272874059974574</v>
      </c>
    </row>
    <row r="52" spans="1:52">
      <c r="A52" s="78">
        <f t="shared" si="3"/>
        <v>49</v>
      </c>
      <c r="B52" s="2">
        <v>0</v>
      </c>
      <c r="C52" s="38">
        <f t="shared" si="13"/>
        <v>3.5391680889764613E-3</v>
      </c>
      <c r="D52" s="38">
        <f t="shared" si="13"/>
        <v>1.0820856268751211E-2</v>
      </c>
      <c r="E52" s="38">
        <f t="shared" si="13"/>
        <v>1.981381269057321E-2</v>
      </c>
      <c r="F52" s="38">
        <f t="shared" si="13"/>
        <v>2.9739073598901801E-2</v>
      </c>
      <c r="G52" s="38">
        <f t="shared" si="13"/>
        <v>4.0200542070567336E-2</v>
      </c>
      <c r="H52" s="38">
        <f t="shared" si="13"/>
        <v>5.0966556283051322E-2</v>
      </c>
      <c r="I52" s="38">
        <f t="shared" si="13"/>
        <v>6.1889901389692532E-2</v>
      </c>
      <c r="J52" s="38">
        <f t="shared" si="13"/>
        <v>7.2871892271282851E-2</v>
      </c>
      <c r="K52" s="38">
        <f t="shared" si="13"/>
        <v>8.3843974167502E-2</v>
      </c>
      <c r="L52" s="38">
        <f t="shared" si="13"/>
        <v>9.4757378563376293E-2</v>
      </c>
      <c r="M52" s="38">
        <f t="shared" si="14"/>
        <v>0.10557689037136128</v>
      </c>
      <c r="N52" s="38">
        <f t="shared" si="14"/>
        <v>0.1162768855953685</v>
      </c>
      <c r="O52" s="38">
        <f t="shared" si="14"/>
        <v>0.1268387028631334</v>
      </c>
      <c r="P52" s="38">
        <f t="shared" si="14"/>
        <v>0.13724883861823153</v>
      </c>
      <c r="Q52" s="38">
        <f t="shared" si="14"/>
        <v>0.14749767219635021</v>
      </c>
      <c r="R52" s="38">
        <f t="shared" si="14"/>
        <v>0.15757854367018589</v>
      </c>
      <c r="S52" s="38">
        <f t="shared" si="14"/>
        <v>0.1674870734589668</v>
      </c>
      <c r="T52" s="38">
        <f t="shared" si="14"/>
        <v>0.17722065178970134</v>
      </c>
      <c r="U52" s="38">
        <f t="shared" si="14"/>
        <v>0.18677805007008424</v>
      </c>
      <c r="V52" s="38">
        <f t="shared" si="14"/>
        <v>0.19615912140759176</v>
      </c>
      <c r="W52" s="38">
        <f t="shared" si="14"/>
        <v>0.20536456738510148</v>
      </c>
      <c r="X52" s="38">
        <f t="shared" si="14"/>
        <v>0.21439575479021811</v>
      </c>
      <c r="Y52" s="38">
        <f t="shared" si="14"/>
        <v>0.22325457048556471</v>
      </c>
      <c r="Z52" s="38">
        <f t="shared" si="14"/>
        <v>0.23194330572835289</v>
      </c>
      <c r="AA52" s="38">
        <f t="shared" si="14"/>
        <v>0.24046456345536177</v>
      </c>
      <c r="AB52" s="38">
        <f t="shared" si="15"/>
        <v>0.24882118363617925</v>
      </c>
      <c r="AC52" s="38">
        <f t="shared" si="15"/>
        <v>0.25701618295439105</v>
      </c>
      <c r="AD52" s="38">
        <f t="shared" si="15"/>
        <v>0.26505270593089819</v>
      </c>
      <c r="AE52" s="38">
        <f t="shared" si="15"/>
        <v>0.27293398524227169</v>
      </c>
      <c r="AF52" s="38">
        <f t="shared" si="15"/>
        <v>0.2806633094697355</v>
      </c>
      <c r="AG52" s="38">
        <f t="shared" si="15"/>
        <v>0.28824399688277708</v>
      </c>
      <c r="AH52" s="38">
        <f t="shared" si="15"/>
        <v>0.29567937414518425</v>
      </c>
      <c r="AI52" s="38">
        <f t="shared" si="15"/>
        <v>0.30297275905176574</v>
      </c>
      <c r="AJ52" s="38">
        <f t="shared" si="15"/>
        <v>0.3101274465766225</v>
      </c>
      <c r="AK52" s="38">
        <f t="shared" si="15"/>
        <v>0.3171466976499569</v>
      </c>
      <c r="AL52" s="38">
        <f t="shared" si="15"/>
        <v>0.32403373018846293</v>
      </c>
      <c r="AM52" s="38">
        <f t="shared" si="15"/>
        <v>0.33079171199065832</v>
      </c>
      <c r="AN52" s="38">
        <f t="shared" si="15"/>
        <v>0.33742375517786577</v>
      </c>
      <c r="AO52" s="38">
        <f t="shared" si="15"/>
        <v>0.34393291191755088</v>
      </c>
      <c r="AP52" s="38">
        <f t="shared" si="15"/>
        <v>0.35032217121118975</v>
      </c>
      <c r="AQ52" s="38">
        <f t="shared" si="15"/>
        <v>0.35659445656589756</v>
      </c>
      <c r="AR52" s="38">
        <f t="shared" si="15"/>
        <v>0.36275262439940192</v>
      </c>
      <c r="AS52" s="38">
        <f t="shared" si="15"/>
        <v>0.36879946305290146</v>
      </c>
      <c r="AT52" s="38">
        <f t="shared" si="15"/>
        <v>0.37473769230693338</v>
      </c>
      <c r="AU52" s="38">
        <f t="shared" si="15"/>
        <v>0.3805699633124236</v>
      </c>
      <c r="AV52" s="38">
        <f t="shared" si="15"/>
        <v>0.38629885886325244</v>
      </c>
      <c r="AW52" s="38">
        <f t="shared" si="15"/>
        <v>0.39192689394846358</v>
      </c>
      <c r="AX52" s="38">
        <f t="shared" si="15"/>
        <v>0.39745651653209668</v>
      </c>
      <c r="AY52" s="38">
        <f t="shared" si="15"/>
        <v>0.40289010851687396</v>
      </c>
      <c r="AZ52" s="61">
        <f t="shared" si="15"/>
        <v>0.40822998685489836</v>
      </c>
    </row>
    <row r="53" spans="1:52">
      <c r="A53" s="78">
        <f t="shared" si="3"/>
        <v>50</v>
      </c>
      <c r="B53" s="2">
        <v>0</v>
      </c>
      <c r="C53" s="38">
        <f t="shared" si="13"/>
        <v>3.4696032534422454E-3</v>
      </c>
      <c r="D53" s="38">
        <f t="shared" si="13"/>
        <v>1.0611488322077558E-2</v>
      </c>
      <c r="E53" s="38">
        <f t="shared" si="13"/>
        <v>1.943630892731418E-2</v>
      </c>
      <c r="F53" s="38">
        <f t="shared" si="13"/>
        <v>2.9181055323684167E-2</v>
      </c>
      <c r="G53" s="38">
        <f t="shared" si="13"/>
        <v>3.9457573336373924E-2</v>
      </c>
      <c r="H53" s="38">
        <f t="shared" si="13"/>
        <v>5.0038674581190878E-2</v>
      </c>
      <c r="I53" s="38">
        <f t="shared" si="13"/>
        <v>6.0779830035074998E-2</v>
      </c>
      <c r="J53" s="38">
        <f t="shared" si="13"/>
        <v>7.1584016264821831E-2</v>
      </c>
      <c r="K53" s="38">
        <f t="shared" si="13"/>
        <v>8.2383710890673631E-2</v>
      </c>
      <c r="L53" s="38">
        <f t="shared" si="13"/>
        <v>9.3130772013210336E-2</v>
      </c>
      <c r="M53" s="38">
        <f t="shared" si="14"/>
        <v>0.10379034061426573</v>
      </c>
      <c r="N53" s="38">
        <f t="shared" si="14"/>
        <v>0.11433696420146607</v>
      </c>
      <c r="O53" s="38">
        <f t="shared" si="14"/>
        <v>0.12475202515622912</v>
      </c>
      <c r="P53" s="38">
        <f t="shared" si="14"/>
        <v>0.13502197461349752</v>
      </c>
      <c r="Q53" s="38">
        <f t="shared" si="14"/>
        <v>0.14513708450988846</v>
      </c>
      <c r="R53" s="38">
        <f t="shared" si="14"/>
        <v>0.15509054458269064</v>
      </c>
      <c r="S53" s="38">
        <f t="shared" si="14"/>
        <v>0.1648777957769739</v>
      </c>
      <c r="T53" s="38">
        <f t="shared" si="14"/>
        <v>0.17449602975254203</v>
      </c>
      <c r="U53" s="38">
        <f t="shared" si="14"/>
        <v>0.18394380762574333</v>
      </c>
      <c r="V53" s="38">
        <f t="shared" si="14"/>
        <v>0.19322076591803128</v>
      </c>
      <c r="W53" s="38">
        <f t="shared" si="14"/>
        <v>0.20232738733765723</v>
      </c>
      <c r="X53" s="38">
        <f t="shared" si="14"/>
        <v>0.2112648204592105</v>
      </c>
      <c r="Y53" s="38">
        <f t="shared" si="14"/>
        <v>0.22003473675403795</v>
      </c>
      <c r="Z53" s="38">
        <f t="shared" si="14"/>
        <v>0.22863921647459504</v>
      </c>
      <c r="AA53" s="38">
        <f t="shared" si="14"/>
        <v>0.23708065705320358</v>
      </c>
      <c r="AB53" s="38">
        <f t="shared" si="15"/>
        <v>0.24536169922613521</v>
      </c>
      <c r="AC53" s="38">
        <f t="shared" si="15"/>
        <v>0.25348516722431202</v>
      </c>
      <c r="AD53" s="38">
        <f t="shared" si="15"/>
        <v>0.26145402020689096</v>
      </c>
      <c r="AE53" s="38">
        <f t="shared" si="15"/>
        <v>0.26927131273817784</v>
      </c>
      <c r="AF53" s="38">
        <f t="shared" si="15"/>
        <v>0.27694016258004778</v>
      </c>
      <c r="AG53" s="38">
        <f t="shared" si="15"/>
        <v>0.28446372443216095</v>
      </c>
      <c r="AH53" s="38">
        <f t="shared" si="15"/>
        <v>0.29184516852970838</v>
      </c>
      <c r="AI53" s="38">
        <f t="shared" si="15"/>
        <v>0.29908766322400693</v>
      </c>
      <c r="AJ53" s="38">
        <f t="shared" si="15"/>
        <v>0.30619436084009855</v>
      </c>
      <c r="AK53" s="38">
        <f t="shared" si="15"/>
        <v>0.31316838623868792</v>
      </c>
      <c r="AL53" s="38">
        <f t="shared" si="15"/>
        <v>0.32001282761552408</v>
      </c>
      <c r="AM53" s="38">
        <f t="shared" si="15"/>
        <v>0.32673072915584994</v>
      </c>
      <c r="AN53" s="38">
        <f t="shared" si="15"/>
        <v>0.33332508522947679</v>
      </c>
      <c r="AO53" s="38">
        <f t="shared" si="15"/>
        <v>0.33979883586693344</v>
      </c>
      <c r="AP53" s="38">
        <f t="shared" si="15"/>
        <v>0.34615486330171846</v>
      </c>
      <c r="AQ53" s="38">
        <f t="shared" si="15"/>
        <v>0.35239598940005368</v>
      </c>
      <c r="AR53" s="38">
        <f t="shared" si="15"/>
        <v>0.35852497382933834</v>
      </c>
      <c r="AS53" s="38">
        <f t="shared" si="15"/>
        <v>0.36454451284102329</v>
      </c>
      <c r="AT53" s="38">
        <f t="shared" si="15"/>
        <v>0.37045723856386392</v>
      </c>
      <c r="AU53" s="38">
        <f t="shared" si="15"/>
        <v>0.37626571872029341</v>
      </c>
      <c r="AV53" s="38">
        <f t="shared" si="15"/>
        <v>0.38197245669259922</v>
      </c>
      <c r="AW53" s="38">
        <f t="shared" si="15"/>
        <v>0.38757989187721464</v>
      </c>
      <c r="AX53" s="38">
        <f t="shared" si="15"/>
        <v>0.39309040027516318</v>
      </c>
      <c r="AY53" s="38">
        <f t="shared" si="15"/>
        <v>0.39850629527483739</v>
      </c>
      <c r="AZ53" s="61">
        <f t="shared" si="15"/>
        <v>0.40382982859014716</v>
      </c>
    </row>
    <row r="54" spans="1:52">
      <c r="A54" s="78">
        <f t="shared" si="3"/>
        <v>51</v>
      </c>
      <c r="B54" s="2">
        <v>0</v>
      </c>
      <c r="C54" s="38">
        <f t="shared" ref="C54:L63" si="16">(C$2/(C$2+$A54)+1.96*1.96/(2*(C$2+$A54))-1.96*SQRT((C$2/(C$2+$A54)*(1-C$2/(C$2+$A54))+1.96*1.96/(4*(C$2+$A54)))/(C$2+$A54)))/(1+1.96*1.96/(C$2+$A54))</f>
        <v>3.402720409065522E-3</v>
      </c>
      <c r="D54" s="38">
        <f t="shared" si="16"/>
        <v>1.0410068833819272E-2</v>
      </c>
      <c r="E54" s="38">
        <f t="shared" si="16"/>
        <v>1.9072922503838914E-2</v>
      </c>
      <c r="F54" s="38">
        <f t="shared" si="16"/>
        <v>2.8643596503688543E-2</v>
      </c>
      <c r="G54" s="38">
        <f t="shared" si="16"/>
        <v>3.8741577263088287E-2</v>
      </c>
      <c r="H54" s="38">
        <f t="shared" si="16"/>
        <v>4.9143989539126909E-2</v>
      </c>
      <c r="I54" s="38">
        <f t="shared" si="16"/>
        <v>5.9708902448596689E-2</v>
      </c>
      <c r="J54" s="38">
        <f t="shared" si="16"/>
        <v>7.034090749685569E-2</v>
      </c>
      <c r="K54" s="38">
        <f t="shared" si="16"/>
        <v>8.0973492422956872E-2</v>
      </c>
      <c r="L54" s="38">
        <f t="shared" si="16"/>
        <v>9.1559134857429503E-2</v>
      </c>
      <c r="M54" s="38">
        <f t="shared" ref="M54:AB63" si="17">(M$2/(M$2+$A54)+1.96*1.96/(2*(M$2+$A54))-1.96*SQRT((M$2/(M$2+$A54)*(1-M$2/(M$2+$A54))+1.96*1.96/(4*(M$2+$A54)))/(M$2+$A54)))/(1+1.96*1.96/(M$2+$A54))</f>
        <v>0.10206333434361749</v>
      </c>
      <c r="N54" s="38">
        <f t="shared" si="17"/>
        <v>0.11246081844498509</v>
      </c>
      <c r="O54" s="38">
        <f t="shared" si="17"/>
        <v>0.12273302562695813</v>
      </c>
      <c r="P54" s="38">
        <f t="shared" si="17"/>
        <v>0.1328663763104895</v>
      </c>
      <c r="Q54" s="38">
        <f t="shared" si="17"/>
        <v>0.14285105087244671</v>
      </c>
      <c r="R54" s="38">
        <f t="shared" si="17"/>
        <v>0.15268010510617858</v>
      </c>
      <c r="S54" s="38">
        <f t="shared" si="17"/>
        <v>0.16234881695499528</v>
      </c>
      <c r="T54" s="38">
        <f t="shared" si="17"/>
        <v>0.17185419574593985</v>
      </c>
      <c r="U54" s="38">
        <f t="shared" si="17"/>
        <v>0.18119460808784751</v>
      </c>
      <c r="V54" s="38">
        <f t="shared" si="17"/>
        <v>0.19036948911149792</v>
      </c>
      <c r="W54" s="38">
        <f t="shared" si="17"/>
        <v>0.19937911717246709</v>
      </c>
      <c r="X54" s="38">
        <f t="shared" si="17"/>
        <v>0.20822443643357461</v>
      </c>
      <c r="Y54" s="38">
        <f t="shared" si="17"/>
        <v>0.21690691603479306</v>
      </c>
      <c r="Z54" s="38">
        <f t="shared" si="17"/>
        <v>0.22542843754055916</v>
      </c>
      <c r="AA54" s="38">
        <f t="shared" si="17"/>
        <v>0.23379120446362089</v>
      </c>
      <c r="AB54" s="38">
        <f t="shared" si="17"/>
        <v>0.24199766918027013</v>
      </c>
      <c r="AC54" s="38">
        <f t="shared" si="15"/>
        <v>0.25005047365684191</v>
      </c>
      <c r="AD54" s="38">
        <f t="shared" si="15"/>
        <v>0.25795240122363011</v>
      </c>
      <c r="AE54" s="38">
        <f t="shared" si="15"/>
        <v>0.26570633724259446</v>
      </c>
      <c r="AF54" s="38">
        <f t="shared" si="15"/>
        <v>0.27331523697645854</v>
      </c>
      <c r="AG54" s="38">
        <f t="shared" si="15"/>
        <v>0.28078209931893028</v>
      </c>
      <c r="AH54" s="38">
        <f t="shared" si="15"/>
        <v>0.28810994531712142</v>
      </c>
      <c r="AI54" s="38">
        <f t="shared" si="15"/>
        <v>0.2953018006281275</v>
      </c>
      <c r="AJ54" s="38">
        <f t="shared" si="15"/>
        <v>0.30236068121692405</v>
      </c>
      <c r="AK54" s="38">
        <f t="shared" si="15"/>
        <v>0.30928958173307775</v>
      </c>
      <c r="AL54" s="38">
        <f t="shared" si="15"/>
        <v>0.31609146610733152</v>
      </c>
      <c r="AM54" s="38">
        <f t="shared" si="15"/>
        <v>0.32276925999189043</v>
      </c>
      <c r="AN54" s="38">
        <f t="shared" si="15"/>
        <v>0.32932584473480481</v>
      </c>
      <c r="AO54" s="38">
        <f t="shared" si="15"/>
        <v>0.33576405263265091</v>
      </c>
      <c r="AP54" s="38">
        <f t="shared" si="15"/>
        <v>0.34208666324942982</v>
      </c>
      <c r="AQ54" s="38">
        <f t="shared" si="15"/>
        <v>0.34829640062529765</v>
      </c>
      <c r="AR54" s="38">
        <f t="shared" si="15"/>
        <v>0.35439593122799956</v>
      </c>
      <c r="AS54" s="38">
        <f t="shared" si="15"/>
        <v>0.36038786252396654</v>
      </c>
      <c r="AT54" s="38">
        <f t="shared" si="15"/>
        <v>0.36627474206594207</v>
      </c>
      <c r="AU54" s="38">
        <f t="shared" si="15"/>
        <v>0.37205905701050979</v>
      </c>
      <c r="AV54" s="38">
        <f t="shared" si="15"/>
        <v>0.37774323399262683</v>
      </c>
      <c r="AW54" s="38">
        <f t="shared" si="15"/>
        <v>0.38332963929572578</v>
      </c>
      <c r="AX54" s="38">
        <f t="shared" si="15"/>
        <v>0.38882057926554131</v>
      </c>
      <c r="AY54" s="38">
        <f t="shared" si="15"/>
        <v>0.39421830092386145</v>
      </c>
      <c r="AZ54" s="61">
        <f t="shared" si="15"/>
        <v>0.39952499274517511</v>
      </c>
    </row>
    <row r="55" spans="1:52">
      <c r="A55" s="78">
        <f t="shared" si="3"/>
        <v>52</v>
      </c>
      <c r="B55" s="2">
        <v>0</v>
      </c>
      <c r="C55" s="38">
        <f t="shared" si="16"/>
        <v>3.3383673867493999E-3</v>
      </c>
      <c r="D55" s="38">
        <f t="shared" si="16"/>
        <v>1.0216153585413053E-2</v>
      </c>
      <c r="E55" s="38">
        <f t="shared" si="16"/>
        <v>1.872287596750009E-2</v>
      </c>
      <c r="F55" s="38">
        <f t="shared" si="16"/>
        <v>2.8125581246379629E-2</v>
      </c>
      <c r="G55" s="38">
        <f t="shared" si="16"/>
        <v>3.8051110766638301E-2</v>
      </c>
      <c r="H55" s="38">
        <f t="shared" si="16"/>
        <v>4.8280750158591554E-2</v>
      </c>
      <c r="I55" s="38">
        <f t="shared" si="16"/>
        <v>5.8675082779139999E-2</v>
      </c>
      <c r="J55" s="38">
        <f t="shared" si="16"/>
        <v>6.9140269783096411E-2</v>
      </c>
      <c r="K55" s="38">
        <f t="shared" si="16"/>
        <v>7.961078689389503E-2</v>
      </c>
      <c r="L55" s="38">
        <f t="shared" si="16"/>
        <v>9.0039723540684347E-2</v>
      </c>
      <c r="M55" s="38">
        <f t="shared" si="17"/>
        <v>0.10039293923176863</v>
      </c>
      <c r="N55" s="38">
        <f t="shared" si="17"/>
        <v>0.11064534880922097</v>
      </c>
      <c r="O55" s="38">
        <f t="shared" si="17"/>
        <v>0.12077845770945214</v>
      </c>
      <c r="P55" s="38">
        <f t="shared" si="17"/>
        <v>0.13077866875683972</v>
      </c>
      <c r="Q55" s="38">
        <f t="shared" si="17"/>
        <v>0.1406360851472927</v>
      </c>
      <c r="R55" s="38">
        <f t="shared" si="17"/>
        <v>0.15034364370928721</v>
      </c>
      <c r="S55" s="38">
        <f t="shared" si="17"/>
        <v>0.1598964745113261</v>
      </c>
      <c r="T55" s="38">
        <f t="shared" si="17"/>
        <v>0.16929141951409768</v>
      </c>
      <c r="U55" s="38">
        <f t="shared" si="17"/>
        <v>0.17852666541700804</v>
      </c>
      <c r="V55" s="38">
        <f t="shared" si="17"/>
        <v>0.18760146005322942</v>
      </c>
      <c r="W55" s="38">
        <f t="shared" si="17"/>
        <v>0.19651589092755167</v>
      </c>
      <c r="X55" s="38">
        <f t="shared" si="17"/>
        <v>0.20527071065162364</v>
      </c>
      <c r="Y55" s="38">
        <f t="shared" si="17"/>
        <v>0.21386719822895708</v>
      </c>
      <c r="Z55" s="38">
        <f t="shared" si="17"/>
        <v>0.22230704805907556</v>
      </c>
      <c r="AA55" s="38">
        <f t="shared" si="17"/>
        <v>0.23059228059320139</v>
      </c>
      <c r="AB55" s="38">
        <f t="shared" si="15"/>
        <v>0.23872517005631877</v>
      </c>
      <c r="AC55" s="38">
        <f t="shared" si="15"/>
        <v>0.24670818573119843</v>
      </c>
      <c r="AD55" s="38">
        <f t="shared" si="15"/>
        <v>0.25454394409829689</v>
      </c>
      <c r="AE55" s="38">
        <f t="shared" si="15"/>
        <v>0.26223516972228395</v>
      </c>
      <c r="AF55" s="38">
        <f t="shared" si="15"/>
        <v>0.26978466322708194</v>
      </c>
      <c r="AG55" s="38">
        <f t="shared" si="15"/>
        <v>0.27719527504576807</v>
      </c>
      <c r="AH55" s="38">
        <f t="shared" ref="AB55:AZ65" si="18">(AH$2/(AH$2+$A55)+1.96*1.96/(2*(AH$2+$A55))-1.96*SQRT((AH$2/(AH$2+$A55)*(1-AH$2/(AH$2+$A55))+1.96*1.96/(4*(AH$2+$A55)))/(AH$2+$A55)))/(1+1.96*1.96/(AH$2+$A55))</f>
        <v>0.28446988389716343</v>
      </c>
      <c r="AI55" s="38">
        <f t="shared" si="18"/>
        <v>0.29161137914729079</v>
      </c>
      <c r="AJ55" s="38">
        <f t="shared" si="18"/>
        <v>0.29862264637556252</v>
      </c>
      <c r="AK55" s="38">
        <f t="shared" si="18"/>
        <v>0.30550655559317641</v>
      </c>
      <c r="AL55" s="38">
        <f t="shared" si="18"/>
        <v>0.31226595166259363</v>
      </c>
      <c r="AM55" s="38">
        <f t="shared" si="18"/>
        <v>0.31890364654807501</v>
      </c>
      <c r="AN55" s="38">
        <f t="shared" si="18"/>
        <v>0.32542241309246966</v>
      </c>
      <c r="AO55" s="38">
        <f t="shared" si="18"/>
        <v>0.33182498006821148</v>
      </c>
      <c r="AP55" s="38">
        <f t="shared" si="18"/>
        <v>0.33811402829335852</v>
      </c>
      <c r="AQ55" s="38">
        <f t="shared" si="18"/>
        <v>0.34429218763853459</v>
      </c>
      <c r="AR55" s="38">
        <f t="shared" si="18"/>
        <v>0.35036203477936345</v>
      </c>
      <c r="AS55" s="38">
        <f t="shared" si="18"/>
        <v>0.35632609157265266</v>
      </c>
      <c r="AT55" s="38">
        <f t="shared" si="18"/>
        <v>0.36218682395415019</v>
      </c>
      <c r="AU55" s="38">
        <f t="shared" si="18"/>
        <v>0.36794664127193955</v>
      </c>
      <c r="AV55" s="38">
        <f t="shared" si="18"/>
        <v>0.37360789598305366</v>
      </c>
      <c r="AW55" s="38">
        <f t="shared" si="18"/>
        <v>0.37917288365218244</v>
      </c>
      <c r="AX55" s="38">
        <f t="shared" si="18"/>
        <v>0.38464384320080547</v>
      </c>
      <c r="AY55" s="38">
        <f t="shared" si="18"/>
        <v>0.39002295736302139</v>
      </c>
      <c r="AZ55" s="61">
        <f t="shared" si="18"/>
        <v>0.39531235331103515</v>
      </c>
    </row>
    <row r="56" spans="1:52">
      <c r="A56" s="78">
        <f t="shared" si="3"/>
        <v>53</v>
      </c>
      <c r="B56" s="2">
        <v>0</v>
      </c>
      <c r="C56" s="38">
        <f t="shared" si="16"/>
        <v>3.2764033153519826E-3</v>
      </c>
      <c r="D56" s="38">
        <f t="shared" si="16"/>
        <v>1.0029330855724924E-2</v>
      </c>
      <c r="E56" s="38">
        <f t="shared" si="16"/>
        <v>1.838544792866792E-2</v>
      </c>
      <c r="F56" s="38">
        <f t="shared" si="16"/>
        <v>2.762597299465902E-2</v>
      </c>
      <c r="G56" s="38">
        <f t="shared" si="16"/>
        <v>3.7384831933793369E-2</v>
      </c>
      <c r="H56" s="38">
        <f t="shared" si="16"/>
        <v>4.7447326513182495E-2</v>
      </c>
      <c r="I56" s="38">
        <f t="shared" si="16"/>
        <v>5.7676474034500484E-2</v>
      </c>
      <c r="J56" s="38">
        <f t="shared" si="16"/>
        <v>6.7979961458680987E-2</v>
      </c>
      <c r="K56" s="38">
        <f t="shared" si="16"/>
        <v>7.8293230563470068E-2</v>
      </c>
      <c r="L56" s="38">
        <f t="shared" si="16"/>
        <v>8.856997432352591E-2</v>
      </c>
      <c r="M56" s="38">
        <f t="shared" si="17"/>
        <v>9.8776412673162284E-2</v>
      </c>
      <c r="N56" s="38">
        <f t="shared" si="17"/>
        <v>0.10888765378062987</v>
      </c>
      <c r="O56" s="38">
        <f t="shared" si="17"/>
        <v>0.11888527965041439</v>
      </c>
      <c r="P56" s="38">
        <f t="shared" si="17"/>
        <v>0.12875568729828918</v>
      </c>
      <c r="Q56" s="38">
        <f t="shared" si="17"/>
        <v>0.13848891579679651</v>
      </c>
      <c r="R56" s="38">
        <f t="shared" si="17"/>
        <v>0.14807779670568116</v>
      </c>
      <c r="S56" s="38">
        <f t="shared" si="17"/>
        <v>0.15751732611923111</v>
      </c>
      <c r="T56" s="38">
        <f t="shared" si="17"/>
        <v>0.16680419243885528</v>
      </c>
      <c r="U56" s="38">
        <f t="shared" si="17"/>
        <v>0.17593641596552725</v>
      </c>
      <c r="V56" s="38">
        <f t="shared" si="17"/>
        <v>0.1849130703147441</v>
      </c>
      <c r="W56" s="38">
        <f t="shared" si="17"/>
        <v>0.19373406470259974</v>
      </c>
      <c r="X56" s="38">
        <f t="shared" si="17"/>
        <v>0.20239997218158162</v>
      </c>
      <c r="Y56" s="38">
        <f t="shared" si="17"/>
        <v>0.21091189301319777</v>
      </c>
      <c r="Z56" s="38">
        <f t="shared" si="17"/>
        <v>0.2192713452192063</v>
      </c>
      <c r="AA56" s="38">
        <f t="shared" si="17"/>
        <v>0.2274801763719686</v>
      </c>
      <c r="AB56" s="38">
        <f t="shared" si="18"/>
        <v>0.23554049213499628</v>
      </c>
      <c r="AC56" s="38">
        <f t="shared" si="18"/>
        <v>0.24345459812221978</v>
      </c>
      <c r="AD56" s="38">
        <f t="shared" si="18"/>
        <v>0.25122495242562354</v>
      </c>
      <c r="AE56" s="38">
        <f t="shared" si="18"/>
        <v>0.25885412674487729</v>
      </c>
      <c r="AF56" s="38">
        <f t="shared" si="18"/>
        <v>0.2663447744940311</v>
      </c>
      <c r="AG56" s="38">
        <f t="shared" si="18"/>
        <v>0.27369960459743709</v>
      </c>
      <c r="AH56" s="38">
        <f t="shared" si="18"/>
        <v>0.28092135994688072</v>
      </c>
      <c r="AI56" s="38">
        <f t="shared" si="18"/>
        <v>0.28801279969390331</v>
      </c>
      <c r="AJ56" s="38">
        <f t="shared" si="18"/>
        <v>0.29497668470959071</v>
      </c>
      <c r="AK56" s="38">
        <f t="shared" si="18"/>
        <v>0.30181576566907076</v>
      </c>
      <c r="AL56" s="38">
        <f t="shared" si="18"/>
        <v>0.30853277331729134</v>
      </c>
      <c r="AM56" s="38">
        <f t="shared" si="18"/>
        <v>0.31513041055210816</v>
      </c>
      <c r="AN56" s="38">
        <f t="shared" si="18"/>
        <v>0.32161134602464442</v>
      </c>
      <c r="AO56" s="38">
        <f t="shared" si="18"/>
        <v>0.32797820900861518</v>
      </c>
      <c r="AP56" s="38">
        <f t="shared" si="18"/>
        <v>0.33423358533237524</v>
      </c>
      <c r="AQ56" s="38">
        <f t="shared" si="18"/>
        <v>0.34038001420181918</v>
      </c>
      <c r="AR56" s="38">
        <f t="shared" si="18"/>
        <v>0.34641998577047961</v>
      </c>
      <c r="AS56" s="38">
        <f t="shared" si="18"/>
        <v>0.35235593933641579</v>
      </c>
      <c r="AT56" s="38">
        <f t="shared" si="18"/>
        <v>0.35819026206472421</v>
      </c>
      <c r="AU56" s="38">
        <f t="shared" si="18"/>
        <v>0.36392528815047381</v>
      </c>
      <c r="AV56" s="38">
        <f t="shared" si="18"/>
        <v>0.36956329835017782</v>
      </c>
      <c r="AW56" s="38">
        <f t="shared" si="18"/>
        <v>0.37510651982103738</v>
      </c>
      <c r="AX56" s="38">
        <f t="shared" si="18"/>
        <v>0.38055712621651289</v>
      </c>
      <c r="AY56" s="38">
        <f t="shared" si="18"/>
        <v>0.38591723799461608</v>
      </c>
      <c r="AZ56" s="61">
        <f t="shared" si="18"/>
        <v>0.39118892290191981</v>
      </c>
    </row>
    <row r="57" spans="1:52">
      <c r="A57" s="78">
        <f t="shared" si="3"/>
        <v>54</v>
      </c>
      <c r="B57" s="2">
        <v>0</v>
      </c>
      <c r="C57" s="38">
        <f t="shared" si="16"/>
        <v>3.2166975922527864E-3</v>
      </c>
      <c r="D57" s="38">
        <f t="shared" si="16"/>
        <v>9.8492185025776426E-3</v>
      </c>
      <c r="E57" s="38">
        <f t="shared" si="16"/>
        <v>1.8059968096281003E-2</v>
      </c>
      <c r="F57" s="38">
        <f t="shared" si="16"/>
        <v>2.7143807598168333E-2</v>
      </c>
      <c r="G57" s="38">
        <f t="shared" si="16"/>
        <v>3.6741491306199775E-2</v>
      </c>
      <c r="H57" s="38">
        <f t="shared" si="16"/>
        <v>4.6642199457235869E-2</v>
      </c>
      <c r="I57" s="38">
        <f t="shared" si="16"/>
        <v>5.6711306433743079E-2</v>
      </c>
      <c r="J57" s="38">
        <f t="shared" si="16"/>
        <v>6.6857982584987541E-2</v>
      </c>
      <c r="K57" s="38">
        <f t="shared" si="16"/>
        <v>7.7018614079750469E-2</v>
      </c>
      <c r="L57" s="38">
        <f t="shared" si="16"/>
        <v>8.7147488769616741E-2</v>
      </c>
      <c r="M57" s="38">
        <f t="shared" si="17"/>
        <v>9.7211186661327678E-2</v>
      </c>
      <c r="N57" s="38">
        <f t="shared" si="17"/>
        <v>0.1071850142576424</v>
      </c>
      <c r="O57" s="38">
        <f t="shared" si="17"/>
        <v>0.11705063857457097</v>
      </c>
      <c r="P57" s="38">
        <f t="shared" si="17"/>
        <v>0.12679446140967612</v>
      </c>
      <c r="Q57" s="38">
        <f t="shared" si="17"/>
        <v>0.13640646957336042</v>
      </c>
      <c r="R57" s="38">
        <f t="shared" si="17"/>
        <v>0.14587940188627677</v>
      </c>
      <c r="S57" s="38">
        <f t="shared" si="17"/>
        <v>0.15520813325016361</v>
      </c>
      <c r="T57" s="38">
        <f t="shared" si="17"/>
        <v>0.16438921125325756</v>
      </c>
      <c r="U57" s="38">
        <f t="shared" si="17"/>
        <v>0.17342050231153916</v>
      </c>
      <c r="V57" s="38">
        <f t="shared" si="17"/>
        <v>0.18230091797074338</v>
      </c>
      <c r="W57" s="38">
        <f t="shared" si="17"/>
        <v>0.19103020085378442</v>
      </c>
      <c r="X57" s="38">
        <f t="shared" si="17"/>
        <v>0.19960875564331393</v>
      </c>
      <c r="Y57" s="38">
        <f t="shared" si="17"/>
        <v>0.20803751451201041</v>
      </c>
      <c r="Z57" s="38">
        <f t="shared" si="17"/>
        <v>0.21631782920807441</v>
      </c>
      <c r="AA57" s="38">
        <f t="shared" si="17"/>
        <v>0.22445138397970427</v>
      </c>
      <c r="AB57" s="38">
        <f t="shared" si="18"/>
        <v>0.23244012494227473</v>
      </c>
      <c r="AC57" s="38">
        <f t="shared" si="18"/>
        <v>0.24028620252704977</v>
      </c>
      <c r="AD57" s="38">
        <f t="shared" si="18"/>
        <v>0.2479919244148541</v>
      </c>
      <c r="AE57" s="38">
        <f t="shared" si="18"/>
        <v>0.25555971692976304</v>
      </c>
      <c r="AF57" s="38">
        <f t="shared" si="18"/>
        <v>0.26299209329999573</v>
      </c>
      <c r="AG57" s="38">
        <f t="shared" si="18"/>
        <v>0.27029162752319608</v>
      </c>
      <c r="AH57" s="38">
        <f t="shared" si="18"/>
        <v>0.27746093282766765</v>
      </c>
      <c r="AI57" s="38">
        <f t="shared" si="18"/>
        <v>0.28450264391892643</v>
      </c>
      <c r="AJ57" s="38">
        <f t="shared" si="18"/>
        <v>0.29141940235595687</v>
      </c>
      <c r="AK57" s="38">
        <f t="shared" si="18"/>
        <v>0.29821384452397615</v>
      </c>
      <c r="AL57" s="38">
        <f t="shared" si="18"/>
        <v>0.30488859176782823</v>
      </c>
      <c r="AM57" s="38">
        <f t="shared" si="18"/>
        <v>0.311446242328006</v>
      </c>
      <c r="AN57" s="38">
        <f t="shared" si="18"/>
        <v>0.31788936478397756</v>
      </c>
      <c r="AO57" s="38">
        <f t="shared" si="18"/>
        <v>0.32422049276022619</v>
      </c>
      <c r="AP57" s="38">
        <f t="shared" si="18"/>
        <v>0.33044212069168122</v>
      </c>
      <c r="AQ57" s="38">
        <f t="shared" si="18"/>
        <v>0.33655670047895903</v>
      </c>
      <c r="AR57" s="38">
        <f t="shared" si="18"/>
        <v>0.34256663889153366</v>
      </c>
      <c r="AS57" s="38">
        <f t="shared" si="18"/>
        <v>0.3484742955998032</v>
      </c>
      <c r="AT57" s="38">
        <f t="shared" si="18"/>
        <v>0.35428198173592451</v>
      </c>
      <c r="AU57" s="38">
        <f t="shared" si="18"/>
        <v>0.35999195889900248</v>
      </c>
      <c r="AV57" s="38">
        <f t="shared" si="18"/>
        <v>0.36560643853331865</v>
      </c>
      <c r="AW57" s="38">
        <f t="shared" si="18"/>
        <v>0.37112758161923531</v>
      </c>
      <c r="AX57" s="38">
        <f t="shared" si="18"/>
        <v>0.37655749862560378</v>
      </c>
      <c r="AY57" s="38">
        <f t="shared" si="18"/>
        <v>0.38189824968023145</v>
      </c>
      <c r="AZ57" s="61">
        <f t="shared" si="18"/>
        <v>0.38715184492148302</v>
      </c>
    </row>
    <row r="58" spans="1:52">
      <c r="A58" s="78">
        <f t="shared" si="3"/>
        <v>55</v>
      </c>
      <c r="B58" s="2">
        <v>0</v>
      </c>
      <c r="C58" s="38">
        <f t="shared" si="16"/>
        <v>3.1591289644639828E-3</v>
      </c>
      <c r="D58" s="38">
        <f t="shared" si="16"/>
        <v>9.6754613532557682E-3</v>
      </c>
      <c r="E58" s="38">
        <f t="shared" si="16"/>
        <v>1.7745812831795677E-2</v>
      </c>
      <c r="F58" s="38">
        <f t="shared" si="16"/>
        <v>2.6678187098391572E-2</v>
      </c>
      <c r="G58" s="38">
        <f t="shared" si="16"/>
        <v>3.6119924050485898E-2</v>
      </c>
      <c r="H58" s="38">
        <f t="shared" si="16"/>
        <v>4.5863951367309717E-2</v>
      </c>
      <c r="I58" s="38">
        <f t="shared" si="16"/>
        <v>5.5777926913349249E-2</v>
      </c>
      <c r="J58" s="38">
        <f t="shared" si="16"/>
        <v>6.5772463407801726E-2</v>
      </c>
      <c r="K58" s="38">
        <f t="shared" si="16"/>
        <v>7.5784870064144361E-2</v>
      </c>
      <c r="L58" s="38">
        <f t="shared" si="16"/>
        <v>8.5770020617989731E-2</v>
      </c>
      <c r="M58" s="38">
        <f t="shared" si="17"/>
        <v>9.5694854091996545E-2</v>
      </c>
      <c r="N58" s="38">
        <f t="shared" si="17"/>
        <v>0.10553487941259442</v>
      </c>
      <c r="O58" s="38">
        <f t="shared" si="17"/>
        <v>0.11527185601824744</v>
      </c>
      <c r="P58" s="38">
        <f t="shared" si="17"/>
        <v>0.12489219999893796</v>
      </c>
      <c r="Q58" s="38">
        <f t="shared" si="17"/>
        <v>0.13438585667978445</v>
      </c>
      <c r="R58" s="38">
        <f t="shared" si="17"/>
        <v>0.1437454836103039</v>
      </c>
      <c r="S58" s="38">
        <f t="shared" si="17"/>
        <v>0.15296584625945536</v>
      </c>
      <c r="T58" s="38">
        <f t="shared" si="17"/>
        <v>0.16204336317654705</v>
      </c>
      <c r="U58" s="38">
        <f t="shared" si="17"/>
        <v>0.17097575848977575</v>
      </c>
      <c r="V58" s="38">
        <f t="shared" si="17"/>
        <v>0.17976179296488751</v>
      </c>
      <c r="W58" s="38">
        <f t="shared" si="17"/>
        <v>0.18840105352742306</v>
      </c>
      <c r="X58" s="38">
        <f t="shared" si="17"/>
        <v>0.19689378693717191</v>
      </c>
      <c r="Y58" s="38">
        <f t="shared" si="17"/>
        <v>0.205240767244175</v>
      </c>
      <c r="Z58" s="38">
        <f t="shared" si="17"/>
        <v>0.21344318939311352</v>
      </c>
      <c r="AA58" s="38">
        <f t="shared" si="17"/>
        <v>0.22150258327847641</v>
      </c>
      <c r="AB58" s="38">
        <f t="shared" si="18"/>
        <v>0.22942074394347287</v>
      </c>
      <c r="AC58" s="38">
        <f t="shared" si="18"/>
        <v>0.23719967462929969</v>
      </c>
      <c r="AD58" s="38">
        <f t="shared" si="18"/>
        <v>0.2448415401300969</v>
      </c>
      <c r="AE58" s="38">
        <f t="shared" si="18"/>
        <v>0.2523486284686916</v>
      </c>
      <c r="AF58" s="38">
        <f t="shared" si="18"/>
        <v>0.25972331933139431</v>
      </c>
      <c r="AG58" s="38">
        <f t="shared" si="18"/>
        <v>0.26696805802328827</v>
      </c>
      <c r="AH58" s="38">
        <f t="shared" si="18"/>
        <v>0.27408533395459922</v>
      </c>
      <c r="AI58" s="38">
        <f t="shared" si="18"/>
        <v>0.2810776628624691</v>
      </c>
      <c r="AJ58" s="38">
        <f t="shared" si="18"/>
        <v>0.28794757212434102</v>
      </c>
      <c r="AK58" s="38">
        <f t="shared" si="18"/>
        <v>0.29469758863910056</v>
      </c>
      <c r="AL58" s="38">
        <f t="shared" si="18"/>
        <v>0.30133022884750355</v>
      </c>
      <c r="AM58" s="38">
        <f t="shared" si="18"/>
        <v>0.30784799053976031</v>
      </c>
      <c r="AN58" s="38">
        <f t="shared" si="18"/>
        <v>0.31425334615960665</v>
      </c>
      <c r="AO58" s="38">
        <f t="shared" si="18"/>
        <v>0.32054873736395484</v>
      </c>
      <c r="AP58" s="38">
        <f t="shared" si="18"/>
        <v>0.326736570637716</v>
      </c>
      <c r="AQ58" s="38">
        <f t="shared" si="18"/>
        <v>0.33281921379650242</v>
      </c>
      <c r="AR58" s="38">
        <f t="shared" si="18"/>
        <v>0.33879899323712642</v>
      </c>
      <c r="AS58" s="38">
        <f t="shared" si="18"/>
        <v>0.34467819181825515</v>
      </c>
      <c r="AT58" s="38">
        <f t="shared" si="18"/>
        <v>0.3504590472721702</v>
      </c>
      <c r="AU58" s="38">
        <f t="shared" si="18"/>
        <v>0.35614375106403467</v>
      </c>
      <c r="AV58" s="38">
        <f t="shared" si="18"/>
        <v>0.36173444762795837</v>
      </c>
      <c r="AW58" s="38">
        <f t="shared" si="18"/>
        <v>0.36723323391994317</v>
      </c>
      <c r="AX58" s="38">
        <f t="shared" si="18"/>
        <v>0.37264215923684024</v>
      </c>
      <c r="AY58" s="38">
        <f t="shared" si="18"/>
        <v>0.37796322525807768</v>
      </c>
      <c r="AZ58" s="61">
        <f t="shared" si="18"/>
        <v>0.3831983862733474</v>
      </c>
    </row>
    <row r="59" spans="1:52">
      <c r="A59" s="78">
        <f t="shared" si="3"/>
        <v>56</v>
      </c>
      <c r="B59" s="2">
        <v>0</v>
      </c>
      <c r="C59" s="38">
        <f t="shared" si="16"/>
        <v>3.103584706680092E-3</v>
      </c>
      <c r="D59" s="38">
        <f t="shared" si="16"/>
        <v>9.5077288664856818E-3</v>
      </c>
      <c r="E59" s="38">
        <f t="shared" si="16"/>
        <v>1.7442401159453304E-2</v>
      </c>
      <c r="F59" s="38">
        <f t="shared" si="16"/>
        <v>2.6228274143197929E-2</v>
      </c>
      <c r="G59" s="38">
        <f t="shared" si="16"/>
        <v>3.5519042911066313E-2</v>
      </c>
      <c r="H59" s="38">
        <f t="shared" si="16"/>
        <v>4.5111257797333194E-2</v>
      </c>
      <c r="I59" s="38">
        <f t="shared" si="16"/>
        <v>5.4874789655898329E-2</v>
      </c>
      <c r="J59" s="38">
        <f t="shared" si="16"/>
        <v>6.4721653926208017E-2</v>
      </c>
      <c r="K59" s="38">
        <f t="shared" si="16"/>
        <v>7.459006187684232E-2</v>
      </c>
      <c r="L59" s="38">
        <f t="shared" si="16"/>
        <v>8.4435463888355183E-2</v>
      </c>
      <c r="M59" s="38">
        <f t="shared" si="17"/>
        <v>9.4225156337620602E-2</v>
      </c>
      <c r="N59" s="38">
        <f t="shared" si="17"/>
        <v>0.10393485385088719</v>
      </c>
      <c r="O59" s="38">
        <f t="shared" si="17"/>
        <v>0.11354641477529213</v>
      </c>
      <c r="P59" s="38">
        <f t="shared" si="17"/>
        <v>0.12304627802949916</v>
      </c>
      <c r="Q59" s="38">
        <f t="shared" si="17"/>
        <v>0.13242435724642301</v>
      </c>
      <c r="R59" s="38">
        <f t="shared" si="17"/>
        <v>0.1416732392052012</v>
      </c>
      <c r="S59" s="38">
        <f t="shared" si="17"/>
        <v>0.15078759076763013</v>
      </c>
      <c r="T59" s="38">
        <f t="shared" si="17"/>
        <v>0.15976371232727529</v>
      </c>
      <c r="U59" s="38">
        <f t="shared" si="17"/>
        <v>0.16859919647948149</v>
      </c>
      <c r="V59" s="38">
        <f t="shared" si="17"/>
        <v>0.17729266370899457</v>
      </c>
      <c r="W59" s="38">
        <f t="shared" si="17"/>
        <v>0.18584355540118841</v>
      </c>
      <c r="X59" s="38">
        <f t="shared" si="17"/>
        <v>0.19425197015288573</v>
      </c>
      <c r="Y59" s="38">
        <f t="shared" si="17"/>
        <v>0.2025185332205674</v>
      </c>
      <c r="Z59" s="38">
        <f t="shared" si="17"/>
        <v>0.21064429162615705</v>
      </c>
      <c r="AA59" s="38">
        <f t="shared" si="17"/>
        <v>0.2186306293369854</v>
      </c>
      <c r="AB59" s="38">
        <f t="shared" si="18"/>
        <v>0.22647919829889349</v>
      </c>
      <c r="AC59" s="38">
        <f t="shared" si="18"/>
        <v>0.23419186209445622</v>
      </c>
      <c r="AD59" s="38">
        <f t="shared" si="18"/>
        <v>0.24177064973177226</v>
      </c>
      <c r="AE59" s="38">
        <f t="shared" si="18"/>
        <v>0.24921771761762071</v>
      </c>
      <c r="AF59" s="38">
        <f t="shared" si="18"/>
        <v>0.25653531818332953</v>
      </c>
      <c r="AG59" s="38">
        <f t="shared" si="18"/>
        <v>0.26372577394831054</v>
      </c>
      <c r="AH59" s="38">
        <f t="shared" si="18"/>
        <v>0.27079145605030691</v>
      </c>
      <c r="AI59" s="38">
        <f t="shared" si="18"/>
        <v>0.27773476646124162</v>
      </c>
      <c r="AJ59" s="38">
        <f t="shared" si="18"/>
        <v>0.28455812325638419</v>
      </c>
      <c r="AK59" s="38">
        <f t="shared" si="18"/>
        <v>0.29126394842211661</v>
      </c>
      <c r="AL59" s="38">
        <f t="shared" si="18"/>
        <v>0.29785465778108122</v>
      </c>
      <c r="AM59" s="38">
        <f t="shared" si="18"/>
        <v>0.3043326526883518</v>
      </c>
      <c r="AN59" s="38">
        <f t="shared" si="18"/>
        <v>0.31070031321254499</v>
      </c>
      <c r="AO59" s="38">
        <f t="shared" si="18"/>
        <v>0.31695999256461327</v>
      </c>
      <c r="AP59" s="38">
        <f t="shared" si="18"/>
        <v>0.32311401257680628</v>
      </c>
      <c r="AQ59" s="38">
        <f t="shared" si="18"/>
        <v>0.32916466006679812</v>
      </c>
      <c r="AR59" s="38">
        <f t="shared" si="18"/>
        <v>0.33511418394870368</v>
      </c>
      <c r="AS59" s="38">
        <f t="shared" si="18"/>
        <v>0.34096479297475402</v>
      </c>
      <c r="AT59" s="38">
        <f t="shared" si="18"/>
        <v>0.34671865400968327</v>
      </c>
      <c r="AU59" s="38">
        <f t="shared" si="18"/>
        <v>0.35237789075506931</v>
      </c>
      <c r="AV59" s="38">
        <f t="shared" si="18"/>
        <v>0.35794458285356251</v>
      </c>
      <c r="AW59" s="38">
        <f t="shared" si="18"/>
        <v>0.36342076531355338</v>
      </c>
      <c r="AX59" s="38">
        <f t="shared" si="18"/>
        <v>0.36880842820375681</v>
      </c>
      <c r="AY59" s="38">
        <f t="shared" si="18"/>
        <v>0.37410951657470093</v>
      </c>
      <c r="AZ59" s="61">
        <f t="shared" si="18"/>
        <v>0.37932593057045705</v>
      </c>
    </row>
    <row r="60" spans="1:52">
      <c r="A60" s="78">
        <f t="shared" si="3"/>
        <v>57</v>
      </c>
      <c r="B60" s="2">
        <v>0</v>
      </c>
      <c r="C60" s="38">
        <f t="shared" si="16"/>
        <v>3.0499598845417628E-3</v>
      </c>
      <c r="D60" s="38">
        <f t="shared" si="16"/>
        <v>9.3457130335015126E-3</v>
      </c>
      <c r="E60" s="38">
        <f t="shared" si="16"/>
        <v>1.714919117914121E-2</v>
      </c>
      <c r="F60" s="38">
        <f t="shared" si="16"/>
        <v>2.5793286957672874E-2</v>
      </c>
      <c r="G60" s="38">
        <f t="shared" si="16"/>
        <v>3.4937831855833754E-2</v>
      </c>
      <c r="H60" s="38">
        <f t="shared" si="16"/>
        <v>4.4382879943887808E-2</v>
      </c>
      <c r="I60" s="38">
        <f t="shared" si="16"/>
        <v>5.4000447526830544E-2</v>
      </c>
      <c r="J60" s="38">
        <f t="shared" si="16"/>
        <v>6.3703914449373247E-2</v>
      </c>
      <c r="K60" s="38">
        <f t="shared" si="16"/>
        <v>7.3432373433468923E-2</v>
      </c>
      <c r="L60" s="38">
        <f t="shared" si="16"/>
        <v>8.3141842086250611E-2</v>
      </c>
      <c r="M60" s="38">
        <f t="shared" si="17"/>
        <v>9.2799971957491484E-2</v>
      </c>
      <c r="N60" s="38">
        <f t="shared" si="17"/>
        <v>0.10238268593034994</v>
      </c>
      <c r="O60" s="38">
        <f t="shared" si="17"/>
        <v>0.11187194691822094</v>
      </c>
      <c r="P60" s="38">
        <f t="shared" si="17"/>
        <v>0.1212542243247428</v>
      </c>
      <c r="Q60" s="38">
        <f t="shared" si="17"/>
        <v>0.1305194089904011</v>
      </c>
      <c r="R60" s="38">
        <f t="shared" si="17"/>
        <v>0.13966002654277956</v>
      </c>
      <c r="S60" s="38">
        <f t="shared" si="17"/>
        <v>0.1486706552074038</v>
      </c>
      <c r="T60" s="38">
        <f t="shared" si="17"/>
        <v>0.1575474872875825</v>
      </c>
      <c r="U60" s="38">
        <f t="shared" si="17"/>
        <v>0.16628799382577897</v>
      </c>
      <c r="V60" s="38">
        <f t="shared" si="17"/>
        <v>0.17489066479540771</v>
      </c>
      <c r="W60" s="38">
        <f t="shared" si="17"/>
        <v>0.18335480551618466</v>
      </c>
      <c r="X60" s="38">
        <f t="shared" si="17"/>
        <v>0.19168037554546477</v>
      </c>
      <c r="Y60" s="38">
        <f t="shared" si="17"/>
        <v>0.19986786008396254</v>
      </c>
      <c r="Z60" s="38">
        <f t="shared" si="17"/>
        <v>0.207918166563683</v>
      </c>
      <c r="AA60" s="38">
        <f t="shared" si="17"/>
        <v>0.21583254094468945</v>
      </c>
      <c r="AB60" s="38">
        <f t="shared" si="18"/>
        <v>0.22361249958256627</v>
      </c>
      <c r="AC60" s="38">
        <f t="shared" si="18"/>
        <v>0.23125977350162447</v>
      </c>
      <c r="AD60" s="38">
        <f t="shared" si="18"/>
        <v>0.23877626262769044</v>
      </c>
      <c r="AE60" s="38">
        <f t="shared" si="18"/>
        <v>0.24616399807168984</v>
      </c>
      <c r="AF60" s="38">
        <f t="shared" si="18"/>
        <v>0.25342511096149267</v>
      </c>
      <c r="AG60" s="38">
        <f t="shared" si="18"/>
        <v>0.26056180662975564</v>
      </c>
      <c r="AH60" s="38">
        <f t="shared" si="18"/>
        <v>0.26757634320473961</v>
      </c>
      <c r="AI60" s="38">
        <f t="shared" si="18"/>
        <v>0.27447101383714217</v>
      </c>
      <c r="AJ60" s="38">
        <f t="shared" si="18"/>
        <v>0.28124813194188497</v>
      </c>
      <c r="AK60" s="38">
        <f t="shared" si="18"/>
        <v>0.28791001894905327</v>
      </c>
      <c r="AL60" s="38">
        <f t="shared" si="18"/>
        <v>0.29445899414987403</v>
      </c>
      <c r="AM60" s="38">
        <f t="shared" si="18"/>
        <v>0.30089736629703168</v>
      </c>
      <c r="AN60" s="38">
        <f t="shared" si="18"/>
        <v>0.30722742667775987</v>
      </c>
      <c r="AO60" s="38">
        <f t="shared" si="18"/>
        <v>0.31345144342605452</v>
      </c>
      <c r="AP60" s="38">
        <f t="shared" si="18"/>
        <v>0.31957165687936323</v>
      </c>
      <c r="AQ60" s="38">
        <f t="shared" si="18"/>
        <v>0.32559027581703481</v>
      </c>
      <c r="AR60" s="38">
        <f t="shared" si="18"/>
        <v>0.33150947444405698</v>
      </c>
      <c r="AS60" s="38">
        <f t="shared" si="18"/>
        <v>0.33733139000528378</v>
      </c>
      <c r="AT60" s="38">
        <f t="shared" si="18"/>
        <v>0.34305812093331606</v>
      </c>
      <c r="AU60" s="38">
        <f t="shared" si="18"/>
        <v>0.34869172544814991</v>
      </c>
      <c r="AV60" s="38">
        <f t="shared" si="18"/>
        <v>0.35423422053918807</v>
      </c>
      <c r="AW60" s="38">
        <f t="shared" si="18"/>
        <v>0.35968758127067046</v>
      </c>
      <c r="AX60" s="38">
        <f t="shared" si="18"/>
        <v>0.36505374036036614</v>
      </c>
      <c r="AY60" s="38">
        <f t="shared" si="18"/>
        <v>0.37033458798877916</v>
      </c>
      <c r="AZ60" s="61">
        <f t="shared" si="18"/>
        <v>0.37553197180237941</v>
      </c>
    </row>
    <row r="61" spans="1:52">
      <c r="A61" s="78">
        <f t="shared" si="3"/>
        <v>58</v>
      </c>
      <c r="B61" s="2">
        <v>0</v>
      </c>
      <c r="C61" s="38">
        <f t="shared" si="16"/>
        <v>2.9981566929815229E-3</v>
      </c>
      <c r="D61" s="38">
        <f t="shared" si="16"/>
        <v>9.1891264901502456E-3</v>
      </c>
      <c r="E61" s="38">
        <f t="shared" si="16"/>
        <v>1.6865676835230683E-2</v>
      </c>
      <c r="F61" s="38">
        <f t="shared" si="16"/>
        <v>2.5372494807643999E-2</v>
      </c>
      <c r="G61" s="38">
        <f t="shared" si="16"/>
        <v>3.4375340336519372E-2</v>
      </c>
      <c r="H61" s="38">
        <f t="shared" si="16"/>
        <v>4.3677657831287853E-2</v>
      </c>
      <c r="I61" s="38">
        <f t="shared" si="16"/>
        <v>5.3153544319256056E-2</v>
      </c>
      <c r="J61" s="38">
        <f t="shared" si="16"/>
        <v>6.2717707033682832E-2</v>
      </c>
      <c r="K61" s="38">
        <f t="shared" si="16"/>
        <v>7.2310099959839905E-2</v>
      </c>
      <c r="L61" s="38">
        <f t="shared" si="16"/>
        <v>8.1887298391045416E-2</v>
      </c>
      <c r="M61" s="38">
        <f t="shared" si="17"/>
        <v>9.1417306424018671E-2</v>
      </c>
      <c r="N61" s="38">
        <f t="shared" si="17"/>
        <v>0.10087625712010548</v>
      </c>
      <c r="O61" s="38">
        <f t="shared" si="17"/>
        <v>0.11024622287362806</v>
      </c>
      <c r="P61" s="38">
        <f t="shared" si="17"/>
        <v>0.11951371043417634</v>
      </c>
      <c r="Q61" s="38">
        <f t="shared" si="17"/>
        <v>0.12866859593773389</v>
      </c>
      <c r="R61" s="38">
        <f t="shared" si="17"/>
        <v>0.13770335267426506</v>
      </c>
      <c r="S61" s="38">
        <f t="shared" si="17"/>
        <v>0.14661247942117508</v>
      </c>
      <c r="T61" s="38">
        <f t="shared" si="17"/>
        <v>0.15539206970596958</v>
      </c>
      <c r="U61" s="38">
        <f t="shared" si="17"/>
        <v>0.16403948228457529</v>
      </c>
      <c r="V61" s="38">
        <f t="shared" si="17"/>
        <v>0.17255308571556624</v>
      </c>
      <c r="W61" s="38">
        <f t="shared" si="17"/>
        <v>0.18093205809599439</v>
      </c>
      <c r="X61" s="38">
        <f t="shared" si="17"/>
        <v>0.18917622847735993</v>
      </c>
      <c r="Y61" s="38">
        <f t="shared" si="17"/>
        <v>0.19728595019327252</v>
      </c>
      <c r="Z61" s="38">
        <f t="shared" si="17"/>
        <v>0.2052619989088515</v>
      </c>
      <c r="AA61" s="38">
        <f t="shared" si="17"/>
        <v>0.21310549002452867</v>
      </c>
      <c r="AB61" s="38">
        <f t="shared" si="18"/>
        <v>0.22081781137605916</v>
      </c>
      <c r="AC61" s="38">
        <f t="shared" si="18"/>
        <v>0.22840056812665599</v>
      </c>
      <c r="AD61" s="38">
        <f t="shared" si="18"/>
        <v>0.23585553745183332</v>
      </c>
      <c r="AE61" s="38">
        <f t="shared" si="18"/>
        <v>0.2431846311443509</v>
      </c>
      <c r="AF61" s="38">
        <f t="shared" si="18"/>
        <v>0.25038986466490581</v>
      </c>
      <c r="AG61" s="38">
        <f t="shared" si="18"/>
        <v>0.25747333146840212</v>
      </c>
      <c r="AH61" s="38">
        <f t="shared" si="18"/>
        <v>0.26443718167016894</v>
      </c>
      <c r="AI61" s="38">
        <f t="shared" si="18"/>
        <v>0.27128360429893433</v>
      </c>
      <c r="AJ61" s="38">
        <f t="shared" si="18"/>
        <v>0.27801481252642296</v>
      </c>
      <c r="AK61" s="38">
        <f t="shared" si="18"/>
        <v>0.284633031376476</v>
      </c>
      <c r="AL61" s="38">
        <f t="shared" si="18"/>
        <v>0.29114048750652571</v>
      </c>
      <c r="AM61" s="38">
        <f t="shared" si="18"/>
        <v>0.29753940072627749</v>
      </c>
      <c r="AN61" s="38">
        <f t="shared" si="18"/>
        <v>0.30383197697647957</v>
      </c>
      <c r="AO61" s="38">
        <f t="shared" si="18"/>
        <v>0.31002040253768065</v>
      </c>
      <c r="AP61" s="38">
        <f t="shared" si="18"/>
        <v>0.31610683927717403</v>
      </c>
      <c r="AQ61" s="38">
        <f t="shared" si="18"/>
        <v>0.32209342077368147</v>
      </c>
      <c r="AR61" s="38">
        <f t="shared" si="18"/>
        <v>0.32798224918511304</v>
      </c>
      <c r="AS61" s="38">
        <f t="shared" si="18"/>
        <v>0.33377539274603552</v>
      </c>
      <c r="AT61" s="38">
        <f t="shared" si="18"/>
        <v>0.33947488379914736</v>
      </c>
      <c r="AU61" s="38">
        <f t="shared" si="18"/>
        <v>0.34508271727975537</v>
      </c>
      <c r="AV61" s="38">
        <f t="shared" si="18"/>
        <v>0.35060084958453969</v>
      </c>
      <c r="AW61" s="38">
        <f t="shared" si="18"/>
        <v>0.35603119776618125</v>
      </c>
      <c r="AX61" s="38">
        <f t="shared" si="18"/>
        <v>0.36137563900409242</v>
      </c>
      <c r="AY61" s="38">
        <f t="shared" si="18"/>
        <v>0.36663601030878662</v>
      </c>
      <c r="AZ61" s="61">
        <f t="shared" si="18"/>
        <v>0.37181410842360219</v>
      </c>
    </row>
    <row r="62" spans="1:52">
      <c r="A62" s="78">
        <f t="shared" si="3"/>
        <v>59</v>
      </c>
      <c r="B62" s="2">
        <v>0</v>
      </c>
      <c r="C62" s="38">
        <f t="shared" si="16"/>
        <v>2.9480838608736811E-3</v>
      </c>
      <c r="D62" s="38">
        <f t="shared" si="16"/>
        <v>9.0377008156878793E-3</v>
      </c>
      <c r="E62" s="38">
        <f t="shared" si="16"/>
        <v>1.6591385000846112E-2</v>
      </c>
      <c r="F62" s="38">
        <f t="shared" si="16"/>
        <v>2.4965213900485041E-2</v>
      </c>
      <c r="G62" s="38">
        <f t="shared" si="16"/>
        <v>3.3830678095435461E-2</v>
      </c>
      <c r="H62" s="38">
        <f t="shared" si="16"/>
        <v>4.2994504137461968E-2</v>
      </c>
      <c r="I62" s="38">
        <f t="shared" si="16"/>
        <v>5.2332807719182438E-2</v>
      </c>
      <c r="J62" s="38">
        <f t="shared" si="16"/>
        <v>6.1761587705875323E-2</v>
      </c>
      <c r="K62" s="38">
        <f t="shared" si="16"/>
        <v>7.1221639585433261E-2</v>
      </c>
      <c r="L62" s="38">
        <f t="shared" si="16"/>
        <v>8.0670086723837117E-2</v>
      </c>
      <c r="M62" s="38">
        <f t="shared" si="17"/>
        <v>9.0075282759886813E-2</v>
      </c>
      <c r="N62" s="38">
        <f t="shared" si="17"/>
        <v>9.9413572292404717E-2</v>
      </c>
      <c r="O62" s="38">
        <f t="shared" si="17"/>
        <v>0.10866714144495851</v>
      </c>
      <c r="P62" s="38">
        <f t="shared" si="17"/>
        <v>0.11782254045474989</v>
      </c>
      <c r="Q62" s="38">
        <f t="shared" si="17"/>
        <v>0.12686963810276669</v>
      </c>
      <c r="R62" s="38">
        <f t="shared" si="17"/>
        <v>0.13580086342007996</v>
      </c>
      <c r="S62" s="38">
        <f t="shared" si="17"/>
        <v>0.14461064420669051</v>
      </c>
      <c r="T62" s="38">
        <f t="shared" si="17"/>
        <v>0.15329498383837081</v>
      </c>
      <c r="U62" s="38">
        <f t="shared" si="17"/>
        <v>0.16185113739317145</v>
      </c>
      <c r="V62" s="38">
        <f t="shared" si="17"/>
        <v>0.17027736048946779</v>
      </c>
      <c r="W62" s="38">
        <f t="shared" si="17"/>
        <v>0.1785727122600286</v>
      </c>
      <c r="X62" s="38">
        <f t="shared" si="17"/>
        <v>0.1867368992369412</v>
      </c>
      <c r="Y62" s="38">
        <f t="shared" si="17"/>
        <v>0.1947701505650378</v>
      </c>
      <c r="Z62" s="38">
        <f t="shared" si="17"/>
        <v>0.20267311749093844</v>
      </c>
      <c r="AA62" s="38">
        <f t="shared" si="17"/>
        <v>0.2104467918626258</v>
      </c>
      <c r="AB62" s="38">
        <f t="shared" si="18"/>
        <v>0.21809243965848635</v>
      </c>
      <c r="AC62" s="38">
        <f t="shared" si="18"/>
        <v>0.22561154650050072</v>
      </c>
      <c r="AD62" s="38">
        <f t="shared" si="18"/>
        <v>0.23300577279734025</v>
      </c>
      <c r="AE62" s="38">
        <f t="shared" si="18"/>
        <v>0.24027691667974599</v>
      </c>
      <c r="AF62" s="38">
        <f t="shared" si="18"/>
        <v>0.247426883281129</v>
      </c>
      <c r="AG62" s="38">
        <f t="shared" si="18"/>
        <v>0.25445765921462965</v>
      </c>
      <c r="AH62" s="38">
        <f t="shared" si="18"/>
        <v>0.26137129132789688</v>
      </c>
      <c r="AI62" s="38">
        <f t="shared" si="18"/>
        <v>0.268169868995772</v>
      </c>
      <c r="AJ62" s="38">
        <f t="shared" si="18"/>
        <v>0.27485550935138847</v>
      </c>
      <c r="AK62" s="38">
        <f t="shared" si="18"/>
        <v>0.28143034496707231</v>
      </c>
      <c r="AL62" s="38">
        <f t="shared" si="18"/>
        <v>0.28789651358466833</v>
      </c>
      <c r="AM62" s="38">
        <f t="shared" si="18"/>
        <v>0.29425614956558316</v>
      </c>
      <c r="AN62" s="38">
        <f t="shared" si="18"/>
        <v>0.30051137678779111</v>
      </c>
      <c r="AO62" s="38">
        <f t="shared" si="18"/>
        <v>0.30666430276320522</v>
      </c>
      <c r="AP62" s="38">
        <f t="shared" si="18"/>
        <v>0.31271701378642186</v>
      </c>
      <c r="AQ62" s="38">
        <f t="shared" si="18"/>
        <v>0.31867157095664655</v>
      </c>
      <c r="AR62" s="38">
        <f t="shared" si="18"/>
        <v>0.32453000693993522</v>
      </c>
      <c r="AS62" s="38">
        <f t="shared" si="18"/>
        <v>0.3302943233598245</v>
      </c>
      <c r="AT62" s="38">
        <f t="shared" si="18"/>
        <v>0.33596648872178242</v>
      </c>
      <c r="AU62" s="38">
        <f t="shared" si="18"/>
        <v>0.34154843679138158</v>
      </c>
      <c r="AV62" s="38">
        <f t="shared" si="18"/>
        <v>0.34704206535817461</v>
      </c>
      <c r="AW62" s="38">
        <f t="shared" si="18"/>
        <v>0.3524492353273998</v>
      </c>
      <c r="AX62" s="38">
        <f t="shared" si="18"/>
        <v>0.35777177009016287</v>
      </c>
      <c r="AY62" s="38">
        <f t="shared" si="18"/>
        <v>0.36301145512994509</v>
      </c>
      <c r="AZ62" s="61">
        <f t="shared" si="18"/>
        <v>0.36817003782937135</v>
      </c>
    </row>
    <row r="63" spans="1:52">
      <c r="A63" s="78">
        <f t="shared" si="3"/>
        <v>60</v>
      </c>
      <c r="B63" s="2">
        <v>0</v>
      </c>
      <c r="C63" s="38">
        <f t="shared" si="16"/>
        <v>2.8996561143639805E-3</v>
      </c>
      <c r="D63" s="38">
        <f t="shared" si="16"/>
        <v>8.8911849970764022E-3</v>
      </c>
      <c r="E63" s="38">
        <f t="shared" si="16"/>
        <v>1.6325872842212413E-2</v>
      </c>
      <c r="F63" s="38">
        <f t="shared" si="16"/>
        <v>2.4570803674792932E-2</v>
      </c>
      <c r="G63" s="38">
        <f t="shared" si="16"/>
        <v>3.3303010458851381E-2</v>
      </c>
      <c r="H63" s="38">
        <f t="shared" si="16"/>
        <v>4.2332398591397709E-2</v>
      </c>
      <c r="I63" s="38">
        <f t="shared" si="16"/>
        <v>5.1537042914232133E-2</v>
      </c>
      <c r="J63" s="38">
        <f t="shared" si="16"/>
        <v>6.083419938921196E-2</v>
      </c>
      <c r="K63" s="38">
        <f t="shared" si="16"/>
        <v>7.016548568804834E-2</v>
      </c>
      <c r="L63" s="38">
        <f t="shared" si="16"/>
        <v>7.9488563604437026E-2</v>
      </c>
      <c r="M63" s="38">
        <f t="shared" si="17"/>
        <v>8.8772132993116051E-2</v>
      </c>
      <c r="N63" s="38">
        <f t="shared" si="17"/>
        <v>9.7992750853216237E-2</v>
      </c>
      <c r="O63" s="38">
        <f t="shared" si="17"/>
        <v>0.10713272068797697</v>
      </c>
      <c r="P63" s="38">
        <f t="shared" si="17"/>
        <v>0.11617864171285916</v>
      </c>
      <c r="Q63" s="38">
        <f t="shared" si="17"/>
        <v>0.12512038203120296</v>
      </c>
      <c r="R63" s="38">
        <f t="shared" si="17"/>
        <v>0.13395033382180127</v>
      </c>
      <c r="S63" s="38">
        <f t="shared" si="17"/>
        <v>0.14266286171984086</v>
      </c>
      <c r="T63" s="38">
        <f t="shared" si="17"/>
        <v>0.15125388693827768</v>
      </c>
      <c r="U63" s="38">
        <f t="shared" si="17"/>
        <v>0.15972056887933211</v>
      </c>
      <c r="V63" s="38">
        <f t="shared" si="17"/>
        <v>0.1680610581209431</v>
      </c>
      <c r="W63" s="38">
        <f t="shared" si="17"/>
        <v>0.17627430254837978</v>
      </c>
      <c r="X63" s="38">
        <f t="shared" si="17"/>
        <v>0.18435989365284997</v>
      </c>
      <c r="Y63" s="38">
        <f t="shared" si="17"/>
        <v>0.19231794359413659</v>
      </c>
      <c r="Z63" s="38">
        <f t="shared" si="17"/>
        <v>0.20014898610655452</v>
      </c>
      <c r="AA63" s="38">
        <f t="shared" si="17"/>
        <v>0.20785389608177998</v>
      </c>
      <c r="AB63" s="38">
        <f t="shared" si="18"/>
        <v>0.21543382392193752</v>
      </c>
      <c r="AC63" s="38">
        <f t="shared" si="18"/>
        <v>0.22289014167438978</v>
      </c>
      <c r="AD63" s="38">
        <f t="shared" si="18"/>
        <v>0.23022439863763886</v>
      </c>
      <c r="AE63" s="38">
        <f t="shared" si="18"/>
        <v>0.23743828463457048</v>
      </c>
      <c r="AF63" s="38">
        <f t="shared" si="18"/>
        <v>0.24453359953239737</v>
      </c>
      <c r="AG63" s="38">
        <f t="shared" si="18"/>
        <v>0.25151222788130057</v>
      </c>
      <c r="AH63" s="38">
        <f t="shared" si="18"/>
        <v>0.25837611776941677</v>
      </c>
      <c r="AI63" s="38">
        <f t="shared" si="18"/>
        <v>0.26512726316736557</v>
      </c>
      <c r="AJ63" s="38">
        <f t="shared" si="18"/>
        <v>0.27176768917318012</v>
      </c>
      <c r="AK63" s="38">
        <f t="shared" si="18"/>
        <v>0.27829943967731119</v>
      </c>
      <c r="AL63" s="38">
        <f t="shared" si="18"/>
        <v>0.28472456705395832</v>
      </c>
      <c r="AM63" s="38">
        <f t="shared" si="18"/>
        <v>0.29104512355434897</v>
      </c>
      <c r="AN63" s="38">
        <f t="shared" si="18"/>
        <v>0.29726315413349397</v>
      </c>
      <c r="AO63" s="38">
        <f t="shared" si="18"/>
        <v>0.3033806904872684</v>
      </c>
      <c r="AP63" s="38">
        <f t="shared" si="18"/>
        <v>0.30939974611360288</v>
      </c>
      <c r="AQ63" s="38">
        <f t="shared" si="18"/>
        <v>0.31532231224182006</v>
      </c>
      <c r="AR63" s="38">
        <f t="shared" si="18"/>
        <v>0.32115035449904739</v>
      </c>
      <c r="AS63" s="38">
        <f t="shared" si="18"/>
        <v>0.32688581020320867</v>
      </c>
      <c r="AT63" s="38">
        <f t="shared" si="18"/>
        <v>0.33253058618917686</v>
      </c>
      <c r="AU63" s="38">
        <f t="shared" si="18"/>
        <v>0.33808655708889324</v>
      </c>
      <c r="AV63" s="38">
        <f t="shared" si="18"/>
        <v>0.3435555639981549</v>
      </c>
      <c r="AW63" s="38">
        <f t="shared" si="18"/>
        <v>0.34893941347275176</v>
      </c>
      <c r="AX63" s="38">
        <f t="shared" si="18"/>
        <v>0.35423987680503688</v>
      </c>
      <c r="AY63" s="38">
        <f t="shared" si="18"/>
        <v>0.35945868953910198</v>
      </c>
      <c r="AZ63" s="61">
        <f t="shared" si="18"/>
        <v>0.36459755118873494</v>
      </c>
    </row>
    <row r="64" spans="1:52">
      <c r="A64" s="78">
        <f t="shared" si="3"/>
        <v>61</v>
      </c>
      <c r="B64" s="2">
        <v>0</v>
      </c>
      <c r="C64" s="38">
        <f t="shared" ref="C64:L73" si="19">(C$2/(C$2+$A64)+1.96*1.96/(2*(C$2+$A64))-1.96*SQRT((C$2/(C$2+$A64)*(1-C$2/(C$2+$A64))+1.96*1.96/(4*(C$2+$A64)))/(C$2+$A64)))/(1+1.96*1.96/(C$2+$A64))</f>
        <v>2.8527936922403941E-3</v>
      </c>
      <c r="D64" s="38">
        <f t="shared" si="19"/>
        <v>8.7493440402969837E-3</v>
      </c>
      <c r="E64" s="38">
        <f t="shared" si="19"/>
        <v>1.6068725432185193E-2</v>
      </c>
      <c r="F64" s="38">
        <f t="shared" si="19"/>
        <v>2.418866343656222E-2</v>
      </c>
      <c r="G64" s="38">
        <f t="shared" si="19"/>
        <v>3.2791554064608174E-2</v>
      </c>
      <c r="H64" s="38">
        <f t="shared" si="19"/>
        <v>4.1690382881334122E-2</v>
      </c>
      <c r="I64" s="38">
        <f t="shared" si="19"/>
        <v>5.0765126778174775E-2</v>
      </c>
      <c r="J64" s="38">
        <f t="shared" si="19"/>
        <v>5.9934265459584066E-2</v>
      </c>
      <c r="K64" s="38">
        <f t="shared" si="19"/>
        <v>6.9140219912422626E-2</v>
      </c>
      <c r="L64" s="38">
        <f t="shared" si="19"/>
        <v>7.8341180717208123E-2</v>
      </c>
      <c r="M64" s="38">
        <f t="shared" ref="M64:AB73" si="20">(M$2/(M$2+$A64)+1.96*1.96/(2*(M$2+$A64))-1.96*SQRT((M$2/(M$2+$A64)*(1-M$2/(M$2+$A64))+1.96*1.96/(4*(M$2+$A64)))/(M$2+$A64)))/(1+1.96*1.96/(M$2+$A64))</f>
        <v>8.7506190347754406E-2</v>
      </c>
      <c r="N64" s="38">
        <f t="shared" si="20"/>
        <v>9.6612018628094029E-2</v>
      </c>
      <c r="O64" s="38">
        <f t="shared" si="20"/>
        <v>0.10564108955494537</v>
      </c>
      <c r="P64" s="38">
        <f t="shared" si="20"/>
        <v>0.11458005622312066</v>
      </c>
      <c r="Q64" s="38">
        <f t="shared" si="20"/>
        <v>0.12341879212336242</v>
      </c>
      <c r="R64" s="38">
        <f t="shared" si="20"/>
        <v>0.13214965937388248</v>
      </c>
      <c r="S64" s="38">
        <f t="shared" si="20"/>
        <v>0.14076696665343855</v>
      </c>
      <c r="T64" s="38">
        <f t="shared" si="20"/>
        <v>0.14926656041627731</v>
      </c>
      <c r="U64" s="38">
        <f t="shared" si="20"/>
        <v>0.15764551183088746</v>
      </c>
      <c r="V64" s="38">
        <f t="shared" si="20"/>
        <v>0.16590187380267349</v>
      </c>
      <c r="W64" s="38">
        <f t="shared" si="20"/>
        <v>0.17403449018407666</v>
      </c>
      <c r="X64" s="38">
        <f t="shared" si="20"/>
        <v>0.18204284443216528</v>
      </c>
      <c r="Y64" s="38">
        <f t="shared" si="20"/>
        <v>0.18992693848374495</v>
      </c>
      <c r="Z64" s="38">
        <f t="shared" si="20"/>
        <v>0.19768719505480048</v>
      </c>
      <c r="AA64" s="38">
        <f t="shared" si="20"/>
        <v>0.20532437829302616</v>
      </c>
      <c r="AB64" s="38">
        <f t="shared" si="20"/>
        <v>0.21283952894872077</v>
      </c>
      <c r="AC64" s="38">
        <f t="shared" si="18"/>
        <v>0.22023391113033136</v>
      </c>
      <c r="AD64" s="38">
        <f t="shared" si="18"/>
        <v>0.22750896837627055</v>
      </c>
      <c r="AE64" s="38">
        <f t="shared" si="18"/>
        <v>0.23466628727198596</v>
      </c>
      <c r="AF64" s="38">
        <f t="shared" si="18"/>
        <v>0.24170756721723363</v>
      </c>
      <c r="AG64" s="38">
        <f t="shared" si="18"/>
        <v>0.24863459523567621</v>
      </c>
      <c r="AH64" s="38">
        <f t="shared" si="18"/>
        <v>0.25544922494036565</v>
      </c>
      <c r="AI64" s="38">
        <f t="shared" si="18"/>
        <v>0.2621533589409395</v>
      </c>
      <c r="AJ64" s="38">
        <f t="shared" si="18"/>
        <v>0.26874893411348122</v>
      </c>
      <c r="AK64" s="38">
        <f t="shared" si="18"/>
        <v>0.27523790926078118</v>
      </c>
      <c r="AL64" s="38">
        <f t="shared" si="18"/>
        <v>0.28162225477573227</v>
      </c>
      <c r="AM64" s="38">
        <f t="shared" si="18"/>
        <v>0.28790394398869279</v>
      </c>
      <c r="AN64" s="38">
        <f t="shared" si="18"/>
        <v>0.29408494593454731</v>
      </c>
      <c r="AO64" s="38">
        <f t="shared" si="18"/>
        <v>0.30016721931970203</v>
      </c>
      <c r="AP64" s="38">
        <f t="shared" si="18"/>
        <v>0.30615270750553591</v>
      </c>
      <c r="AQ64" s="38">
        <f t="shared" si="18"/>
        <v>0.31204333435454978</v>
      </c>
      <c r="AR64" s="38">
        <f t="shared" si="18"/>
        <v>0.31784100080991978</v>
      </c>
      <c r="AS64" s="38">
        <f t="shared" si="18"/>
        <v>0.32354758209939372</v>
      </c>
      <c r="AT64" s="38">
        <f t="shared" si="18"/>
        <v>0.32916492547125298</v>
      </c>
      <c r="AU64" s="38">
        <f t="shared" si="18"/>
        <v>0.33469484838406588</v>
      </c>
      <c r="AV64" s="38">
        <f t="shared" si="18"/>
        <v>0.34013913708365806</v>
      </c>
      <c r="AW64" s="38">
        <f t="shared" si="18"/>
        <v>0.34549954551055639</v>
      </c>
      <c r="AX64" s="38">
        <f t="shared" si="18"/>
        <v>0.35077779448943258</v>
      </c>
      <c r="AY64" s="38">
        <f t="shared" si="18"/>
        <v>0.35597557115906309</v>
      </c>
      <c r="AZ64" s="61">
        <f t="shared" si="18"/>
        <v>0.36109452860724189</v>
      </c>
    </row>
    <row r="65" spans="1:52">
      <c r="A65" s="78">
        <f t="shared" si="3"/>
        <v>62</v>
      </c>
      <c r="B65" s="2">
        <v>0</v>
      </c>
      <c r="C65" s="38">
        <f t="shared" si="19"/>
        <v>2.8074219075510881E-3</v>
      </c>
      <c r="D65" s="38">
        <f t="shared" si="19"/>
        <v>8.6119577125165925E-3</v>
      </c>
      <c r="E65" s="38">
        <f t="shared" si="19"/>
        <v>1.5819553585903267E-2</v>
      </c>
      <c r="F65" s="38">
        <f t="shared" si="19"/>
        <v>2.3818229304678567E-2</v>
      </c>
      <c r="G65" s="38">
        <f t="shared" si="19"/>
        <v>3.2295572977927921E-2</v>
      </c>
      <c r="H65" s="38">
        <f t="shared" si="19"/>
        <v>4.1067556020173999E-2</v>
      </c>
      <c r="I65" s="38">
        <f t="shared" si="19"/>
        <v>5.0016002571615488E-2</v>
      </c>
      <c r="J65" s="38">
        <f t="shared" si="19"/>
        <v>5.9060583867026062E-2</v>
      </c>
      <c r="K65" s="38">
        <f t="shared" si="19"/>
        <v>6.8144505794526467E-2</v>
      </c>
      <c r="L65" s="38">
        <f t="shared" si="19"/>
        <v>7.7226478114719013E-2</v>
      </c>
      <c r="M65" s="38">
        <f t="shared" si="20"/>
        <v>8.627588209726772E-2</v>
      </c>
      <c r="N65" s="38">
        <f t="shared" si="20"/>
        <v>9.5269700429221976E-2</v>
      </c>
      <c r="O65" s="38">
        <f t="shared" si="20"/>
        <v>0.10419048023286545</v>
      </c>
      <c r="P65" s="38">
        <f t="shared" si="20"/>
        <v>0.11302493284924942</v>
      </c>
      <c r="Q65" s="38">
        <f t="shared" si="20"/>
        <v>0.12176294266340366</v>
      </c>
      <c r="R65" s="38">
        <f t="shared" si="20"/>
        <v>0.13039684796163398</v>
      </c>
      <c r="S65" s="38">
        <f t="shared" si="20"/>
        <v>0.13892090811951757</v>
      </c>
      <c r="T65" s="38">
        <f t="shared" si="20"/>
        <v>0.14733090169782392</v>
      </c>
      <c r="U65" s="38">
        <f t="shared" si="20"/>
        <v>0.15562381855614316</v>
      </c>
      <c r="V65" s="38">
        <f t="shared" si="20"/>
        <v>0.1637976208028234</v>
      </c>
      <c r="W65" s="38">
        <f t="shared" si="20"/>
        <v>0.17185105500631209</v>
      </c>
      <c r="X65" s="38">
        <f t="shared" si="20"/>
        <v>0.17978350315773353</v>
      </c>
      <c r="Y65" s="38">
        <f t="shared" si="20"/>
        <v>0.18759486332171668</v>
      </c>
      <c r="Z65" s="38">
        <f t="shared" si="20"/>
        <v>0.19528545330537803</v>
      </c>
      <c r="AA65" s="38">
        <f t="shared" si="20"/>
        <v>0.20285593236614669</v>
      </c>
      <c r="AB65" s="38">
        <f t="shared" si="18"/>
        <v>0.21030723719315761</v>
      </c>
      <c r="AC65" s="38">
        <f t="shared" si="18"/>
        <v>0.21764052928150573</v>
      </c>
      <c r="AD65" s="38">
        <f t="shared" si="18"/>
        <v>0.22485715147181132</v>
      </c>
      <c r="AE65" s="38">
        <f t="shared" si="18"/>
        <v>0.23195859191577631</v>
      </c>
      <c r="AF65" s="38">
        <f t="shared" si="18"/>
        <v>0.23894645409747611</v>
      </c>
      <c r="AG65" s="38">
        <f t="shared" si="18"/>
        <v>0.24582243182201946</v>
      </c>
      <c r="AH65" s="38">
        <f t="shared" si="18"/>
        <v>0.25258828830057922</v>
      </c>
      <c r="AI65" s="38">
        <f t="shared" si="18"/>
        <v>0.25924583862990869</v>
      </c>
      <c r="AJ65" s="38">
        <f t="shared" si="18"/>
        <v>0.265796935097103</v>
      </c>
      <c r="AK65" s="38">
        <f t="shared" si="18"/>
        <v>0.27224345484520945</v>
      </c>
      <c r="AL65" s="38">
        <f t="shared" si="18"/>
        <v>0.27858728951874556</v>
      </c>
      <c r="AM65" s="38">
        <f t="shared" si="18"/>
        <v>0.28483033657505374</v>
      </c>
      <c r="AN65" s="38">
        <f t="shared" ref="AB65:AZ75" si="21">(AN$2/(AN$2+$A65)+1.96*1.96/(2*(AN$2+$A65))-1.96*SQRT((AN$2/(AN$2+$A65)*(1-AN$2/(AN$2+$A65))+1.96*1.96/(4*(AN$2+$A65)))/(AN$2+$A65)))/(1+1.96*1.96/(AN$2+$A65))</f>
        <v>0.29097449200134384</v>
      </c>
      <c r="AO65" s="38">
        <f t="shared" si="21"/>
        <v>0.29702164422098598</v>
      </c>
      <c r="AP65" s="38">
        <f t="shared" si="21"/>
        <v>0.3029736690082715</v>
      </c>
      <c r="AQ65" s="38">
        <f t="shared" si="21"/>
        <v>0.3088324252600616</v>
      </c>
      <c r="AR65" s="38">
        <f t="shared" si="21"/>
        <v>0.3145997514967952</v>
      </c>
      <c r="AS65" s="38">
        <f t="shared" si="21"/>
        <v>0.32027746298521398</v>
      </c>
      <c r="AT65" s="38">
        <f t="shared" si="21"/>
        <v>0.32586734939167683</v>
      </c>
      <c r="AU65" s="38">
        <f t="shared" si="21"/>
        <v>0.33137117288870527</v>
      </c>
      <c r="AV65" s="38">
        <f t="shared" si="21"/>
        <v>0.33679066664892388</v>
      </c>
      <c r="AW65" s="38">
        <f t="shared" si="21"/>
        <v>0.3421275336702308</v>
      </c>
      <c r="AX65" s="38">
        <f t="shared" si="21"/>
        <v>0.34738344588418479</v>
      </c>
      <c r="AY65" s="38">
        <f t="shared" si="21"/>
        <v>0.35256004350648223</v>
      </c>
      <c r="AZ65" s="61">
        <f t="shared" si="21"/>
        <v>0.35765893459423009</v>
      </c>
    </row>
    <row r="66" spans="1:52">
      <c r="A66" s="78">
        <f t="shared" si="3"/>
        <v>63</v>
      </c>
      <c r="B66" s="2">
        <v>0</v>
      </c>
      <c r="C66" s="38">
        <f t="shared" si="19"/>
        <v>2.7634707504014052E-3</v>
      </c>
      <c r="D66" s="38">
        <f t="shared" si="19"/>
        <v>8.4788194009453536E-3</v>
      </c>
      <c r="E66" s="38">
        <f t="shared" si="19"/>
        <v>1.5577991894810295E-2</v>
      </c>
      <c r="F66" s="38">
        <f t="shared" si="19"/>
        <v>2.3458971433043544E-2</v>
      </c>
      <c r="G66" s="38">
        <f t="shared" si="19"/>
        <v>3.1814375154871552E-2</v>
      </c>
      <c r="H66" s="38">
        <f t="shared" si="19"/>
        <v>4.0463070120907337E-2</v>
      </c>
      <c r="I66" s="38">
        <f t="shared" si="19"/>
        <v>4.9288675106146228E-2</v>
      </c>
      <c r="J66" s="38">
        <f t="shared" si="19"/>
        <v>5.8212021765552971E-2</v>
      </c>
      <c r="K66" s="38">
        <f t="shared" si="19"/>
        <v>6.7177082931055565E-2</v>
      </c>
      <c r="L66" s="38">
        <f t="shared" si="19"/>
        <v>7.6143077996208119E-2</v>
      </c>
      <c r="M66" s="38">
        <f t="shared" si="20"/>
        <v>8.5079723015851261E-2</v>
      </c>
      <c r="N66" s="38">
        <f t="shared" si="20"/>
        <v>9.3964213237742886E-2</v>
      </c>
      <c r="O66" s="38">
        <f t="shared" si="20"/>
        <v>0.10277922110932625</v>
      </c>
      <c r="P66" s="38">
        <f t="shared" si="20"/>
        <v>0.1115115201004776</v>
      </c>
      <c r="Q66" s="38">
        <f t="shared" si="20"/>
        <v>0.12015101048823743</v>
      </c>
      <c r="R66" s="38">
        <f t="shared" si="20"/>
        <v>0.12869001243979503</v>
      </c>
      <c r="S66" s="38">
        <f t="shared" si="20"/>
        <v>0.13712274217035494</v>
      </c>
      <c r="T66" s="38">
        <f t="shared" si="20"/>
        <v>0.14544491671551743</v>
      </c>
      <c r="U66" s="38">
        <f t="shared" si="20"/>
        <v>0.15365345107261638</v>
      </c>
      <c r="V66" s="38">
        <f t="shared" si="20"/>
        <v>0.16174622297217847</v>
      </c>
      <c r="W66" s="38">
        <f t="shared" si="20"/>
        <v>0.16972188801500593</v>
      </c>
      <c r="X66" s="38">
        <f t="shared" si="20"/>
        <v>0.1775797328865609</v>
      </c>
      <c r="Y66" s="38">
        <f t="shared" si="20"/>
        <v>0.1853195577468752</v>
      </c>
      <c r="Z66" s="38">
        <f t="shared" si="20"/>
        <v>0.19294158124476968</v>
      </c>
      <c r="AA66" s="38">
        <f t="shared" si="20"/>
        <v>0.20044636326587595</v>
      </c>
      <c r="AB66" s="38">
        <f t="shared" si="21"/>
        <v>0.2078347417163135</v>
      </c>
      <c r="AC66" s="38">
        <f t="shared" si="21"/>
        <v>0.21510778051256527</v>
      </c>
      <c r="AD66" s="38">
        <f t="shared" si="21"/>
        <v>0.22226672658950442</v>
      </c>
      <c r="AE66" s="38">
        <f t="shared" si="21"/>
        <v>0.2293129742179435</v>
      </c>
      <c r="AF66" s="38">
        <f t="shared" si="21"/>
        <v>0.23624803528547358</v>
      </c>
      <c r="AG66" s="38">
        <f t="shared" si="21"/>
        <v>0.24307351447114595</v>
      </c>
      <c r="AH66" s="38">
        <f t="shared" si="21"/>
        <v>0.24979108845799555</v>
      </c>
      <c r="AI66" s="38">
        <f t="shared" si="21"/>
        <v>0.2564024884934557</v>
      </c>
      <c r="AJ66" s="38">
        <f t="shared" si="21"/>
        <v>0.26290948573797346</v>
      </c>
      <c r="AK66" s="38">
        <f t="shared" si="21"/>
        <v>0.26931387894509207</v>
      </c>
      <c r="AL66" s="38">
        <f t="shared" si="21"/>
        <v>0.27561748409823289</v>
      </c>
      <c r="AM66" s="38">
        <f t="shared" si="21"/>
        <v>0.28182212569509163</v>
      </c>
      <c r="AN66" s="38">
        <f t="shared" si="21"/>
        <v>0.28792962942352879</v>
      </c>
      <c r="AO66" s="38">
        <f t="shared" si="21"/>
        <v>0.2939418160157895</v>
      </c>
      <c r="AP66" s="38">
        <f t="shared" si="21"/>
        <v>0.2998604961029176</v>
      </c>
      <c r="AQ66" s="38">
        <f t="shared" si="21"/>
        <v>0.30568746591993617</v>
      </c>
      <c r="AR66" s="38">
        <f t="shared" si="21"/>
        <v>0.31142450373600916</v>
      </c>
      <c r="AS66" s="38">
        <f t="shared" si="21"/>
        <v>0.31707336690335403</v>
      </c>
      <c r="AT66" s="38">
        <f t="shared" si="21"/>
        <v>0.32263578943492172</v>
      </c>
      <c r="AU66" s="38">
        <f t="shared" si="21"/>
        <v>0.32811348003440627</v>
      </c>
      <c r="AV66" s="38">
        <f t="shared" si="21"/>
        <v>0.333508120513485</v>
      </c>
      <c r="AW66" s="38">
        <f t="shared" si="21"/>
        <v>0.33882136454071754</v>
      </c>
      <c r="AX66" s="38">
        <f t="shared" si="21"/>
        <v>0.34405483667455772</v>
      </c>
      <c r="AY66" s="38">
        <f t="shared" si="21"/>
        <v>0.34921013163971659</v>
      </c>
      <c r="AZ66" s="61">
        <f t="shared" si="21"/>
        <v>0.35428881381187033</v>
      </c>
    </row>
    <row r="67" spans="1:52">
      <c r="A67" s="78">
        <f t="shared" si="3"/>
        <v>64</v>
      </c>
      <c r="B67" s="2">
        <v>0</v>
      </c>
      <c r="C67" s="38">
        <f t="shared" si="19"/>
        <v>2.7208745274866189E-3</v>
      </c>
      <c r="D67" s="38">
        <f t="shared" si="19"/>
        <v>8.3497350759465083E-3</v>
      </c>
      <c r="E67" s="38">
        <f t="shared" si="19"/>
        <v>1.5343696938151807E-2</v>
      </c>
      <c r="F67" s="38">
        <f t="shared" si="19"/>
        <v>2.3110391480533059E-2</v>
      </c>
      <c r="G67" s="38">
        <f t="shared" si="19"/>
        <v>3.1347309217669046E-2</v>
      </c>
      <c r="H67" s="38">
        <f t="shared" si="19"/>
        <v>3.987612654032837E-2</v>
      </c>
      <c r="I67" s="38">
        <f t="shared" si="19"/>
        <v>4.8582206325328975E-2</v>
      </c>
      <c r="J67" s="38">
        <f t="shared" si="19"/>
        <v>5.7387510600737685E-2</v>
      </c>
      <c r="K67" s="38">
        <f t="shared" si="19"/>
        <v>6.6236761640452516E-2</v>
      </c>
      <c r="L67" s="38">
        <f t="shared" si="19"/>
        <v>7.5089679004872248E-2</v>
      </c>
      <c r="M67" s="38">
        <f t="shared" si="20"/>
        <v>8.3916309370033623E-2</v>
      </c>
      <c r="N67" s="38">
        <f t="shared" si="20"/>
        <v>9.2694059942674503E-2</v>
      </c>
      <c r="O67" s="38">
        <f t="shared" si="20"/>
        <v>0.1014057303066853</v>
      </c>
      <c r="P67" s="38">
        <f t="shared" si="20"/>
        <v>0.11003815950408477</v>
      </c>
      <c r="Q67" s="38">
        <f t="shared" si="20"/>
        <v>0.11858126823689084</v>
      </c>
      <c r="R67" s="38">
        <f t="shared" si="20"/>
        <v>0.1270273637929335</v>
      </c>
      <c r="S67" s="38">
        <f t="shared" si="20"/>
        <v>0.1353706249001661</v>
      </c>
      <c r="T67" s="38">
        <f t="shared" si="20"/>
        <v>0.1436067129787513</v>
      </c>
      <c r="U67" s="38">
        <f t="shared" si="20"/>
        <v>0.1517324741680183</v>
      </c>
      <c r="V67" s="38">
        <f t="shared" si="20"/>
        <v>0.15974570781689024</v>
      </c>
      <c r="W67" s="38">
        <f t="shared" si="20"/>
        <v>0.16764498447307555</v>
      </c>
      <c r="X67" s="38">
        <f t="shared" si="20"/>
        <v>0.17542950129698359</v>
      </c>
      <c r="Y67" s="38">
        <f t="shared" si="20"/>
        <v>0.18309896615432045</v>
      </c>
      <c r="Z67" s="38">
        <f t="shared" si="20"/>
        <v>0.19065350395100789</v>
      </c>
      <c r="AA67" s="38">
        <f t="shared" si="20"/>
        <v>0.19809358040575942</v>
      </c>
      <c r="AB67" s="38">
        <f t="shared" si="21"/>
        <v>0.20541993962705982</v>
      </c>
      <c r="AC67" s="38">
        <f t="shared" si="21"/>
        <v>0.21263355271467296</v>
      </c>
      <c r="AD67" s="38">
        <f t="shared" si="21"/>
        <v>0.21973557523585982</v>
      </c>
      <c r="AE67" s="38">
        <f t="shared" si="21"/>
        <v>0.22672731189740269</v>
      </c>
      <c r="AF67" s="38">
        <f t="shared" si="21"/>
        <v>0.23361018709048179</v>
      </c>
      <c r="AG67" s="38">
        <f t="shared" si="21"/>
        <v>0.24038572025731433</v>
      </c>
      <c r="AH67" s="38">
        <f t="shared" si="21"/>
        <v>0.24705550523810998</v>
      </c>
      <c r="AI67" s="38">
        <f t="shared" si="21"/>
        <v>0.25362119291999519</v>
      </c>
      <c r="AJ67" s="38">
        <f t="shared" si="21"/>
        <v>0.26008447663750445</v>
      </c>
      <c r="AK67" s="38">
        <f t="shared" si="21"/>
        <v>0.26644707987537569</v>
      </c>
      <c r="AL67" s="38">
        <f t="shared" si="21"/>
        <v>0.27271074590490141</v>
      </c>
      <c r="AM67" s="38">
        <f t="shared" si="21"/>
        <v>0.27887722904962386</v>
      </c>
      <c r="AN67" s="38">
        <f t="shared" si="21"/>
        <v>0.28494828732820177</v>
      </c>
      <c r="AO67" s="38">
        <f t="shared" si="21"/>
        <v>0.29092567626448879</v>
      </c>
      <c r="AP67" s="38">
        <f t="shared" si="21"/>
        <v>0.29681114368929629</v>
      </c>
      <c r="AQ67" s="38">
        <f t="shared" si="21"/>
        <v>0.30260642538652971</v>
      </c>
      <c r="AR67" s="38">
        <f t="shared" si="21"/>
        <v>0.30831324145963807</v>
      </c>
      <c r="AS67" s="38">
        <f t="shared" si="21"/>
        <v>0.3139332933135473</v>
      </c>
      <c r="AT67" s="38">
        <f t="shared" si="21"/>
        <v>0.31946826116323029</v>
      </c>
      <c r="AU67" s="38">
        <f t="shared" si="21"/>
        <v>0.32491980199339493</v>
      </c>
      <c r="AV67" s="38">
        <f t="shared" si="21"/>
        <v>0.33028954790493459</v>
      </c>
      <c r="AW67" s="38">
        <f t="shared" si="21"/>
        <v>0.33557910479316561</v>
      </c>
      <c r="AX67" s="38">
        <f t="shared" si="21"/>
        <v>0.34079005131078005</v>
      </c>
      <c r="AY67" s="38">
        <f t="shared" si="21"/>
        <v>0.34592393807513022</v>
      </c>
      <c r="AZ67" s="61">
        <f t="shared" si="21"/>
        <v>0.35098228708513207</v>
      </c>
    </row>
    <row r="68" spans="1:52">
      <c r="A68" s="78">
        <f t="shared" si="3"/>
        <v>65</v>
      </c>
      <c r="B68" s="2">
        <v>0</v>
      </c>
      <c r="C68" s="38">
        <f t="shared" si="19"/>
        <v>2.6795715344567501E-3</v>
      </c>
      <c r="D68" s="38">
        <f t="shared" si="19"/>
        <v>8.2245223474539057E-3</v>
      </c>
      <c r="E68" s="38">
        <f t="shared" si="19"/>
        <v>1.5116345653532108E-2</v>
      </c>
      <c r="F68" s="38">
        <f t="shared" si="19"/>
        <v>2.2772020303367495E-2</v>
      </c>
      <c r="G68" s="38">
        <f t="shared" si="19"/>
        <v>3.0893761510293525E-2</v>
      </c>
      <c r="H68" s="38">
        <f t="shared" si="19"/>
        <v>3.9305972354112026E-2</v>
      </c>
      <c r="I68" s="38">
        <f t="shared" si="19"/>
        <v>4.7895711261167928E-2</v>
      </c>
      <c r="J68" s="38">
        <f t="shared" si="19"/>
        <v>5.6586041610119077E-2</v>
      </c>
      <c r="K68" s="38">
        <f t="shared" si="19"/>
        <v>6.5322418067745899E-2</v>
      </c>
      <c r="L68" s="38">
        <f t="shared" si="19"/>
        <v>7.4065050994147313E-2</v>
      </c>
      <c r="M68" s="38">
        <f t="shared" si="20"/>
        <v>8.2784313399212731E-2</v>
      </c>
      <c r="N68" s="38">
        <f t="shared" si="20"/>
        <v>9.1457823584038256E-2</v>
      </c>
      <c r="O68" s="38">
        <f t="shared" si="20"/>
        <v>0.10006850973163445</v>
      </c>
      <c r="P68" s="38">
        <f t="shared" si="20"/>
        <v>0.10860327950089017</v>
      </c>
      <c r="Q68" s="38">
        <f t="shared" si="20"/>
        <v>0.11705207812728377</v>
      </c>
      <c r="R68" s="38">
        <f t="shared" si="20"/>
        <v>0.12540720482500986</v>
      </c>
      <c r="S68" s="38">
        <f t="shared" si="20"/>
        <v>0.13366280607539824</v>
      </c>
      <c r="T68" s="38">
        <f t="shared" si="20"/>
        <v>0.14181449316941397</v>
      </c>
      <c r="U68" s="38">
        <f t="shared" si="20"/>
        <v>0.14985904898307537</v>
      </c>
      <c r="V68" s="38">
        <f t="shared" si="20"/>
        <v>0.15779420008743489</v>
      </c>
      <c r="W68" s="38">
        <f t="shared" si="20"/>
        <v>0.16561843751812286</v>
      </c>
      <c r="X68" s="38">
        <f t="shared" si="20"/>
        <v>0.17333087433749275</v>
      </c>
      <c r="Y68" s="38">
        <f t="shared" si="20"/>
        <v>0.18093113139383876</v>
      </c>
      <c r="Z68" s="38">
        <f t="shared" si="20"/>
        <v>0.18841924495236884</v>
      </c>
      <c r="AA68" s="38">
        <f t="shared" si="20"/>
        <v>0.19579559147626249</v>
      </c>
      <c r="AB68" s="38">
        <f t="shared" si="21"/>
        <v>0.2030608259873361</v>
      </c>
      <c r="AC68" s="38">
        <f t="shared" si="21"/>
        <v>0.21021583127441631</v>
      </c>
      <c r="AD68" s="38">
        <f t="shared" si="21"/>
        <v>0.21726167583661848</v>
      </c>
      <c r="AE68" s="38">
        <f t="shared" si="21"/>
        <v>0.22419957891141781</v>
      </c>
      <c r="AF68" s="38">
        <f t="shared" si="21"/>
        <v>0.23103088128713048</v>
      </c>
      <c r="AG68" s="38">
        <f t="shared" si="21"/>
        <v>0.23775702086652162</v>
      </c>
      <c r="AH68" s="38">
        <f t="shared" si="21"/>
        <v>0.2443795121542261</v>
      </c>
      <c r="AI68" s="38">
        <f t="shared" si="21"/>
        <v>0.25089992900091479</v>
      </c>
      <c r="AJ68" s="38">
        <f t="shared" si="21"/>
        <v>0.25731989006284084</v>
      </c>
      <c r="AK68" s="38">
        <f t="shared" si="21"/>
        <v>0.26364104653478027</v>
      </c>
      <c r="AL68" s="38">
        <f t="shared" si="21"/>
        <v>0.26986507179349312</v>
      </c>
      <c r="AM68" s="38">
        <f t="shared" si="21"/>
        <v>0.27599365265225301</v>
      </c>
      <c r="AN68" s="38">
        <f t="shared" si="21"/>
        <v>0.28202848197813429</v>
      </c>
      <c r="AO68" s="38">
        <f t="shared" si="21"/>
        <v>0.28797125246524385</v>
      </c>
      <c r="AP68" s="38">
        <f t="shared" si="21"/>
        <v>0.29382365139092603</v>
      </c>
      <c r="AQ68" s="38">
        <f t="shared" si="21"/>
        <v>0.29958735620971916</v>
      </c>
      <c r="AR68" s="38">
        <f t="shared" si="21"/>
        <v>0.30526403086270421</v>
      </c>
      <c r="AS68" s="38">
        <f t="shared" si="21"/>
        <v>0.31085532269880395</v>
      </c>
      <c r="AT68" s="38">
        <f t="shared" si="21"/>
        <v>0.31636285992031193</v>
      </c>
      <c r="AU68" s="38">
        <f t="shared" si="21"/>
        <v>0.32178824947805179</v>
      </c>
      <c r="AV68" s="38">
        <f t="shared" si="21"/>
        <v>0.32713307535255598</v>
      </c>
      <c r="AW68" s="38">
        <f t="shared" si="21"/>
        <v>0.33239889716688548</v>
      </c>
      <c r="AX68" s="38">
        <f t="shared" si="21"/>
        <v>0.33758724908450122</v>
      </c>
      <c r="AY68" s="38">
        <f t="shared" si="21"/>
        <v>0.34269963895219036</v>
      </c>
      <c r="AZ68" s="61">
        <f t="shared" si="21"/>
        <v>0.3477375476536349</v>
      </c>
    </row>
    <row r="69" spans="1:52">
      <c r="A69" s="78">
        <f t="shared" si="3"/>
        <v>66</v>
      </c>
      <c r="B69" s="2">
        <v>0</v>
      </c>
      <c r="C69" s="38">
        <f t="shared" si="19"/>
        <v>2.6395037576767816E-3</v>
      </c>
      <c r="D69" s="38">
        <f t="shared" si="19"/>
        <v>8.1030096050453432E-3</v>
      </c>
      <c r="E69" s="38">
        <f t="shared" si="19"/>
        <v>1.4895633850267164E-2</v>
      </c>
      <c r="F69" s="38">
        <f t="shared" si="19"/>
        <v>2.2443415847410175E-2</v>
      </c>
      <c r="G69" s="38">
        <f t="shared" si="19"/>
        <v>3.0453153406264533E-2</v>
      </c>
      <c r="H69" s="38">
        <f t="shared" si="19"/>
        <v>3.8751897130490362E-2</v>
      </c>
      <c r="I69" s="38">
        <f t="shared" si="19"/>
        <v>4.7228354329351067E-2</v>
      </c>
      <c r="J69" s="38">
        <f t="shared" si="19"/>
        <v>5.5806661696501225E-2</v>
      </c>
      <c r="K69" s="38">
        <f t="shared" si="19"/>
        <v>6.4432989690721643E-2</v>
      </c>
      <c r="L69" s="38">
        <f t="shared" si="19"/>
        <v>7.3068030218550378E-2</v>
      </c>
      <c r="M69" s="38">
        <f t="shared" si="20"/>
        <v>8.1682478239274645E-2</v>
      </c>
      <c r="N69" s="38">
        <f t="shared" si="20"/>
        <v>9.0254162053391859E-2</v>
      </c>
      <c r="O69" s="38">
        <f t="shared" si="20"/>
        <v>9.8766139592776317E-2</v>
      </c>
      <c r="P69" s="38">
        <f t="shared" si="20"/>
        <v>0.10720538981609888</v>
      </c>
      <c r="Q69" s="38">
        <f t="shared" si="20"/>
        <v>0.11556188621286034</v>
      </c>
      <c r="R69" s="38">
        <f t="shared" si="20"/>
        <v>0.12382792433083327</v>
      </c>
      <c r="S69" s="38">
        <f t="shared" si="20"/>
        <v>0.13199762324683001</v>
      </c>
      <c r="T69" s="38">
        <f t="shared" si="20"/>
        <v>0.14006654921749656</v>
      </c>
      <c r="U69" s="38">
        <f t="shared" si="20"/>
        <v>0.1480314270708086</v>
      </c>
      <c r="V69" s="38">
        <f t="shared" si="20"/>
        <v>0.15588991583928091</v>
      </c>
      <c r="W69" s="38">
        <f t="shared" si="20"/>
        <v>0.1636404322399915</v>
      </c>
      <c r="X69" s="38">
        <f t="shared" si="20"/>
        <v>0.17128201033468107</v>
      </c>
      <c r="Y69" s="38">
        <f t="shared" si="20"/>
        <v>0.1788141889199488</v>
      </c>
      <c r="Z69" s="38">
        <f t="shared" si="20"/>
        <v>0.18623692042961368</v>
      </c>
      <c r="AA69" s="38">
        <f t="shared" si="20"/>
        <v>0.19355049670786545</v>
      </c>
      <c r="AB69" s="38">
        <f t="shared" si="21"/>
        <v>0.20075548814347025</v>
      </c>
      <c r="AC69" s="38">
        <f t="shared" si="21"/>
        <v>0.20785269347957885</v>
      </c>
      <c r="AD69" s="38">
        <f t="shared" si="21"/>
        <v>0.21484309822217873</v>
      </c>
      <c r="AE69" s="38">
        <f t="shared" si="21"/>
        <v>0.2217278400249833</v>
      </c>
      <c r="AF69" s="38">
        <f t="shared" si="21"/>
        <v>0.22850817977225668</v>
      </c>
      <c r="AG69" s="38">
        <f t="shared" si="21"/>
        <v>0.23518547734357254</v>
      </c>
      <c r="AH69" s="38">
        <f t="shared" si="21"/>
        <v>0.24176117124691768</v>
      </c>
      <c r="AI69" s="38">
        <f t="shared" si="21"/>
        <v>0.24823676146403359</v>
      </c>
      <c r="AJ69" s="38">
        <f t="shared" si="21"/>
        <v>0.25461379497543002</v>
      </c>
      <c r="AK69" s="38">
        <f t="shared" si="21"/>
        <v>0.26089385353016681</v>
      </c>
      <c r="AL69" s="38">
        <f t="shared" si="21"/>
        <v>0.26707854330326647</v>
      </c>
      <c r="AM69" s="38">
        <f t="shared" si="21"/>
        <v>0.27316948614594705</v>
      </c>
      <c r="AN69" s="38">
        <f t="shared" si="21"/>
        <v>0.27916831218415195</v>
      </c>
      <c r="AO69" s="38">
        <f t="shared" si="21"/>
        <v>0.28507665356163669</v>
      </c>
      <c r="AP69" s="38">
        <f t="shared" si="21"/>
        <v>0.29089613915715784</v>
      </c>
      <c r="AQ69" s="38">
        <f t="shared" si="21"/>
        <v>0.29662839013259595</v>
      </c>
      <c r="AR69" s="38">
        <f t="shared" si="21"/>
        <v>0.30227501619133068</v>
      </c>
      <c r="AS69" s="38">
        <f t="shared" si="21"/>
        <v>0.30783761244479607</v>
      </c>
      <c r="AT69" s="38">
        <f t="shared" si="21"/>
        <v>0.31331775680061763</v>
      </c>
      <c r="AU69" s="38">
        <f t="shared" si="21"/>
        <v>0.31871700779864365</v>
      </c>
      <c r="AV69" s="38">
        <f t="shared" si="21"/>
        <v>0.32403690283200165</v>
      </c>
      <c r="AW69" s="38">
        <f t="shared" si="21"/>
        <v>0.32927895669940405</v>
      </c>
      <c r="AX69" s="38">
        <f t="shared" si="21"/>
        <v>0.33444466044260179</v>
      </c>
      <c r="AY69" s="38">
        <f t="shared" si="21"/>
        <v>0.33953548042937687</v>
      </c>
      <c r="AZ69" s="61">
        <f t="shared" si="21"/>
        <v>0.34455285764797311</v>
      </c>
    </row>
    <row r="70" spans="1:52">
      <c r="A70" s="78">
        <f t="shared" ref="A70:A103" si="22">A69+1</f>
        <v>67</v>
      </c>
      <c r="B70" s="2">
        <v>0</v>
      </c>
      <c r="C70" s="38">
        <f t="shared" si="19"/>
        <v>2.6006166023507821E-3</v>
      </c>
      <c r="D70" s="38">
        <f t="shared" si="19"/>
        <v>7.9850352331449336E-3</v>
      </c>
      <c r="E70" s="38">
        <f t="shared" si="19"/>
        <v>1.4681274851143573E-2</v>
      </c>
      <c r="F70" s="38">
        <f t="shared" si="19"/>
        <v>2.2124161220470236E-2</v>
      </c>
      <c r="G70" s="38">
        <f t="shared" si="19"/>
        <v>3.0024938843822721E-2</v>
      </c>
      <c r="H70" s="38">
        <f t="shared" si="19"/>
        <v>3.8213229973420255E-2</v>
      </c>
      <c r="I70" s="38">
        <f t="shared" si="19"/>
        <v>4.6579345930590606E-2</v>
      </c>
      <c r="J70" s="38">
        <f t="shared" si="19"/>
        <v>5.5048469638561637E-2</v>
      </c>
      <c r="K70" s="38">
        <f t="shared" si="19"/>
        <v>6.3567471189529212E-2</v>
      </c>
      <c r="L70" s="38">
        <f t="shared" si="19"/>
        <v>7.2097514909401916E-2</v>
      </c>
      <c r="M70" s="38">
        <f t="shared" si="20"/>
        <v>8.0609613248301071E-2</v>
      </c>
      <c r="N70" s="38">
        <f t="shared" si="20"/>
        <v>8.9081803209866445E-2</v>
      </c>
      <c r="O70" s="38">
        <f t="shared" si="20"/>
        <v>9.749727334375495E-2</v>
      </c>
      <c r="P70" s="38">
        <f t="shared" si="20"/>
        <v>0.10584307626279291</v>
      </c>
      <c r="Q70" s="38">
        <f t="shared" si="20"/>
        <v>0.1141092170763672</v>
      </c>
      <c r="R70" s="38">
        <f t="shared" si="20"/>
        <v>0.12228799170691443</v>
      </c>
      <c r="S70" s="38">
        <f t="shared" si="20"/>
        <v>0.13037349630137582</v>
      </c>
      <c r="T70" s="38">
        <f t="shared" si="20"/>
        <v>0.13836125681504122</v>
      </c>
      <c r="U70" s="38">
        <f t="shared" si="20"/>
        <v>0.14624794489136714</v>
      </c>
      <c r="V70" s="38">
        <f t="shared" si="20"/>
        <v>0.15403115692511479</v>
      </c>
      <c r="W70" s="38">
        <f t="shared" si="20"/>
        <v>0.1617092401848666</v>
      </c>
      <c r="X70" s="38">
        <f t="shared" si="20"/>
        <v>0.16928115452187478</v>
      </c>
      <c r="Y70" s="38">
        <f t="shared" si="20"/>
        <v>0.176746361356073</v>
      </c>
      <c r="Z70" s="38">
        <f t="shared" si="20"/>
        <v>0.18410473382523007</v>
      </c>
      <c r="AA70" s="38">
        <f t="shared" si="20"/>
        <v>0.19135648353357726</v>
      </c>
      <c r="AB70" s="38">
        <f t="shared" si="21"/>
        <v>0.19850210044898137</v>
      </c>
      <c r="AC70" s="38">
        <f t="shared" si="21"/>
        <v>0.20554230330818626</v>
      </c>
      <c r="AD70" s="38">
        <f t="shared" si="21"/>
        <v>0.21247799848789717</v>
      </c>
      <c r="AE70" s="38">
        <f t="shared" si="21"/>
        <v>0.21931024574654739</v>
      </c>
      <c r="AF70" s="38">
        <f t="shared" si="21"/>
        <v>0.22604022957947018</v>
      </c>
      <c r="AG70" s="38">
        <f t="shared" si="21"/>
        <v>0.23266923518824525</v>
      </c>
      <c r="AH70" s="38">
        <f t="shared" si="21"/>
        <v>0.23919862826396276</v>
      </c>
      <c r="AI70" s="38">
        <f t="shared" si="21"/>
        <v>0.24562983793895452</v>
      </c>
      <c r="AJ70" s="38">
        <f t="shared" si="21"/>
        <v>0.25196434238298415</v>
      </c>
      <c r="AK70" s="38">
        <f t="shared" si="21"/>
        <v>0.25820365661589834</v>
      </c>
      <c r="AL70" s="38">
        <f t="shared" si="21"/>
        <v>0.26434932218518686</v>
      </c>
      <c r="AM70" s="38">
        <f t="shared" si="21"/>
        <v>0.27040289841818516</v>
      </c>
      <c r="AN70" s="38">
        <f t="shared" si="21"/>
        <v>0.27636595500808658</v>
      </c>
      <c r="AO70" s="38">
        <f t="shared" si="21"/>
        <v>0.28224006573304644</v>
      </c>
      <c r="AP70" s="38">
        <f t="shared" si="21"/>
        <v>0.28802680314038603</v>
      </c>
      <c r="AQ70" s="38">
        <f t="shared" si="21"/>
        <v>0.29372773405474856</v>
      </c>
      <c r="AR70" s="38">
        <f t="shared" si="21"/>
        <v>0.29934441579117815</v>
      </c>
      <c r="AS70" s="38">
        <f t="shared" si="21"/>
        <v>0.30487839297240443</v>
      </c>
      <c r="AT70" s="38">
        <f t="shared" si="21"/>
        <v>0.31033119486484406</v>
      </c>
      <c r="AU70" s="38">
        <f t="shared" si="21"/>
        <v>0.31570433316053725</v>
      </c>
      <c r="AV70" s="38">
        <f t="shared" si="21"/>
        <v>0.32099930014289246</v>
      </c>
      <c r="AW70" s="38">
        <f t="shared" si="21"/>
        <v>0.32621756718306522</v>
      </c>
      <c r="AX70" s="38">
        <f t="shared" si="21"/>
        <v>0.33136058352136005</v>
      </c>
      <c r="AY70" s="38">
        <f t="shared" si="21"/>
        <v>0.33642977529443968</v>
      </c>
      <c r="AZ70" s="61">
        <f t="shared" si="21"/>
        <v>0.34142654477455808</v>
      </c>
    </row>
    <row r="71" spans="1:52">
      <c r="A71" s="78">
        <f t="shared" si="22"/>
        <v>68</v>
      </c>
      <c r="B71" s="2">
        <v>0</v>
      </c>
      <c r="C71" s="38">
        <f t="shared" si="19"/>
        <v>2.5628586443303789E-3</v>
      </c>
      <c r="D71" s="38">
        <f t="shared" si="19"/>
        <v>7.8704468938062891E-3</v>
      </c>
      <c r="E71" s="38">
        <f t="shared" si="19"/>
        <v>1.4472998249826664E-2</v>
      </c>
      <c r="F71" s="38">
        <f t="shared" si="19"/>
        <v>2.1813862926925037E-2</v>
      </c>
      <c r="G71" s="38">
        <f t="shared" si="19"/>
        <v>2.960860206637889E-2</v>
      </c>
      <c r="H71" s="38">
        <f t="shared" si="19"/>
        <v>3.7689336809333382E-2</v>
      </c>
      <c r="I71" s="38">
        <f t="shared" si="19"/>
        <v>4.5947939328944823E-2</v>
      </c>
      <c r="J71" s="38">
        <f t="shared" si="19"/>
        <v>5.4310612607017979E-2</v>
      </c>
      <c r="K71" s="38">
        <f t="shared" si="19"/>
        <v>6.2724910645863149E-2</v>
      </c>
      <c r="L71" s="38">
        <f t="shared" si="19"/>
        <v>7.1152461199934597E-2</v>
      </c>
      <c r="M71" s="38">
        <f t="shared" si="20"/>
        <v>7.9564589697654065E-2</v>
      </c>
      <c r="N71" s="38">
        <f t="shared" si="20"/>
        <v>8.7939540374142089E-2</v>
      </c>
      <c r="O71" s="38">
        <f t="shared" si="20"/>
        <v>9.6260633013838928E-2</v>
      </c>
      <c r="P71" s="38">
        <f t="shared" si="20"/>
        <v>0.10451499593969747</v>
      </c>
      <c r="Q71" s="38">
        <f t="shared" si="20"/>
        <v>0.1126926689223679</v>
      </c>
      <c r="R71" s="38">
        <f t="shared" si="20"/>
        <v>0.12078595196346183</v>
      </c>
      <c r="S71" s="38">
        <f t="shared" si="20"/>
        <v>0.12878892241565565</v>
      </c>
      <c r="T71" s="38">
        <f t="shared" si="20"/>
        <v>0.13669707033094278</v>
      </c>
      <c r="U71" s="38">
        <f t="shared" si="20"/>
        <v>0.14450701870548618</v>
      </c>
      <c r="V71" s="38">
        <f t="shared" si="20"/>
        <v>0.15221630588234231</v>
      </c>
      <c r="W71" s="38">
        <f t="shared" si="20"/>
        <v>0.15982321425035884</v>
      </c>
      <c r="X71" s="38">
        <f t="shared" si="20"/>
        <v>0.16732663395366265</v>
      </c>
      <c r="Y71" s="38">
        <f t="shared" si="20"/>
        <v>0.17472595343886432</v>
      </c>
      <c r="Z71" s="38">
        <f t="shared" si="20"/>
        <v>0.18202097082654678</v>
      </c>
      <c r="AA71" s="38">
        <f t="shared" si="20"/>
        <v>0.18921182161860811</v>
      </c>
      <c r="AB71" s="38">
        <f t="shared" si="21"/>
        <v>0.19629891934748106</v>
      </c>
      <c r="AC71" s="38">
        <f t="shared" si="21"/>
        <v>0.20328290657032791</v>
      </c>
      <c r="AD71" s="38">
        <f t="shared" si="21"/>
        <v>0.21016461419964405</v>
      </c>
      <c r="AE71" s="38">
        <f t="shared" si="21"/>
        <v>0.21694502760133391</v>
      </c>
      <c r="AF71" s="38">
        <f t="shared" si="21"/>
        <v>0.22362525822357754</v>
      </c>
      <c r="AG71" s="38">
        <f t="shared" si="21"/>
        <v>0.23020651977353204</v>
      </c>
      <c r="AH71" s="38">
        <f t="shared" si="21"/>
        <v>0.23669010815456884</v>
      </c>
      <c r="AI71" s="38">
        <f t="shared" si="21"/>
        <v>0.24307738452895139</v>
      </c>
      <c r="AJ71" s="38">
        <f t="shared" si="21"/>
        <v>0.24936976099027819</v>
      </c>
      <c r="AK71" s="38">
        <f t="shared" si="21"/>
        <v>0.25556868842441471</v>
      </c>
      <c r="AL71" s="38">
        <f t="shared" si="21"/>
        <v>0.26167564621281442</v>
      </c>
      <c r="AM71" s="38">
        <f t="shared" si="21"/>
        <v>0.26769213349239385</v>
      </c>
      <c r="AN71" s="38">
        <f t="shared" si="21"/>
        <v>0.27361966173474206</v>
      </c>
      <c r="AO71" s="38">
        <f t="shared" si="21"/>
        <v>0.27945974844690114</v>
      </c>
      <c r="AP71" s="38">
        <f t="shared" si="21"/>
        <v>0.28521391182814521</v>
      </c>
      <c r="AQ71" s="38">
        <f t="shared" si="21"/>
        <v>0.29088366624359363</v>
      </c>
      <c r="AR71" s="38">
        <f t="shared" si="21"/>
        <v>0.29647051839725508</v>
      </c>
      <c r="AS71" s="38">
        <f t="shared" si="21"/>
        <v>0.30197596410512551</v>
      </c>
      <c r="AT71" s="38">
        <f t="shared" si="21"/>
        <v>0.30740148558394531</v>
      </c>
      <c r="AU71" s="38">
        <f t="shared" si="21"/>
        <v>0.31274854918373601</v>
      </c>
      <c r="AV71" s="38">
        <f t="shared" si="21"/>
        <v>0.31801860350272454</v>
      </c>
      <c r="AW71" s="38">
        <f t="shared" si="21"/>
        <v>0.3232130778320873</v>
      </c>
      <c r="AX71" s="38">
        <f t="shared" si="21"/>
        <v>0.3283333808853891</v>
      </c>
      <c r="AY71" s="38">
        <f t="shared" si="21"/>
        <v>0.33338089977390312</v>
      </c>
      <c r="AZ71" s="61">
        <f t="shared" si="21"/>
        <v>0.33835699919434897</v>
      </c>
    </row>
    <row r="72" spans="1:52">
      <c r="A72" s="78">
        <f t="shared" si="22"/>
        <v>69</v>
      </c>
      <c r="B72" s="2">
        <v>0</v>
      </c>
      <c r="C72" s="38">
        <f t="shared" si="19"/>
        <v>2.5261814032348658E-3</v>
      </c>
      <c r="D72" s="38">
        <f t="shared" si="19"/>
        <v>7.7591008703830752E-3</v>
      </c>
      <c r="E72" s="38">
        <f t="shared" si="19"/>
        <v>1.427054877259009E-2</v>
      </c>
      <c r="F72" s="38">
        <f t="shared" si="19"/>
        <v>2.1512149248934791E-2</v>
      </c>
      <c r="G72" s="38">
        <f t="shared" si="19"/>
        <v>2.9203655548562042E-2</v>
      </c>
      <c r="H72" s="38">
        <f t="shared" si="19"/>
        <v>3.7179617894368071E-2</v>
      </c>
      <c r="I72" s="38">
        <f t="shared" si="19"/>
        <v>4.5333427781128623E-2</v>
      </c>
      <c r="J72" s="38">
        <f t="shared" si="19"/>
        <v>5.359228295797315E-2</v>
      </c>
      <c r="K72" s="38">
        <f t="shared" si="19"/>
        <v>6.1904406041422243E-2</v>
      </c>
      <c r="L72" s="38">
        <f t="shared" si="19"/>
        <v>7.0231879367990455E-2</v>
      </c>
      <c r="M72" s="38">
        <f t="shared" si="20"/>
        <v>7.8546336795511429E-2</v>
      </c>
      <c r="N72" s="38">
        <f t="shared" si="20"/>
        <v>8.6826228166634503E-2</v>
      </c>
      <c r="O72" s="38">
        <f t="shared" si="20"/>
        <v>9.5055004891709816E-2</v>
      </c>
      <c r="P72" s="38">
        <f t="shared" si="20"/>
        <v>0.10321987278869713</v>
      </c>
      <c r="Q72" s="38">
        <f t="shared" si="20"/>
        <v>0.11131090903390253</v>
      </c>
      <c r="R72" s="38">
        <f t="shared" si="20"/>
        <v>0.1193204211030341</v>
      </c>
      <c r="S72" s="38">
        <f t="shared" si="20"/>
        <v>0.1272424713770989</v>
      </c>
      <c r="T72" s="38">
        <f t="shared" si="20"/>
        <v>0.13507251809274734</v>
      </c>
      <c r="U72" s="38">
        <f t="shared" si="20"/>
        <v>0.14280713983318927</v>
      </c>
      <c r="V72" s="38">
        <f t="shared" si="20"/>
        <v>0.15044382118304631</v>
      </c>
      <c r="W72" s="38">
        <f t="shared" si="20"/>
        <v>0.15798078393937456</v>
      </c>
      <c r="X72" s="38">
        <f t="shared" si="20"/>
        <v>0.16541685277480106</v>
      </c>
      <c r="Y72" s="38">
        <f t="shared" si="20"/>
        <v>0.17275134731188044</v>
      </c>
      <c r="Z72" s="38">
        <f t="shared" si="20"/>
        <v>0.17998399469266022</v>
      </c>
      <c r="AA72" s="38">
        <f t="shared" si="20"/>
        <v>0.18711485822790061</v>
      </c>
      <c r="AB72" s="38">
        <f t="shared" si="21"/>
        <v>0.19414427878715154</v>
      </c>
      <c r="AC72" s="38">
        <f t="shared" si="21"/>
        <v>0.20107282637501533</v>
      </c>
      <c r="AD72" s="38">
        <f t="shared" si="21"/>
        <v>0.20790125991766101</v>
      </c>
      <c r="AE72" s="38">
        <f t="shared" si="21"/>
        <v>0.21463049371609197</v>
      </c>
      <c r="AF72" s="38">
        <f t="shared" si="21"/>
        <v>0.22126156934946595</v>
      </c>
      <c r="AG72" s="38">
        <f t="shared" si="21"/>
        <v>0.22779563206132378</v>
      </c>
      <c r="AH72" s="38">
        <f t="shared" si="21"/>
        <v>0.23423391085400688</v>
      </c>
      <c r="AI72" s="38">
        <f t="shared" si="21"/>
        <v>0.24057770166624781</v>
      </c>
      <c r="AJ72" s="38">
        <f t="shared" si="21"/>
        <v>0.24682835312636037</v>
      </c>
      <c r="AK72" s="38">
        <f t="shared" si="21"/>
        <v>0.25298725446630638</v>
      </c>
      <c r="AL72" s="38">
        <f t="shared" si="21"/>
        <v>0.25905582525585225</v>
      </c>
      <c r="AM72" s="38">
        <f t="shared" si="21"/>
        <v>0.26503550667530684</v>
      </c>
      <c r="AN72" s="38">
        <f t="shared" si="21"/>
        <v>0.27092775409315495</v>
      </c>
      <c r="AO72" s="38">
        <f t="shared" si="21"/>
        <v>0.27673403075371339</v>
      </c>
      <c r="AP72" s="38">
        <f t="shared" si="21"/>
        <v>0.28245580241160928</v>
      </c>
      <c r="AQ72" s="38">
        <f t="shared" si="21"/>
        <v>0.28809453277586256</v>
      </c>
      <c r="AR72" s="38">
        <f t="shared" si="21"/>
        <v>0.29365167964777411</v>
      </c>
      <c r="AS72" s="38">
        <f t="shared" si="21"/>
        <v>0.29912869165455791</v>
      </c>
      <c r="AT72" s="38">
        <f t="shared" si="21"/>
        <v>0.30452700549540734</v>
      </c>
      <c r="AU72" s="38">
        <f t="shared" si="21"/>
        <v>0.30984804362900914</v>
      </c>
      <c r="AV72" s="38">
        <f t="shared" si="21"/>
        <v>0.31509321234184529</v>
      </c>
      <c r="AW72" s="38">
        <f t="shared" si="21"/>
        <v>0.32026390014531392</v>
      </c>
      <c r="AX72" s="38">
        <f t="shared" si="21"/>
        <v>0.32536147645704011</v>
      </c>
      <c r="AY72" s="38">
        <f t="shared" si="21"/>
        <v>0.33038729052795845</v>
      </c>
      <c r="AZ72" s="61">
        <f t="shared" si="21"/>
        <v>0.33534267058203321</v>
      </c>
    </row>
    <row r="73" spans="1:52">
      <c r="A73" s="78">
        <f t="shared" si="22"/>
        <v>70</v>
      </c>
      <c r="B73" s="2">
        <v>0</v>
      </c>
      <c r="C73" s="38">
        <f t="shared" si="19"/>
        <v>2.490539134778199E-3</v>
      </c>
      <c r="D73" s="38">
        <f t="shared" si="19"/>
        <v>7.6508614661404632E-3</v>
      </c>
      <c r="E73" s="38">
        <f t="shared" si="19"/>
        <v>1.4073685234288726E-2</v>
      </c>
      <c r="F73" s="38">
        <f t="shared" si="19"/>
        <v>2.1218668760240082E-2</v>
      </c>
      <c r="G73" s="38">
        <f t="shared" si="19"/>
        <v>2.88096380903172E-2</v>
      </c>
      <c r="H73" s="38">
        <f t="shared" si="19"/>
        <v>3.6683505521454267E-2</v>
      </c>
      <c r="I73" s="38">
        <f t="shared" si="19"/>
        <v>4.4735141893571646E-2</v>
      </c>
      <c r="J73" s="38">
        <f t="shared" si="19"/>
        <v>5.2892715278034977E-2</v>
      </c>
      <c r="K73" s="38">
        <f t="shared" si="19"/>
        <v>6.1105102028490836E-2</v>
      </c>
      <c r="L73" s="38">
        <f t="shared" si="19"/>
        <v>6.9334830367775144E-2</v>
      </c>
      <c r="M73" s="38">
        <f t="shared" si="20"/>
        <v>7.7553838013278212E-2</v>
      </c>
      <c r="N73" s="38">
        <f t="shared" si="20"/>
        <v>8.5740778659566058E-2</v>
      </c>
      <c r="O73" s="38">
        <f t="shared" si="20"/>
        <v>9.3879235531629163E-2</v>
      </c>
      <c r="P73" s="38">
        <f t="shared" si="20"/>
        <v>0.10195649348099849</v>
      </c>
      <c r="Q73" s="38">
        <f t="shared" si="20"/>
        <v>0.10996266956209358</v>
      </c>
      <c r="R73" s="38">
        <f t="shared" si="20"/>
        <v>0.11789008183471807</v>
      </c>
      <c r="S73" s="38">
        <f t="shared" si="20"/>
        <v>0.12573278124165052</v>
      </c>
      <c r="T73" s="38">
        <f t="shared" si="20"/>
        <v>0.13348619800482903</v>
      </c>
      <c r="U73" s="38">
        <f t="shared" si="20"/>
        <v>0.14114687024752387</v>
      </c>
      <c r="V73" s="38">
        <f t="shared" si="20"/>
        <v>0.14871223281666784</v>
      </c>
      <c r="W73" s="38">
        <f t="shared" si="20"/>
        <v>0.15618045094358188</v>
      </c>
      <c r="X73" s="38">
        <f t="shared" si="20"/>
        <v>0.16355028781489545</v>
      </c>
      <c r="Y73" s="38">
        <f t="shared" si="20"/>
        <v>0.17082099814063503</v>
      </c>
      <c r="Z73" s="38">
        <f t="shared" si="20"/>
        <v>0.1779922418978549</v>
      </c>
      <c r="AA73" s="38">
        <f t="shared" si="20"/>
        <v>0.18506401390488098</v>
      </c>
      <c r="AB73" s="38">
        <f t="shared" si="21"/>
        <v>0.19203658594085099</v>
      </c>
      <c r="AC73" s="38">
        <f t="shared" si="21"/>
        <v>0.19891045889682296</v>
      </c>
      <c r="AD73" s="38">
        <f t="shared" si="21"/>
        <v>0.20568632301416537</v>
      </c>
      <c r="AE73" s="38">
        <f t="shared" si="21"/>
        <v>0.21236502469141286</v>
      </c>
      <c r="AF73" s="38">
        <f t="shared" si="21"/>
        <v>0.21894753866228117</v>
      </c>
      <c r="AG73" s="38">
        <f t="shared" si="21"/>
        <v>0.22543494459305355</v>
      </c>
      <c r="AH73" s="38">
        <f t="shared" si="21"/>
        <v>0.23182840733684665</v>
      </c>
      <c r="AI73" s="38">
        <f t="shared" si="21"/>
        <v>0.23812916022953898</v>
      </c>
      <c r="AJ73" s="38">
        <f t="shared" si="21"/>
        <v>0.24433849092767745</v>
      </c>
      <c r="AK73" s="38">
        <f t="shared" si="21"/>
        <v>0.25045772938002059</v>
      </c>
      <c r="AL73" s="38">
        <f t="shared" si="21"/>
        <v>0.25648823759711248</v>
      </c>
      <c r="AM73" s="38">
        <f t="shared" si="21"/>
        <v>0.2624314009416045</v>
      </c>
      <c r="AN73" s="38">
        <f t="shared" si="21"/>
        <v>0.26828862070909015</v>
      </c>
      <c r="AO73" s="38">
        <f t="shared" si="21"/>
        <v>0.27406130780741028</v>
      </c>
      <c r="AP73" s="38">
        <f t="shared" si="21"/>
        <v>0.2797508773735517</v>
      </c>
      <c r="AQ73" s="38">
        <f t="shared" si="21"/>
        <v>0.28535874419283452</v>
      </c>
      <c r="AR73" s="38">
        <f t="shared" si="21"/>
        <v>0.29088631880616334</v>
      </c>
      <c r="AS73" s="38">
        <f t="shared" si="21"/>
        <v>0.296335004208579</v>
      </c>
      <c r="AT73" s="38">
        <f t="shared" si="21"/>
        <v>0.30170619305687441</v>
      </c>
      <c r="AU73" s="38">
        <f t="shared" si="21"/>
        <v>0.30700126531616739</v>
      </c>
      <c r="AV73" s="38">
        <f t="shared" si="21"/>
        <v>0.3122215862855004</v>
      </c>
      <c r="AW73" s="38">
        <f t="shared" si="21"/>
        <v>0.3173685049510957</v>
      </c>
      <c r="AX73" s="38">
        <f t="shared" si="21"/>
        <v>0.32244335262312795</v>
      </c>
      <c r="AY73" s="38">
        <f t="shared" si="21"/>
        <v>0.32744744181799823</v>
      </c>
      <c r="AZ73" s="61">
        <f t="shared" si="21"/>
        <v>0.33238206535330334</v>
      </c>
    </row>
    <row r="74" spans="1:52">
      <c r="A74" s="78">
        <f t="shared" si="22"/>
        <v>71</v>
      </c>
      <c r="B74" s="2">
        <v>0</v>
      </c>
      <c r="C74" s="38">
        <f t="shared" ref="C74:L83" si="23">(C$2/(C$2+$A74)+1.96*1.96/(2*(C$2+$A74))-1.96*SQRT((C$2/(C$2+$A74)*(1-C$2/(C$2+$A74))+1.96*1.96/(4*(C$2+$A74)))/(C$2+$A74)))/(1+1.96*1.96/(C$2+$A74))</f>
        <v>2.4558886404321668E-3</v>
      </c>
      <c r="D74" s="38">
        <f t="shared" si="23"/>
        <v>7.5456004525155714E-3</v>
      </c>
      <c r="E74" s="38">
        <f t="shared" si="23"/>
        <v>1.3882179579595536E-2</v>
      </c>
      <c r="F74" s="38">
        <f t="shared" si="23"/>
        <v>2.0933088960043117E-2</v>
      </c>
      <c r="G74" s="38">
        <f t="shared" si="23"/>
        <v>2.8426113063375755E-2</v>
      </c>
      <c r="H74" s="38">
        <f t="shared" si="23"/>
        <v>3.6200461908799254E-2</v>
      </c>
      <c r="I74" s="38">
        <f t="shared" si="23"/>
        <v>4.4152447186411051E-2</v>
      </c>
      <c r="J74" s="38">
        <f t="shared" si="23"/>
        <v>5.2211183658433587E-2</v>
      </c>
      <c r="K74" s="38">
        <f t="shared" si="23"/>
        <v>6.0326186948270175E-2</v>
      </c>
      <c r="L74" s="38">
        <f t="shared" si="23"/>
        <v>6.8460422625033657E-2</v>
      </c>
      <c r="M74" s="38">
        <f t="shared" ref="M74:AB83" si="24">(M$2/(M$2+$A74)+1.96*1.96/(2*(M$2+$A74))-1.96*SQRT((M$2/(M$2+$A74)*(1-M$2/(M$2+$A74))+1.96*1.96/(4*(M$2+$A74)))/(M$2+$A74)))/(1+1.96*1.96/(M$2+$A74))</f>
        <v>7.6586127688272221E-2</v>
      </c>
      <c r="N74" s="38">
        <f t="shared" si="24"/>
        <v>8.4682157815612821E-2</v>
      </c>
      <c r="O74" s="38">
        <f t="shared" si="24"/>
        <v>9.2732228054201296E-2</v>
      </c>
      <c r="P74" s="38">
        <f t="shared" si="24"/>
        <v>0.1007237036038737</v>
      </c>
      <c r="Q74" s="38">
        <f t="shared" si="24"/>
        <v>0.10864674362052465</v>
      </c>
      <c r="R74" s="38">
        <f t="shared" si="24"/>
        <v>0.1164936795956926</v>
      </c>
      <c r="S74" s="38">
        <f t="shared" si="24"/>
        <v>0.12425855430009698</v>
      </c>
      <c r="T74" s="38">
        <f t="shared" si="24"/>
        <v>0.13193677347522109</v>
      </c>
      <c r="U74" s="38">
        <f t="shared" si="24"/>
        <v>0.13952483847594746</v>
      </c>
      <c r="V74" s="38">
        <f t="shared" si="24"/>
        <v>0.14702013817844428</v>
      </c>
      <c r="W74" s="38">
        <f t="shared" si="24"/>
        <v>0.15442078502997611</v>
      </c>
      <c r="X74" s="38">
        <f t="shared" si="24"/>
        <v>0.16172548448287755</v>
      </c>
      <c r="Y74" s="38">
        <f t="shared" si="24"/>
        <v>0.16893343002359543</v>
      </c>
      <c r="Z74" s="38">
        <f t="shared" si="24"/>
        <v>0.17604421806666851</v>
      </c>
      <c r="AA74" s="38">
        <f t="shared" si="24"/>
        <v>0.18305777843717666</v>
      </c>
      <c r="AB74" s="38">
        <f t="shared" si="24"/>
        <v>0.18997431720820315</v>
      </c>
      <c r="AC74" s="38">
        <f t="shared" si="21"/>
        <v>0.19679426941928946</v>
      </c>
      <c r="AD74" s="38">
        <f t="shared" si="21"/>
        <v>0.20351825976230095</v>
      </c>
      <c r="AE74" s="38">
        <f t="shared" si="21"/>
        <v>0.21014706973984149</v>
      </c>
      <c r="AF74" s="38">
        <f t="shared" si="21"/>
        <v>0.21668161011774309</v>
      </c>
      <c r="AG74" s="38">
        <f t="shared" si="21"/>
        <v>0.22312289773475899</v>
      </c>
      <c r="AH74" s="38">
        <f t="shared" si="21"/>
        <v>0.22947203591885548</v>
      </c>
      <c r="AI74" s="38">
        <f t="shared" si="21"/>
        <v>0.23573019790441693</v>
      </c>
      <c r="AJ74" s="38">
        <f t="shared" si="21"/>
        <v>0.24189861275835717</v>
      </c>
      <c r="AK74" s="38">
        <f t="shared" si="21"/>
        <v>0.24797855341301295</v>
      </c>
      <c r="AL74" s="38">
        <f t="shared" si="21"/>
        <v>0.25397132647526838</v>
      </c>
      <c r="AM74" s="38">
        <f t="shared" si="21"/>
        <v>0.25987826353874716</v>
      </c>
      <c r="AN74" s="38">
        <f t="shared" si="21"/>
        <v>0.26570071377221438</v>
      </c>
      <c r="AO74" s="38">
        <f t="shared" si="21"/>
        <v>0.2714400375949107</v>
      </c>
      <c r="AP74" s="38">
        <f t="shared" si="21"/>
        <v>0.27709760128022254</v>
      </c>
      <c r="AQ74" s="38">
        <f t="shared" si="21"/>
        <v>0.28267477235425587</v>
      </c>
      <c r="AR74" s="38">
        <f t="shared" si="21"/>
        <v>0.28817291567663905</v>
      </c>
      <c r="AS74" s="38">
        <f t="shared" si="21"/>
        <v>0.29359339010807006</v>
      </c>
      <c r="AT74" s="38">
        <f t="shared" si="21"/>
        <v>0.29893754568342634</v>
      </c>
      <c r="AU74" s="38">
        <f t="shared" si="21"/>
        <v>0.30420672122120562</v>
      </c>
      <c r="AV74" s="38">
        <f t="shared" si="21"/>
        <v>0.30940224231008551</v>
      </c>
      <c r="AW74" s="38">
        <f t="shared" si="21"/>
        <v>0.31452541962182934</v>
      </c>
      <c r="AX74" s="38">
        <f t="shared" si="21"/>
        <v>0.31957754750688561</v>
      </c>
      <c r="AY74" s="38">
        <f t="shared" si="21"/>
        <v>0.32455990283507163</v>
      </c>
      <c r="AZ74" s="61">
        <f t="shared" si="21"/>
        <v>0.32947374404886082</v>
      </c>
    </row>
    <row r="75" spans="1:52">
      <c r="A75" s="78">
        <f t="shared" si="22"/>
        <v>72</v>
      </c>
      <c r="B75" s="2">
        <v>0</v>
      </c>
      <c r="C75" s="38">
        <f t="shared" si="23"/>
        <v>2.4221890927605232E-3</v>
      </c>
      <c r="D75" s="38">
        <f t="shared" si="23"/>
        <v>7.4431965623096832E-3</v>
      </c>
      <c r="E75" s="38">
        <f t="shared" si="23"/>
        <v>1.3695816001486484E-2</v>
      </c>
      <c r="F75" s="38">
        <f t="shared" si="23"/>
        <v>2.0655095015801955E-2</v>
      </c>
      <c r="G75" s="38">
        <f t="shared" si="23"/>
        <v>2.805266679607037E-2</v>
      </c>
      <c r="H75" s="38">
        <f t="shared" si="23"/>
        <v>3.5729977253244921E-2</v>
      </c>
      <c r="I75" s="38">
        <f t="shared" si="23"/>
        <v>4.3584741845753533E-2</v>
      </c>
      <c r="J75" s="38">
        <f t="shared" si="23"/>
        <v>5.1546999177685536E-2</v>
      </c>
      <c r="K75" s="38">
        <f t="shared" si="23"/>
        <v>5.9566890075051344E-2</v>
      </c>
      <c r="L75" s="38">
        <f t="shared" si="23"/>
        <v>6.7607809072579184E-2</v>
      </c>
      <c r="M75" s="38">
        <f t="shared" si="24"/>
        <v>7.5642287878719738E-2</v>
      </c>
      <c r="N75" s="38">
        <f t="shared" si="24"/>
        <v>8.3649382188505775E-2</v>
      </c>
      <c r="O75" s="38">
        <f t="shared" si="24"/>
        <v>9.1612938716652992E-2</v>
      </c>
      <c r="P75" s="38">
        <f t="shared" si="24"/>
        <v>9.9520404122632133E-2</v>
      </c>
      <c r="Q75" s="38">
        <f t="shared" si="24"/>
        <v>0.10736198165891475</v>
      </c>
      <c r="R75" s="38">
        <f t="shared" si="24"/>
        <v>0.11513001885470897</v>
      </c>
      <c r="S75" s="38">
        <f t="shared" si="24"/>
        <v>0.12281855332766228</v>
      </c>
      <c r="T75" s="38">
        <f t="shared" si="24"/>
        <v>0.13042296962596497</v>
      </c>
      <c r="U75" s="38">
        <f t="shared" si="24"/>
        <v>0.13793973578452018</v>
      </c>
      <c r="V75" s="38">
        <f t="shared" si="24"/>
        <v>0.14536619823911476</v>
      </c>
      <c r="W75" s="38">
        <f t="shared" si="24"/>
        <v>0.15270042020646624</v>
      </c>
      <c r="X75" s="38">
        <f t="shared" si="24"/>
        <v>0.15994105293764951</v>
      </c>
      <c r="Y75" s="38">
        <f t="shared" si="24"/>
        <v>0.16708723217598367</v>
      </c>
      <c r="Z75" s="38">
        <f t="shared" si="24"/>
        <v>0.17413849417796742</v>
      </c>
      <c r="AA75" s="38">
        <f t="shared" si="24"/>
        <v>0.18109470708719705</v>
      </c>
      <c r="AB75" s="38">
        <f t="shared" si="21"/>
        <v>0.18795601447811169</v>
      </c>
      <c r="AC75" s="38">
        <f t="shared" si="21"/>
        <v>0.1947227886340705</v>
      </c>
      <c r="AD75" s="38">
        <f t="shared" si="21"/>
        <v>0.20139559167598364</v>
      </c>
      <c r="AE75" s="38">
        <f t="shared" si="21"/>
        <v>0.20797514306988282</v>
      </c>
      <c r="AF75" s="38">
        <f t="shared" si="21"/>
        <v>0.21446229235325731</v>
      </c>
      <c r="AG75" s="38">
        <f t="shared" si="21"/>
        <v>0.22085799615777002</v>
      </c>
      <c r="AH75" s="38">
        <f t="shared" si="21"/>
        <v>0.22716329878931368</v>
      </c>
      <c r="AI75" s="38">
        <f t="shared" si="21"/>
        <v>0.23337931576898624</v>
      </c>
      <c r="AJ75" s="38">
        <f t="shared" si="21"/>
        <v>0.23950721985046017</v>
      </c>
      <c r="AK75" s="38">
        <f t="shared" si="21"/>
        <v>0.24554822911767421</v>
      </c>
      <c r="AL75" s="38">
        <f t="shared" si="21"/>
        <v>0.25150359683722601</v>
      </c>
      <c r="AM75" s="38">
        <f t="shared" si="21"/>
        <v>0.25737460279632612</v>
      </c>
      <c r="AN75" s="38">
        <f t="shared" si="21"/>
        <v>0.26316254590275023</v>
      </c>
      <c r="AO75" s="38">
        <f t="shared" si="21"/>
        <v>0.26886873786022281</v>
      </c>
      <c r="AP75" s="38">
        <f t="shared" si="21"/>
        <v>0.27449449776286322</v>
      </c>
      <c r="AQ75" s="38">
        <f t="shared" si="21"/>
        <v>0.28004114747710351</v>
      </c>
      <c r="AR75" s="38">
        <f t="shared" si="21"/>
        <v>0.28551000769992574</v>
      </c>
      <c r="AS75" s="38">
        <f t="shared" si="21"/>
        <v>0.29090239459918776</v>
      </c>
      <c r="AT75" s="38">
        <f t="shared" ref="AB75:AZ85" si="25">(AT$2/(AT$2+$A75)+1.96*1.96/(2*(AT$2+$A75))-1.96*SQRT((AT$2/(AT$2+$A75)*(1-AT$2/(AT$2+$A75))+1.96*1.96/(4*(AT$2+$A75)))/(AT$2+$A75)))/(1+1.96*1.96/(AT$2+$A75))</f>
        <v>0.29621961695590254</v>
      </c>
      <c r="AU75" s="38">
        <f t="shared" si="25"/>
        <v>0.30146297374009678</v>
      </c>
      <c r="AV75" s="38">
        <f t="shared" si="25"/>
        <v>0.30663375206175597</v>
      </c>
      <c r="AW75" s="38">
        <f t="shared" si="25"/>
        <v>0.31173322544666904</v>
      </c>
      <c r="AX75" s="38">
        <f t="shared" si="25"/>
        <v>0.31676265239401125</v>
      </c>
      <c r="AY75" s="38">
        <f t="shared" si="25"/>
        <v>0.32172327517845639</v>
      </c>
      <c r="AZ75" s="61">
        <f t="shared" si="25"/>
        <v>0.32661631886466974</v>
      </c>
    </row>
    <row r="76" spans="1:52">
      <c r="A76" s="78">
        <f t="shared" si="22"/>
        <v>73</v>
      </c>
      <c r="B76" s="2">
        <v>0</v>
      </c>
      <c r="C76" s="38">
        <f t="shared" si="23"/>
        <v>2.3894018749393269E-3</v>
      </c>
      <c r="D76" s="38">
        <f t="shared" si="23"/>
        <v>7.3435350236005512E-3</v>
      </c>
      <c r="E76" s="38">
        <f t="shared" si="23"/>
        <v>1.3514390129808604E-2</v>
      </c>
      <c r="F76" s="38">
        <f t="shared" si="23"/>
        <v>2.0384388604939376E-2</v>
      </c>
      <c r="G76" s="38">
        <f t="shared" si="23"/>
        <v>2.7688907083923672E-2</v>
      </c>
      <c r="H76" s="38">
        <f t="shared" si="23"/>
        <v>3.527156793366646E-2</v>
      </c>
      <c r="I76" s="38">
        <f t="shared" si="23"/>
        <v>4.3031454647439876E-2</v>
      </c>
      <c r="J76" s="38">
        <f t="shared" si="23"/>
        <v>5.0899507574416615E-2</v>
      </c>
      <c r="K76" s="38">
        <f t="shared" si="23"/>
        <v>5.8826479066509917E-2</v>
      </c>
      <c r="L76" s="38">
        <f t="shared" si="23"/>
        <v>6.6776184405388794E-2</v>
      </c>
      <c r="M76" s="38">
        <f t="shared" si="24"/>
        <v>7.4721445449448601E-2</v>
      </c>
      <c r="N76" s="38">
        <f t="shared" si="24"/>
        <v>8.264151586335422E-2</v>
      </c>
      <c r="O76" s="38">
        <f t="shared" si="24"/>
        <v>9.0520373729967546E-2</v>
      </c>
      <c r="P76" s="38">
        <f t="shared" si="24"/>
        <v>9.8345548094884966E-2</v>
      </c>
      <c r="Q76" s="38">
        <f t="shared" si="24"/>
        <v>0.10610728809302103</v>
      </c>
      <c r="R76" s="38">
        <f t="shared" si="24"/>
        <v>0.11379795967440831</v>
      </c>
      <c r="S76" s="38">
        <f t="shared" si="24"/>
        <v>0.1214115980938824</v>
      </c>
      <c r="T76" s="38">
        <f t="shared" si="24"/>
        <v>0.12894356976415927</v>
      </c>
      <c r="U76" s="38">
        <f t="shared" si="24"/>
        <v>0.13639031262233317</v>
      </c>
      <c r="V76" s="38">
        <f t="shared" si="24"/>
        <v>0.14374913397362912</v>
      </c>
      <c r="W76" s="38">
        <f t="shared" si="24"/>
        <v>0.15101805114456934</v>
      </c>
      <c r="X76" s="38">
        <f t="shared" si="24"/>
        <v>0.15819566451338007</v>
      </c>
      <c r="Y76" s="38">
        <f t="shared" si="24"/>
        <v>0.16528105536529172</v>
      </c>
      <c r="Z76" s="38">
        <f t="shared" si="24"/>
        <v>0.172273703017395</v>
      </c>
      <c r="AA76" s="38">
        <f t="shared" si="24"/>
        <v>0.17917341706740805</v>
      </c>
      <c r="AB76" s="38">
        <f t="shared" si="25"/>
        <v>0.18598028163201125</v>
      </c>
      <c r="AC76" s="38">
        <f t="shared" si="25"/>
        <v>0.19269460917664821</v>
      </c>
      <c r="AD76" s="38">
        <f t="shared" si="25"/>
        <v>0.19931690208194319</v>
      </c>
      <c r="AE76" s="38">
        <f t="shared" si="25"/>
        <v>0.20584782049770634</v>
      </c>
      <c r="AF76" s="38">
        <f t="shared" si="25"/>
        <v>0.21228815534212059</v>
      </c>
      <c r="AG76" s="38">
        <f t="shared" si="25"/>
        <v>0.21863880553781623</v>
      </c>
      <c r="AH76" s="38">
        <f t="shared" si="25"/>
        <v>0.22490075875702692</v>
      </c>
      <c r="AI76" s="38">
        <f t="shared" si="25"/>
        <v>0.23107507508843311</v>
      </c>
      <c r="AJ76" s="38">
        <f t="shared" si="25"/>
        <v>0.23716287314844187</v>
      </c>
      <c r="AK76" s="38">
        <f t="shared" si="25"/>
        <v>0.24316531824673593</v>
      </c>
      <c r="AL76" s="38">
        <f t="shared" si="25"/>
        <v>0.24908361228527498</v>
      </c>
      <c r="AM76" s="38">
        <f t="shared" si="25"/>
        <v>0.2549189851255354</v>
      </c>
      <c r="AN76" s="38">
        <f t="shared" si="25"/>
        <v>0.26067268720364861</v>
      </c>
      <c r="AO76" s="38">
        <f t="shared" si="25"/>
        <v>0.2663459832095178</v>
      </c>
      <c r="AP76" s="38">
        <f t="shared" si="25"/>
        <v>0.27194014667572775</v>
      </c>
      <c r="AQ76" s="38">
        <f t="shared" si="25"/>
        <v>0.27745645534646424</v>
      </c>
      <c r="AR76" s="38">
        <f t="shared" si="25"/>
        <v>0.28289618721677939</v>
      </c>
      <c r="AS76" s="38">
        <f t="shared" si="25"/>
        <v>0.28826061714921475</v>
      </c>
      <c r="AT76" s="38">
        <f t="shared" si="25"/>
        <v>0.29355101398866745</v>
      </c>
      <c r="AU76" s="38">
        <f t="shared" si="25"/>
        <v>0.29876863810798276</v>
      </c>
      <c r="AV76" s="38">
        <f t="shared" si="25"/>
        <v>0.30391473932648189</v>
      </c>
      <c r="AW76" s="38">
        <f t="shared" si="25"/>
        <v>0.30899055515182583</v>
      </c>
      <c r="AX76" s="38">
        <f t="shared" si="25"/>
        <v>0.31399730930254011</v>
      </c>
      <c r="AY76" s="38">
        <f t="shared" si="25"/>
        <v>0.3189362104743908</v>
      </c>
      <c r="AZ76" s="61">
        <f t="shared" si="25"/>
        <v>0.32380845131879504</v>
      </c>
    </row>
    <row r="77" spans="1:52">
      <c r="A77" s="78">
        <f t="shared" si="22"/>
        <v>74</v>
      </c>
      <c r="B77" s="2">
        <v>0</v>
      </c>
      <c r="C77" s="38">
        <f t="shared" si="23"/>
        <v>2.3574904331369155E-3</v>
      </c>
      <c r="D77" s="38">
        <f t="shared" si="23"/>
        <v>7.2465071306078198E-3</v>
      </c>
      <c r="E77" s="38">
        <f t="shared" si="23"/>
        <v>1.3337708283515265E-2</v>
      </c>
      <c r="F77" s="38">
        <f t="shared" si="23"/>
        <v>2.0120686846503352E-2</v>
      </c>
      <c r="G77" s="38">
        <f t="shared" si="23"/>
        <v>2.7334461814729392E-2</v>
      </c>
      <c r="H77" s="38">
        <f t="shared" si="23"/>
        <v>3.482477485108787E-2</v>
      </c>
      <c r="I77" s="38">
        <f t="shared" si="23"/>
        <v>4.249204303723253E-2</v>
      </c>
      <c r="J77" s="38">
        <f t="shared" si="23"/>
        <v>5.0268087093785004E-2</v>
      </c>
      <c r="K77" s="38">
        <f t="shared" si="23"/>
        <v>5.8104257602346991E-2</v>
      </c>
      <c r="L77" s="38">
        <f t="shared" si="23"/>
        <v>6.5964782536511002E-2</v>
      </c>
      <c r="M77" s="38">
        <f t="shared" si="24"/>
        <v>7.3822769368755758E-2</v>
      </c>
      <c r="N77" s="38">
        <f t="shared" si="24"/>
        <v>8.1657667616593085E-2</v>
      </c>
      <c r="O77" s="38">
        <f t="shared" si="24"/>
        <v>8.9453586302364274E-2</v>
      </c>
      <c r="P77" s="38">
        <f t="shared" si="24"/>
        <v>9.7198137616329186E-2</v>
      </c>
      <c r="Q77" s="38">
        <f t="shared" si="24"/>
        <v>0.10488161816985909</v>
      </c>
      <c r="R77" s="38">
        <f t="shared" si="24"/>
        <v>0.11249641451153418</v>
      </c>
      <c r="S77" s="38">
        <f t="shared" si="24"/>
        <v>0.12003656211187942</v>
      </c>
      <c r="T77" s="38">
        <f t="shared" si="24"/>
        <v>0.12749741209297205</v>
      </c>
      <c r="U77" s="38">
        <f t="shared" si="24"/>
        <v>0.13487537530564259</v>
      </c>
      <c r="V77" s="38">
        <f t="shared" si="24"/>
        <v>0.14216772302859196</v>
      </c>
      <c r="W77" s="38">
        <f t="shared" si="24"/>
        <v>0.14937242983925722</v>
      </c>
      <c r="X77" s="38">
        <f t="shared" si="24"/>
        <v>0.15648804837983804</v>
      </c>
      <c r="Y77" s="38">
        <f t="shared" si="24"/>
        <v>0.16351360857927175</v>
      </c>
      <c r="Z77" s="38">
        <f t="shared" si="24"/>
        <v>0.17044853585935213</v>
      </c>
      <c r="AA77" s="38">
        <f t="shared" si="24"/>
        <v>0.17729258424187705</v>
      </c>
      <c r="AB77" s="38">
        <f t="shared" si="25"/>
        <v>0.18404578126986462</v>
      </c>
      <c r="AC77" s="38">
        <f t="shared" si="25"/>
        <v>0.19070838238104168</v>
      </c>
      <c r="AD77" s="38">
        <f t="shared" si="25"/>
        <v>0.19728083290685014</v>
      </c>
      <c r="AE77" s="38">
        <f t="shared" si="25"/>
        <v>0.20376373626988126</v>
      </c>
      <c r="AF77" s="38">
        <f t="shared" si="25"/>
        <v>0.21015782725460305</v>
      </c>
      <c r="AG77" s="38">
        <f t="shared" si="25"/>
        <v>0.2164639494567783</v>
      </c>
      <c r="AH77" s="38">
        <f t="shared" si="25"/>
        <v>0.22268303619470345</v>
      </c>
      <c r="AI77" s="38">
        <f t="shared" si="25"/>
        <v>0.2288160943036506</v>
      </c>
      <c r="AJ77" s="38">
        <f t="shared" si="25"/>
        <v>0.23486419034335099</v>
      </c>
      <c r="AK77" s="38">
        <f t="shared" si="25"/>
        <v>0.24082843883410393</v>
      </c>
      <c r="AL77" s="38">
        <f t="shared" si="25"/>
        <v>0.24670999220537854</v>
      </c>
      <c r="AM77" s="38">
        <f t="shared" si="25"/>
        <v>0.25251003219553059</v>
      </c>
      <c r="AN77" s="38">
        <f t="shared" si="25"/>
        <v>0.25822976248543739</v>
      </c>
      <c r="AO77" s="38">
        <f t="shared" si="25"/>
        <v>0.2638704023847232</v>
      </c>
      <c r="AP77" s="38">
        <f t="shared" si="25"/>
        <v>0.26943318141852846</v>
      </c>
      <c r="AQ77" s="38">
        <f t="shared" si="25"/>
        <v>0.27491933468680518</v>
      </c>
      <c r="AR77" s="38">
        <f t="shared" si="25"/>
        <v>0.2803300988879438</v>
      </c>
      <c r="AS77" s="38">
        <f t="shared" si="25"/>
        <v>0.2856667089149571</v>
      </c>
      <c r="AT77" s="38">
        <f t="shared" si="25"/>
        <v>0.29093039494611966</v>
      </c>
      <c r="AU77" s="38">
        <f t="shared" si="25"/>
        <v>0.29612237996338414</v>
      </c>
      <c r="AV77" s="38">
        <f t="shared" si="25"/>
        <v>0.30124387764148153</v>
      </c>
      <c r="AW77" s="38">
        <f t="shared" si="25"/>
        <v>0.30629609055868845</v>
      </c>
      <c r="AX77" s="38">
        <f t="shared" si="25"/>
        <v>0.31128020868706735</v>
      </c>
      <c r="AY77" s="38">
        <f t="shared" si="25"/>
        <v>0.31619740812576747</v>
      </c>
      <c r="AZ77" s="61">
        <f t="shared" si="25"/>
        <v>0.32104885004590483</v>
      </c>
    </row>
    <row r="78" spans="1:52">
      <c r="A78" s="78">
        <f t="shared" si="22"/>
        <v>75</v>
      </c>
      <c r="B78" s="2">
        <v>0</v>
      </c>
      <c r="C78" s="38">
        <f t="shared" si="23"/>
        <v>2.3264201405674635E-3</v>
      </c>
      <c r="D78" s="38">
        <f t="shared" si="23"/>
        <v>7.1520098481384214E-3</v>
      </c>
      <c r="E78" s="38">
        <f t="shared" si="23"/>
        <v>1.3165586780815215E-2</v>
      </c>
      <c r="F78" s="38">
        <f t="shared" si="23"/>
        <v>1.9863721314733046E-2</v>
      </c>
      <c r="G78" s="38">
        <f t="shared" si="23"/>
        <v>2.6988977697985542E-2</v>
      </c>
      <c r="H78" s="38">
        <f t="shared" si="23"/>
        <v>3.4389161893526081E-2</v>
      </c>
      <c r="I78" s="38">
        <f t="shared" si="23"/>
        <v>4.1965991353843053E-2</v>
      </c>
      <c r="J78" s="38">
        <f t="shared" si="23"/>
        <v>4.9652146492575308E-2</v>
      </c>
      <c r="K78" s="38">
        <f t="shared" si="23"/>
        <v>5.7399563195232366E-2</v>
      </c>
      <c r="L78" s="38">
        <f t="shared" si="23"/>
        <v>6.5172874236839748E-2</v>
      </c>
      <c r="M78" s="38">
        <f t="shared" si="24"/>
        <v>7.2945468198795257E-2</v>
      </c>
      <c r="N78" s="38">
        <f t="shared" si="24"/>
        <v>8.0696988277360701E-2</v>
      </c>
      <c r="O78" s="38">
        <f t="shared" si="24"/>
        <v>8.8411673890541206E-2</v>
      </c>
      <c r="P78" s="38">
        <f t="shared" si="24"/>
        <v>9.6077220979213826E-2</v>
      </c>
      <c r="Q78" s="38">
        <f t="shared" si="24"/>
        <v>0.10368397504925965</v>
      </c>
      <c r="R78" s="38">
        <f t="shared" si="24"/>
        <v>0.11122434523601707</v>
      </c>
      <c r="S78" s="38">
        <f t="shared" si="24"/>
        <v>0.11869236960805385</v>
      </c>
      <c r="T78" s="38">
        <f t="shared" si="24"/>
        <v>0.12608338664374871</v>
      </c>
      <c r="U78" s="38">
        <f t="shared" si="24"/>
        <v>0.13339378292301518</v>
      </c>
      <c r="V78" s="38">
        <f t="shared" si="24"/>
        <v>0.14062079660997454</v>
      </c>
      <c r="W78" s="38">
        <f t="shared" si="24"/>
        <v>0.14776236248775229</v>
      </c>
      <c r="X78" s="38">
        <f t="shared" si="24"/>
        <v>0.15481698841986685</v>
      </c>
      <c r="Y78" s="38">
        <f t="shared" si="24"/>
        <v>0.16178365590883514</v>
      </c>
      <c r="Z78" s="38">
        <f t="shared" si="24"/>
        <v>0.16866173936129494</v>
      </c>
      <c r="AA78" s="38">
        <f t="shared" si="24"/>
        <v>0.17545094003724265</v>
      </c>
      <c r="AB78" s="38">
        <f t="shared" si="25"/>
        <v>0.18215123164243846</v>
      </c>
      <c r="AC78" s="38">
        <f t="shared" si="25"/>
        <v>0.18876281523744701</v>
      </c>
      <c r="AD78" s="38">
        <f t="shared" si="25"/>
        <v>0.19528608166385128</v>
      </c>
      <c r="AE78" s="38">
        <f t="shared" si="25"/>
        <v>0.20172158008187036</v>
      </c>
      <c r="AF78" s="38">
        <f t="shared" si="25"/>
        <v>0.20806999151103064</v>
      </c>
      <c r="AG78" s="38">
        <f t="shared" si="25"/>
        <v>0.21433210649260998</v>
      </c>
      <c r="AH78" s="38">
        <f t="shared" si="25"/>
        <v>0.22050880616761667</v>
      </c>
      <c r="AI78" s="38">
        <f t="shared" si="25"/>
        <v>0.22660104620023358</v>
      </c>
      <c r="AJ78" s="38">
        <f t="shared" si="25"/>
        <v>0.23260984308346908</v>
      </c>
      <c r="AK78" s="38">
        <f t="shared" si="25"/>
        <v>0.23853626244820214</v>
      </c>
      <c r="AL78" s="38">
        <f t="shared" si="25"/>
        <v>0.24438140906406047</v>
      </c>
      <c r="AM78" s="38">
        <f t="shared" si="25"/>
        <v>0.2501464182744943</v>
      </c>
      <c r="AN78" s="38">
        <f t="shared" si="25"/>
        <v>0.25583244865192328</v>
      </c>
      <c r="AO78" s="38">
        <f t="shared" si="25"/>
        <v>0.26144067569416146</v>
      </c>
      <c r="AP78" s="38">
        <f t="shared" si="25"/>
        <v>0.26697228641216703</v>
      </c>
      <c r="AQ78" s="38">
        <f t="shared" si="25"/>
        <v>0.27242847468283177</v>
      </c>
      <c r="AR78" s="38">
        <f t="shared" si="25"/>
        <v>0.27781043726005444</v>
      </c>
      <c r="AS78" s="38">
        <f t="shared" si="25"/>
        <v>0.28311937035351992</v>
      </c>
      <c r="AT78" s="38">
        <f t="shared" si="25"/>
        <v>0.28835646669807535</v>
      </c>
      <c r="AU78" s="38">
        <f t="shared" si="25"/>
        <v>0.29352291304785322</v>
      </c>
      <c r="AV78" s="38">
        <f t="shared" si="25"/>
        <v>0.29861988803874046</v>
      </c>
      <c r="AW78" s="38">
        <f t="shared" si="25"/>
        <v>0.30364856037074855</v>
      </c>
      <c r="AX78" s="38">
        <f t="shared" si="25"/>
        <v>0.30861008726856798</v>
      </c>
      <c r="AY78" s="38">
        <f t="shared" si="25"/>
        <v>0.31350561318429698</v>
      </c>
      <c r="AZ78" s="61">
        <f t="shared" si="25"/>
        <v>0.31833626871118842</v>
      </c>
    </row>
    <row r="79" spans="1:52">
      <c r="A79" s="78">
        <f t="shared" si="22"/>
        <v>76</v>
      </c>
      <c r="B79" s="2">
        <v>0</v>
      </c>
      <c r="C79" s="38">
        <f t="shared" si="23"/>
        <v>2.2961581721549491E-3</v>
      </c>
      <c r="D79" s="38">
        <f t="shared" si="23"/>
        <v>7.0599454465853752E-3</v>
      </c>
      <c r="E79" s="38">
        <f t="shared" si="23"/>
        <v>1.2997851302069412E-2</v>
      </c>
      <c r="F79" s="38">
        <f t="shared" si="23"/>
        <v>1.9613237127295572E-2</v>
      </c>
      <c r="G79" s="38">
        <f t="shared" si="23"/>
        <v>2.6652119089554067E-2</v>
      </c>
      <c r="H79" s="38">
        <f t="shared" si="23"/>
        <v>3.3964314514761194E-2</v>
      </c>
      <c r="I79" s="38">
        <f t="shared" si="23"/>
        <v>4.1452809182547887E-2</v>
      </c>
      <c r="J79" s="38">
        <f t="shared" si="23"/>
        <v>4.9051123189484368E-2</v>
      </c>
      <c r="K79" s="38">
        <f t="shared" si="23"/>
        <v>5.6711765159551238E-2</v>
      </c>
      <c r="L79" s="38">
        <f t="shared" si="23"/>
        <v>6.4399764943425725E-2</v>
      </c>
      <c r="M79" s="38">
        <f t="shared" si="24"/>
        <v>7.2088787763500362E-2</v>
      </c>
      <c r="N79" s="38">
        <f t="shared" si="24"/>
        <v>7.9758668273817196E-2</v>
      </c>
      <c r="O79" s="38">
        <f t="shared" si="24"/>
        <v>8.7393775641825738E-2</v>
      </c>
      <c r="P79" s="38">
        <f t="shared" si="24"/>
        <v>9.4981890026383284E-2</v>
      </c>
      <c r="Q79" s="38">
        <f t="shared" si="24"/>
        <v>0.10251340708451503</v>
      </c>
      <c r="R79" s="38">
        <f t="shared" si="24"/>
        <v>0.10998076035163003</v>
      </c>
      <c r="S79" s="38">
        <f t="shared" si="24"/>
        <v>0.11737799269491769</v>
      </c>
      <c r="T79" s="38">
        <f t="shared" si="24"/>
        <v>0.12470043241202647</v>
      </c>
      <c r="U79" s="38">
        <f t="shared" si="24"/>
        <v>0.13194444444444448</v>
      </c>
      <c r="V79" s="38">
        <f t="shared" si="24"/>
        <v>0.13910723657424498</v>
      </c>
      <c r="W79" s="38">
        <f t="shared" si="24"/>
        <v>0.14618670657065766</v>
      </c>
      <c r="X79" s="38">
        <f t="shared" si="24"/>
        <v>0.1531813203076455</v>
      </c>
      <c r="Y79" s="38">
        <f t="shared" si="24"/>
        <v>0.16009001362979594</v>
      </c>
      <c r="Z79" s="38">
        <f t="shared" si="24"/>
        <v>0.16691211265459965</v>
      </c>
      <c r="AA79" s="38">
        <f t="shared" si="24"/>
        <v>0.17364726854768731</v>
      </c>
      <c r="AB79" s="38">
        <f t="shared" si="25"/>
        <v>0.18029540377477937</v>
      </c>
      <c r="AC79" s="38">
        <f t="shared" si="25"/>
        <v>0.18685666753807445</v>
      </c>
      <c r="AD79" s="38">
        <f t="shared" si="25"/>
        <v>0.19333139862414106</v>
      </c>
      <c r="AE79" s="38">
        <f t="shared" si="25"/>
        <v>0.19972009427826307</v>
      </c>
      <c r="AF79" s="38">
        <f t="shared" si="25"/>
        <v>0.20602338401321438</v>
      </c>
      <c r="AG79" s="38">
        <f t="shared" si="25"/>
        <v>0.21224200748413424</v>
      </c>
      <c r="AH79" s="38">
        <f t="shared" si="25"/>
        <v>0.21837679573361612</v>
      </c>
      <c r="AI79" s="38">
        <f t="shared" si="25"/>
        <v>0.22442865524526034</v>
      </c>
      <c r="AJ79" s="38">
        <f t="shared" si="25"/>
        <v>0.23039855434915507</v>
      </c>
      <c r="AK79" s="38">
        <f t="shared" si="25"/>
        <v>0.23628751160593822</v>
      </c>
      <c r="AL79" s="38">
        <f t="shared" si="25"/>
        <v>0.24209658586233546</v>
      </c>
      <c r="AM79" s="38">
        <f t="shared" si="25"/>
        <v>0.2478268677241881</v>
      </c>
      <c r="AN79" s="38">
        <f t="shared" si="25"/>
        <v>0.25347947223585288</v>
      </c>
      <c r="AO79" s="38">
        <f t="shared" si="25"/>
        <v>0.25905553258965458</v>
      </c>
      <c r="AP79" s="38">
        <f t="shared" si="25"/>
        <v>0.26455619471748454</v>
      </c>
      <c r="AQ79" s="38">
        <f t="shared" si="25"/>
        <v>0.26998261263996287</v>
      </c>
      <c r="AR79" s="38">
        <f t="shared" si="25"/>
        <v>0.27533594446781612</v>
      </c>
      <c r="AS79" s="38">
        <f t="shared" si="25"/>
        <v>0.2806173489660671</v>
      </c>
      <c r="AT79" s="38">
        <f t="shared" si="25"/>
        <v>0.28582798260490788</v>
      </c>
      <c r="AU79" s="38">
        <f t="shared" si="25"/>
        <v>0.29096899703222084</v>
      </c>
      <c r="AV79" s="38">
        <f t="shared" si="25"/>
        <v>0.296041536912028</v>
      </c>
      <c r="AW79" s="38">
        <f t="shared" si="25"/>
        <v>0.30104673808099086</v>
      </c>
      <c r="AX79" s="38">
        <f t="shared" si="25"/>
        <v>0.30598572598172064</v>
      </c>
      <c r="AY79" s="38">
        <f t="shared" si="25"/>
        <v>0.31085961433728171</v>
      </c>
      <c r="AZ79" s="61">
        <f t="shared" si="25"/>
        <v>0.31566950403605964</v>
      </c>
    </row>
    <row r="80" spans="1:52">
      <c r="A80" s="78">
        <f t="shared" si="22"/>
        <v>77</v>
      </c>
      <c r="B80" s="2">
        <v>0</v>
      </c>
      <c r="C80" s="38">
        <f t="shared" si="23"/>
        <v>2.266673388853785E-3</v>
      </c>
      <c r="D80" s="38">
        <f t="shared" si="23"/>
        <v>6.9702211647619068E-3</v>
      </c>
      <c r="E80" s="38">
        <f t="shared" si="23"/>
        <v>1.2834336300788755E-2</v>
      </c>
      <c r="F80" s="38">
        <f t="shared" si="23"/>
        <v>1.9368992101681116E-2</v>
      </c>
      <c r="G80" s="38">
        <f t="shared" si="23"/>
        <v>2.6323566903321858E-2</v>
      </c>
      <c r="H80" s="38">
        <f t="shared" si="23"/>
        <v>3.3549838417288064E-2</v>
      </c>
      <c r="I80" s="38">
        <f t="shared" si="23"/>
        <v>4.0952029828328511E-2</v>
      </c>
      <c r="J80" s="38">
        <f t="shared" si="23"/>
        <v>4.8464481548412638E-2</v>
      </c>
      <c r="K80" s="38">
        <f t="shared" si="23"/>
        <v>5.6040262724831764E-2</v>
      </c>
      <c r="L80" s="38">
        <f t="shared" si="23"/>
        <v>6.364479272244053E-2</v>
      </c>
      <c r="M80" s="38">
        <f t="shared" si="24"/>
        <v>7.1252008979545881E-2</v>
      </c>
      <c r="N80" s="38">
        <f t="shared" si="24"/>
        <v>7.8841935349441353E-2</v>
      </c>
      <c r="O80" s="38">
        <f t="shared" si="24"/>
        <v>8.6399070011922444E-2</v>
      </c>
      <c r="P80" s="38">
        <f t="shared" si="24"/>
        <v>9.3911277685350972E-2</v>
      </c>
      <c r="Q80" s="38">
        <f t="shared" si="24"/>
        <v>0.10136900528642381</v>
      </c>
      <c r="R80" s="38">
        <f t="shared" si="24"/>
        <v>0.10876471240246263</v>
      </c>
      <c r="S80" s="38">
        <f t="shared" si="24"/>
        <v>0.1160924487313244</v>
      </c>
      <c r="T80" s="38">
        <f t="shared" si="24"/>
        <v>0.12334753468178351</v>
      </c>
      <c r="U80" s="38">
        <f t="shared" si="24"/>
        <v>0.13052631601888467</v>
      </c>
      <c r="V80" s="38">
        <f t="shared" si="24"/>
        <v>0.13762597270753013</v>
      </c>
      <c r="W80" s="38">
        <f t="shared" si="24"/>
        <v>0.14464436812023421</v>
      </c>
      <c r="X80" s="38">
        <f t="shared" si="24"/>
        <v>0.15157992877278331</v>
      </c>
      <c r="Y80" s="38">
        <f t="shared" si="24"/>
        <v>0.15843154746876406</v>
      </c>
      <c r="Z80" s="38">
        <f t="shared" si="24"/>
        <v>0.1651985046175726</v>
      </c>
      <c r="AA80" s="38">
        <f t="shared" si="24"/>
        <v>0.17188040381978262</v>
      </c>
      <c r="AB80" s="38">
        <f t="shared" si="25"/>
        <v>0.17847711876706254</v>
      </c>
      <c r="AC80" s="38">
        <f t="shared" si="25"/>
        <v>0.18498874919767011</v>
      </c>
      <c r="AD80" s="38">
        <f t="shared" si="25"/>
        <v>0.19141558416037008</v>
      </c>
      <c r="AE80" s="38">
        <f t="shared" si="25"/>
        <v>0.19775807122187763</v>
      </c>
      <c r="AF80" s="38">
        <f t="shared" si="25"/>
        <v>0.20401679054167657</v>
      </c>
      <c r="AG80" s="38">
        <f t="shared" si="25"/>
        <v>0.21019243295848952</v>
      </c>
      <c r="AH80" s="38">
        <f t="shared" si="25"/>
        <v>0.21628578140258625</v>
      </c>
      <c r="AI80" s="38">
        <f t="shared" si="25"/>
        <v>0.22229769508028016</v>
      </c>
      <c r="AJ80" s="38">
        <f t="shared" si="25"/>
        <v>0.22822909598063226</v>
      </c>
      <c r="AK80" s="38">
        <f t="shared" si="25"/>
        <v>0.23408095733633788</v>
      </c>
      <c r="AL80" s="38">
        <f t="shared" si="25"/>
        <v>0.23985429373603992</v>
      </c>
      <c r="AM80" s="38">
        <f t="shared" si="25"/>
        <v>0.24555015263764907</v>
      </c>
      <c r="AN80" s="38">
        <f t="shared" si="25"/>
        <v>0.25116960707448399</v>
      </c>
      <c r="AO80" s="38">
        <f t="shared" si="25"/>
        <v>0.25671374938033492</v>
      </c>
      <c r="AP80" s="38">
        <f t="shared" si="25"/>
        <v>0.26218368578754919</v>
      </c>
      <c r="AQ80" s="38">
        <f t="shared" si="25"/>
        <v>0.26758053177522007</v>
      </c>
      <c r="AR80" s="38">
        <f t="shared" si="25"/>
        <v>0.27290540806351382</v>
      </c>
      <c r="AS80" s="38">
        <f t="shared" si="25"/>
        <v>0.27815943716588615</v>
      </c>
      <c r="AT80" s="38">
        <f t="shared" si="25"/>
        <v>0.2833437404240205</v>
      </c>
      <c r="AU80" s="38">
        <f t="shared" si="25"/>
        <v>0.28845943546125768</v>
      </c>
      <c r="AV80" s="38">
        <f t="shared" si="25"/>
        <v>0.29350763399946533</v>
      </c>
      <c r="AW80" s="38">
        <f t="shared" si="25"/>
        <v>0.29848943999203742</v>
      </c>
      <c r="AX80" s="38">
        <f t="shared" si="25"/>
        <v>0.30340594803224619</v>
      </c>
      <c r="AY80" s="38">
        <f t="shared" si="25"/>
        <v>0.3082582420017253</v>
      </c>
      <c r="AZ80" s="61">
        <f t="shared" si="25"/>
        <v>0.31304739392858366</v>
      </c>
    </row>
    <row r="81" spans="1:52">
      <c r="A81" s="78">
        <f t="shared" si="22"/>
        <v>78</v>
      </c>
      <c r="B81" s="2">
        <v>0</v>
      </c>
      <c r="C81" s="38">
        <f t="shared" si="23"/>
        <v>2.2379362307692087E-3</v>
      </c>
      <c r="D81" s="38">
        <f t="shared" si="23"/>
        <v>6.8827488981252315E-3</v>
      </c>
      <c r="E81" s="38">
        <f t="shared" si="23"/>
        <v>1.2674884458548488E-2</v>
      </c>
      <c r="F81" s="38">
        <f t="shared" si="23"/>
        <v>1.9130755973884299E-2</v>
      </c>
      <c r="G81" s="38">
        <f t="shared" si="23"/>
        <v>2.6003017602439862E-2</v>
      </c>
      <c r="H81" s="38">
        <f t="shared" si="23"/>
        <v>3.3145358330644359E-2</v>
      </c>
      <c r="I81" s="38">
        <f t="shared" si="23"/>
        <v>4.0463208898530237E-2</v>
      </c>
      <c r="J81" s="38">
        <f t="shared" si="23"/>
        <v>4.7891711283730924E-2</v>
      </c>
      <c r="K81" s="38">
        <f t="shared" si="23"/>
        <v>5.538448328196699E-2</v>
      </c>
      <c r="L81" s="38">
        <f t="shared" si="23"/>
        <v>6.2907326374200906E-2</v>
      </c>
      <c r="M81" s="38">
        <f t="shared" si="24"/>
        <v>7.043444583719613E-2</v>
      </c>
      <c r="N81" s="38">
        <f t="shared" si="24"/>
        <v>7.7946052435711052E-2</v>
      </c>
      <c r="O81" s="38">
        <f t="shared" si="24"/>
        <v>8.5426772544338642E-2</v>
      </c>
      <c r="P81" s="38">
        <f t="shared" si="24"/>
        <v>9.2864555668253995E-2</v>
      </c>
      <c r="Q81" s="38">
        <f t="shared" si="24"/>
        <v>0.10024990095644241</v>
      </c>
      <c r="R81" s="38">
        <f t="shared" si="24"/>
        <v>0.10757529555085371</v>
      </c>
      <c r="S81" s="38">
        <f t="shared" si="24"/>
        <v>0.11483479785573532</v>
      </c>
      <c r="T81" s="38">
        <f t="shared" si="24"/>
        <v>0.12202372252361303</v>
      </c>
      <c r="U81" s="38">
        <f t="shared" si="24"/>
        <v>0.12913839844599526</v>
      </c>
      <c r="V81" s="38">
        <f t="shared" si="24"/>
        <v>0.13617598017874119</v>
      </c>
      <c r="W81" s="38">
        <f t="shared" si="24"/>
        <v>0.14313429916193274</v>
      </c>
      <c r="X81" s="38">
        <f t="shared" si="24"/>
        <v>0.15001174503655804</v>
      </c>
      <c r="Y81" s="38">
        <f t="shared" si="24"/>
        <v>0.15680717003972039</v>
      </c>
      <c r="Z81" s="38">
        <f t="shared" si="24"/>
        <v>0.16351981131738558</v>
      </c>
      <c r="AA81" s="38">
        <f t="shared" si="24"/>
        <v>0.17014922730424603</v>
      </c>
      <c r="AB81" s="38">
        <f t="shared" si="25"/>
        <v>0.17669524526012348</v>
      </c>
      <c r="AC81" s="38">
        <f t="shared" si="25"/>
        <v>0.18315791773630993</v>
      </c>
      <c r="AD81" s="38">
        <f t="shared" si="25"/>
        <v>0.18953748624976913</v>
      </c>
      <c r="AE81" s="38">
        <f t="shared" si="25"/>
        <v>0.19583435081989597</v>
      </c>
      <c r="AF81" s="38">
        <f t="shared" si="25"/>
        <v>0.20204904430713197</v>
      </c>
      <c r="AG81" s="38">
        <f t="shared" si="25"/>
        <v>0.20818221070997711</v>
      </c>
      <c r="AH81" s="38">
        <f t="shared" si="25"/>
        <v>0.214234586744393</v>
      </c>
      <c r="AI81" s="38">
        <f t="shared" si="25"/>
        <v>0.22020698615983769</v>
      </c>
      <c r="AJ81" s="38">
        <f t="shared" si="25"/>
        <v>0.22610028634833562</v>
      </c>
      <c r="AK81" s="38">
        <f t="shared" si="25"/>
        <v>0.23191541688374978</v>
      </c>
      <c r="AL81" s="38">
        <f t="shared" si="25"/>
        <v>0.23765334969274224</v>
      </c>
      <c r="AM81" s="38">
        <f t="shared" si="25"/>
        <v>0.24331509061048323</v>
      </c>
      <c r="AN81" s="38">
        <f t="shared" si="25"/>
        <v>0.24890167211578704</v>
      </c>
      <c r="AO81" s="38">
        <f t="shared" si="25"/>
        <v>0.25441414707414578</v>
      </c>
      <c r="AP81" s="38">
        <f t="shared" si="25"/>
        <v>0.25985358334472392</v>
      </c>
      <c r="AQ81" s="38">
        <f t="shared" si="25"/>
        <v>0.26522105913002003</v>
      </c>
      <c r="AR81" s="38">
        <f t="shared" si="25"/>
        <v>0.27051765896559277</v>
      </c>
      <c r="AS81" s="38">
        <f t="shared" si="25"/>
        <v>0.2757444702627318</v>
      </c>
      <c r="AT81" s="38">
        <f t="shared" si="25"/>
        <v>0.28090258032985244</v>
      </c>
      <c r="AU81" s="38">
        <f t="shared" si="25"/>
        <v>0.28599307380917349</v>
      </c>
      <c r="AV81" s="38">
        <f t="shared" si="25"/>
        <v>0.29101703047429306</v>
      </c>
      <c r="AW81" s="38">
        <f t="shared" si="25"/>
        <v>0.29597552334190091</v>
      </c>
      <c r="AX81" s="38">
        <f t="shared" si="25"/>
        <v>0.30086961705731946</v>
      </c>
      <c r="AY81" s="38">
        <f t="shared" si="25"/>
        <v>0.30570036651903992</v>
      </c>
      <c r="AZ81" s="61">
        <f t="shared" si="25"/>
        <v>0.31046881571207507</v>
      </c>
    </row>
    <row r="82" spans="1:52">
      <c r="A82" s="78">
        <f t="shared" si="22"/>
        <v>79</v>
      </c>
      <c r="B82" s="2">
        <v>0</v>
      </c>
      <c r="C82" s="38">
        <f t="shared" si="23"/>
        <v>2.2099186183062243E-3</v>
      </c>
      <c r="D82" s="38">
        <f t="shared" si="23"/>
        <v>6.7974449101870322E-3</v>
      </c>
      <c r="E82" s="38">
        <f t="shared" si="23"/>
        <v>1.2519346180045791E-2</v>
      </c>
      <c r="F82" s="38">
        <f t="shared" si="23"/>
        <v>1.8898309674071523E-2</v>
      </c>
      <c r="G82" s="38">
        <f t="shared" si="23"/>
        <v>2.5690182263433017E-2</v>
      </c>
      <c r="H82" s="38">
        <f t="shared" si="23"/>
        <v>3.2750516877152358E-2</v>
      </c>
      <c r="I82" s="38">
        <f t="shared" si="23"/>
        <v>3.99859229859802E-2</v>
      </c>
      <c r="J82" s="38">
        <f t="shared" si="23"/>
        <v>4.7332325977526041E-2</v>
      </c>
      <c r="K82" s="38">
        <f t="shared" si="23"/>
        <v>5.4743880751445935E-2</v>
      </c>
      <c r="L82" s="38">
        <f t="shared" si="23"/>
        <v>6.2186763668821504E-2</v>
      </c>
      <c r="M82" s="38">
        <f t="shared" si="24"/>
        <v>6.9635443519081991E-2</v>
      </c>
      <c r="N82" s="38">
        <f t="shared" si="24"/>
        <v>7.7070315668803874E-2</v>
      </c>
      <c r="O82" s="38">
        <f t="shared" si="24"/>
        <v>8.447613379881469E-2</v>
      </c>
      <c r="P82" s="38">
        <f t="shared" si="24"/>
        <v>9.1840932324798327E-2</v>
      </c>
      <c r="Q82" s="38">
        <f t="shared" si="24"/>
        <v>9.9155263475912941E-2</v>
      </c>
      <c r="R82" s="38">
        <f t="shared" si="24"/>
        <v>0.10641164331368241</v>
      </c>
      <c r="S82" s="38">
        <f t="shared" si="24"/>
        <v>0.11360414067940663</v>
      </c>
      <c r="T82" s="38">
        <f t="shared" si="24"/>
        <v>0.12072806645374706</v>
      </c>
      <c r="U82" s="38">
        <f t="shared" si="24"/>
        <v>0.12777973480910126</v>
      </c>
      <c r="V82" s="38">
        <f t="shared" si="24"/>
        <v>0.13475627715378938</v>
      </c>
      <c r="W82" s="38">
        <f t="shared" si="24"/>
        <v>0.14165549531645785</v>
      </c>
      <c r="X82" s="38">
        <f t="shared" si="24"/>
        <v>0.14847574440775013</v>
      </c>
      <c r="Y82" s="38">
        <f t="shared" si="24"/>
        <v>0.15521583843892919</v>
      </c>
      <c r="Z82" s="38">
        <f t="shared" si="24"/>
        <v>0.16187497360880485</v>
      </c>
      <c r="AA82" s="38">
        <f t="shared" si="24"/>
        <v>0.16845266546271026</v>
      </c>
      <c r="AB82" s="38">
        <f t="shared" si="25"/>
        <v>0.17494869705401508</v>
      </c>
      <c r="AC82" s="38">
        <f t="shared" si="25"/>
        <v>0.18136307591306167</v>
      </c>
      <c r="AD82" s="38">
        <f t="shared" si="25"/>
        <v>0.1876959981258367</v>
      </c>
      <c r="AE82" s="38">
        <f t="shared" si="25"/>
        <v>0.19394781819614243</v>
      </c>
      <c r="AF82" s="38">
        <f t="shared" si="25"/>
        <v>0.20011902364559714</v>
      </c>
      <c r="AG82" s="38">
        <f t="shared" si="25"/>
        <v>0.20621021351994501</v>
      </c>
      <c r="AH82" s="38">
        <f t="shared" si="25"/>
        <v>0.21222208013522115</v>
      </c>
      <c r="AI82" s="38">
        <f t="shared" si="25"/>
        <v>0.21815539352569849</v>
      </c>
      <c r="AJ82" s="38">
        <f t="shared" si="25"/>
        <v>0.22401098815624215</v>
      </c>
      <c r="AK82" s="38">
        <f t="shared" si="25"/>
        <v>0.22978975154130196</v>
      </c>
      <c r="AL82" s="38">
        <f t="shared" si="25"/>
        <v>0.23549261447616679</v>
      </c>
      <c r="AM82" s="38">
        <f t="shared" si="25"/>
        <v>0.24112054263693899</v>
      </c>
      <c r="AN82" s="38">
        <f t="shared" si="25"/>
        <v>0.24667452934670642</v>
      </c>
      <c r="AO82" s="38">
        <f t="shared" si="25"/>
        <v>0.25215558933869953</v>
      </c>
      <c r="AP82" s="38">
        <f t="shared" si="25"/>
        <v>0.25756475337441331</v>
      </c>
      <c r="AQ82" s="38">
        <f t="shared" si="25"/>
        <v>0.26290306359700033</v>
      </c>
      <c r="AR82" s="38">
        <f t="shared" si="25"/>
        <v>0.26817156951865989</v>
      </c>
      <c r="AS82" s="38">
        <f t="shared" si="25"/>
        <v>0.27337132455601726</v>
      </c>
      <c r="AT82" s="38">
        <f t="shared" si="25"/>
        <v>0.278503383040199</v>
      </c>
      <c r="AU82" s="38">
        <f t="shared" si="25"/>
        <v>0.28356879763894488</v>
      </c>
      <c r="AV82" s="38">
        <f t="shared" si="25"/>
        <v>0.28856861713702142</v>
      </c>
      <c r="AW82" s="38">
        <f t="shared" si="25"/>
        <v>0.29350388452872506</v>
      </c>
      <c r="AX82" s="38">
        <f t="shared" si="25"/>
        <v>0.29837563538262502</v>
      </c>
      <c r="AY82" s="38">
        <f t="shared" si="25"/>
        <v>0.30318489644409718</v>
      </c>
      <c r="AZ82" s="61">
        <f t="shared" si="25"/>
        <v>0.3079326844457963</v>
      </c>
    </row>
    <row r="83" spans="1:52">
      <c r="A83" s="78">
        <f t="shared" si="22"/>
        <v>80</v>
      </c>
      <c r="B83" s="2">
        <v>0</v>
      </c>
      <c r="C83" s="38">
        <f t="shared" si="23"/>
        <v>2.1825938606520106E-3</v>
      </c>
      <c r="D83" s="38">
        <f t="shared" si="23"/>
        <v>6.7142295651235447E-3</v>
      </c>
      <c r="E83" s="38">
        <f t="shared" si="23"/>
        <v>1.2367579124893054E-2</v>
      </c>
      <c r="F83" s="38">
        <f t="shared" si="23"/>
        <v>1.8671444654442908E-2</v>
      </c>
      <c r="G83" s="38">
        <f t="shared" si="23"/>
        <v>2.5384785707111474E-2</v>
      </c>
      <c r="H83" s="38">
        <f t="shared" si="23"/>
        <v>3.2364973517860725E-2</v>
      </c>
      <c r="I83" s="38">
        <f t="shared" si="23"/>
        <v>3.9519768444352343E-2</v>
      </c>
      <c r="J83" s="38">
        <f t="shared" si="23"/>
        <v>4.6785861699754072E-2</v>
      </c>
      <c r="K83" s="38">
        <f t="shared" si="23"/>
        <v>5.4117934063799833E-2</v>
      </c>
      <c r="L83" s="38">
        <f t="shared" si="23"/>
        <v>6.1482529702102391E-2</v>
      </c>
      <c r="M83" s="38">
        <f t="shared" si="24"/>
        <v>6.8854376646031057E-2</v>
      </c>
      <c r="N83" s="38">
        <f t="shared" si="24"/>
        <v>7.621405253905901E-2</v>
      </c>
      <c r="O83" s="38">
        <f t="shared" si="24"/>
        <v>8.3546437417211544E-2</v>
      </c>
      <c r="P83" s="38">
        <f t="shared" si="24"/>
        <v>9.0839650636437591E-2</v>
      </c>
      <c r="Q83" s="38">
        <f t="shared" si="24"/>
        <v>9.8084298239473372E-2</v>
      </c>
      <c r="R83" s="38">
        <f t="shared" si="24"/>
        <v>0.10527292644504677</v>
      </c>
      <c r="S83" s="38">
        <f t="shared" si="24"/>
        <v>0.11239961612750933</v>
      </c>
      <c r="T83" s="38">
        <f t="shared" si="24"/>
        <v>0.11945967624196772</v>
      </c>
      <c r="U83" s="38">
        <f t="shared" si="24"/>
        <v>0.12644940825747544</v>
      </c>
      <c r="V83" s="38">
        <f t="shared" si="24"/>
        <v>0.13336592255909879</v>
      </c>
      <c r="W83" s="38">
        <f t="shared" si="24"/>
        <v>0.14020699355070068</v>
      </c>
      <c r="X83" s="38">
        <f t="shared" si="24"/>
        <v>0.14697094402656705</v>
      </c>
      <c r="Y83" s="38">
        <f t="shared" si="24"/>
        <v>0.15365655198685371</v>
      </c>
      <c r="Z83" s="38">
        <f t="shared" si="24"/>
        <v>0.1602629748785753</v>
      </c>
      <c r="AA83" s="38">
        <f t="shared" si="24"/>
        <v>0.16678968751856937</v>
      </c>
      <c r="AB83" s="38">
        <f t="shared" si="25"/>
        <v>0.17323643086887056</v>
      </c>
      <c r="AC83" s="38">
        <f t="shared" si="25"/>
        <v>0.17960316950001598</v>
      </c>
      <c r="AD83" s="38">
        <f t="shared" si="25"/>
        <v>0.18589005606832509</v>
      </c>
      <c r="AE83" s="38">
        <f t="shared" si="25"/>
        <v>0.19209740149947543</v>
      </c>
      <c r="AF83" s="38">
        <f t="shared" si="25"/>
        <v>0.19822564984733446</v>
      </c>
      <c r="AG83" s="38">
        <f t="shared" si="25"/>
        <v>0.20427535700815577</v>
      </c>
      <c r="AH83" s="38">
        <f t="shared" si="25"/>
        <v>0.21024717263298542</v>
      </c>
      <c r="AI83" s="38">
        <f t="shared" si="25"/>
        <v>0.21614182470769669</v>
      </c>
      <c r="AJ83" s="38">
        <f t="shared" si="25"/>
        <v>0.22196010636934352</v>
      </c>
      <c r="AK83" s="38">
        <f t="shared" si="25"/>
        <v>0.22770286460600048</v>
      </c>
      <c r="AL83" s="38">
        <f t="shared" si="25"/>
        <v>0.23337099054975249</v>
      </c>
      <c r="AM83" s="38">
        <f t="shared" si="25"/>
        <v>0.23896541112260819</v>
      </c>
      <c r="AN83" s="38">
        <f t="shared" si="25"/>
        <v>0.2444870818355514</v>
      </c>
      <c r="AO83" s="38">
        <f t="shared" si="25"/>
        <v>0.2499369805737803</v>
      </c>
      <c r="AP83" s="38">
        <f t="shared" si="25"/>
        <v>0.255316102227993</v>
      </c>
      <c r="AQ83" s="38">
        <f t="shared" si="25"/>
        <v>0.26062545405358972</v>
      </c>
      <c r="AR83" s="38">
        <f t="shared" si="25"/>
        <v>0.26586605165782129</v>
      </c>
      <c r="AS83" s="38">
        <f t="shared" si="25"/>
        <v>0.27103891552996556</v>
      </c>
      <c r="AT83" s="38">
        <f t="shared" si="25"/>
        <v>0.27614506804215572</v>
      </c>
      <c r="AU83" s="38">
        <f t="shared" si="25"/>
        <v>0.28118553085896308</v>
      </c>
      <c r="AV83" s="38">
        <f t="shared" si="25"/>
        <v>0.28616132270264288</v>
      </c>
      <c r="AW83" s="38">
        <f t="shared" si="25"/>
        <v>0.29107345742837193</v>
      </c>
      <c r="AX83" s="38">
        <f t="shared" si="25"/>
        <v>0.29592294237008238</v>
      </c>
      <c r="AY83" s="38">
        <f t="shared" si="25"/>
        <v>0.30071077692282255</v>
      </c>
      <c r="AZ83" s="61">
        <f t="shared" si="25"/>
        <v>0.30543795133211471</v>
      </c>
    </row>
    <row r="84" spans="1:52">
      <c r="A84" s="78">
        <f t="shared" si="22"/>
        <v>81</v>
      </c>
      <c r="B84" s="2">
        <v>0</v>
      </c>
      <c r="C84" s="38">
        <f t="shared" ref="C84:L93" si="26">(C$2/(C$2+$A84)+1.96*1.96/(2*(C$2+$A84))-1.96*SQRT((C$2/(C$2+$A84)*(1-C$2/(C$2+$A84))+1.96*1.96/(4*(C$2+$A84)))/(C$2+$A84)))/(1+1.96*1.96/(C$2+$A84))</f>
        <v>2.1559365709651499E-3</v>
      </c>
      <c r="D84" s="38">
        <f t="shared" si="26"/>
        <v>6.6330270797902201E-3</v>
      </c>
      <c r="E84" s="38">
        <f t="shared" si="26"/>
        <v>1.2219447773066121E-2</v>
      </c>
      <c r="F84" s="38">
        <f t="shared" si="26"/>
        <v>1.8449962264952782E-2</v>
      </c>
      <c r="G84" s="38">
        <f t="shared" si="26"/>
        <v>2.5086565690785115E-2</v>
      </c>
      <c r="H84" s="38">
        <f t="shared" si="26"/>
        <v>3.1988403572147162E-2</v>
      </c>
      <c r="I84" s="38">
        <f t="shared" si="26"/>
        <v>3.906436024832495E-2</v>
      </c>
      <c r="J84" s="38">
        <f t="shared" si="26"/>
        <v>4.6251875723061407E-2</v>
      </c>
      <c r="K84" s="38">
        <f t="shared" si="26"/>
        <v>5.3506145743358338E-2</v>
      </c>
      <c r="L84" s="38">
        <f t="shared" si="26"/>
        <v>6.0794075362194139E-2</v>
      </c>
      <c r="M84" s="38">
        <f t="shared" ref="M84:AB93" si="27">(M$2/(M$2+$A84)+1.96*1.96/(2*(M$2+$A84))-1.96*SQRT((M$2/(M$2+$A84)*(1-M$2/(M$2+$A84))+1.96*1.96/(4*(M$2+$A84)))/(M$2+$A84)))/(1+1.96*1.96/(M$2+$A84))</f>
        <v>6.8090647640043564E-2</v>
      </c>
      <c r="N84" s="38">
        <f t="shared" si="27"/>
        <v>7.537662016293771E-2</v>
      </c>
      <c r="O84" s="38">
        <f t="shared" si="27"/>
        <v>8.2636998316319224E-2</v>
      </c>
      <c r="P84" s="38">
        <f t="shared" si="27"/>
        <v>8.9859986341051287E-2</v>
      </c>
      <c r="Q84" s="38">
        <f t="shared" si="27"/>
        <v>9.7036244721782655E-2</v>
      </c>
      <c r="R84" s="38">
        <f t="shared" si="27"/>
        <v>0.10415835095438805</v>
      </c>
      <c r="S84" s="38">
        <f t="shared" si="27"/>
        <v>0.11122039941721076</v>
      </c>
      <c r="T84" s="38">
        <f t="shared" si="27"/>
        <v>0.11821769885745202</v>
      </c>
      <c r="U84" s="38">
        <f t="shared" si="27"/>
        <v>0.12514653992704258</v>
      </c>
      <c r="V84" s="38">
        <f t="shared" si="27"/>
        <v>0.13200401398360054</v>
      </c>
      <c r="W84" s="38">
        <f t="shared" si="27"/>
        <v>0.1387878700668384</v>
      </c>
      <c r="X84" s="38">
        <f t="shared" si="27"/>
        <v>0.14549640074608999</v>
      </c>
      <c r="Y84" s="38">
        <f t="shared" si="27"/>
        <v>0.1521283501066639</v>
      </c>
      <c r="Z84" s="38">
        <f t="shared" si="27"/>
        <v>0.15868283892521592</v>
      </c>
      <c r="AA84" s="38">
        <f t="shared" si="27"/>
        <v>0.16515930334184276</v>
      </c>
      <c r="AB84" s="38">
        <f t="shared" si="27"/>
        <v>0.17155744423820674</v>
      </c>
      <c r="AC84" s="38">
        <f t="shared" si="25"/>
        <v>0.17787718518702555</v>
      </c>
      <c r="AD84" s="38">
        <f t="shared" si="25"/>
        <v>0.18411863732206865</v>
      </c>
      <c r="AE84" s="38">
        <f t="shared" si="25"/>
        <v>0.19028206983904628</v>
      </c>
      <c r="AF84" s="38">
        <f t="shared" si="25"/>
        <v>0.19636788511059944</v>
      </c>
      <c r="AG84" s="38">
        <f t="shared" si="25"/>
        <v>0.2023765976068205</v>
      </c>
      <c r="AH84" s="38">
        <f t="shared" si="25"/>
        <v>0.20830881597321499</v>
      </c>
      <c r="AI84" s="38">
        <f t="shared" si="25"/>
        <v>0.21416522774282082</v>
      </c>
      <c r="AJ84" s="38">
        <f t="shared" si="25"/>
        <v>0.21994658625708916</v>
      </c>
      <c r="AK84" s="38">
        <f t="shared" si="25"/>
        <v>0.22565369944751187</v>
      </c>
      <c r="AL84" s="38">
        <f t="shared" si="25"/>
        <v>0.23128742019159806</v>
      </c>
      <c r="AM84" s="38">
        <f t="shared" si="25"/>
        <v>0.23684863800621475</v>
      </c>
      <c r="AN84" s="38">
        <f t="shared" si="25"/>
        <v>0.24233827188117765</v>
      </c>
      <c r="AO84" s="38">
        <f t="shared" si="25"/>
        <v>0.24775726408835427</v>
      </c>
      <c r="AP84" s="38">
        <f t="shared" si="25"/>
        <v>0.25310657482797755</v>
      </c>
      <c r="AQ84" s="38">
        <f t="shared" si="25"/>
        <v>0.25838717759557045</v>
      </c>
      <c r="AR84" s="38">
        <f t="shared" si="25"/>
        <v>0.26360005517078905</v>
      </c>
      <c r="AS84" s="38">
        <f t="shared" si="25"/>
        <v>0.2687461961443377</v>
      </c>
      <c r="AT84" s="38">
        <f t="shared" si="25"/>
        <v>0.27382659191147585</v>
      </c>
      <c r="AU84" s="38">
        <f t="shared" si="25"/>
        <v>0.27884223407097081</v>
      </c>
      <c r="AV84" s="38">
        <f t="shared" si="25"/>
        <v>0.28379411217704115</v>
      </c>
      <c r="AW84" s="38">
        <f t="shared" si="25"/>
        <v>0.28868321179914996</v>
      </c>
      <c r="AX84" s="38">
        <f t="shared" si="25"/>
        <v>0.29351051285070046</v>
      </c>
      <c r="AY84" s="38">
        <f t="shared" si="25"/>
        <v>0.29827698815294273</v>
      </c>
      <c r="AZ84" s="61">
        <f t="shared" si="25"/>
        <v>0.30298360220487908</v>
      </c>
    </row>
    <row r="85" spans="1:52">
      <c r="A85" s="78">
        <f t="shared" si="22"/>
        <v>82</v>
      </c>
      <c r="B85" s="2">
        <v>0</v>
      </c>
      <c r="C85" s="38">
        <f t="shared" si="26"/>
        <v>2.1299225877048282E-3</v>
      </c>
      <c r="D85" s="38">
        <f t="shared" si="26"/>
        <v>6.5537652935177436E-3</v>
      </c>
      <c r="E85" s="38">
        <f t="shared" si="26"/>
        <v>1.2074823021218326E-2</v>
      </c>
      <c r="F85" s="38">
        <f t="shared" si="26"/>
        <v>1.8233673172959066E-2</v>
      </c>
      <c r="G85" s="38">
        <f t="shared" si="26"/>
        <v>2.4795272156794539E-2</v>
      </c>
      <c r="H85" s="38">
        <f t="shared" si="26"/>
        <v>3.1620497305043599E-2</v>
      </c>
      <c r="I85" s="38">
        <f t="shared" si="26"/>
        <v>3.86193309317579E-2</v>
      </c>
      <c r="J85" s="38">
        <f t="shared" si="26"/>
        <v>4.5729945324778469E-2</v>
      </c>
      <c r="K85" s="38">
        <f t="shared" si="26"/>
        <v>5.2908040587209215E-2</v>
      </c>
      <c r="L85" s="38">
        <f t="shared" si="26"/>
        <v>6.0120875898424249E-2</v>
      </c>
      <c r="M85" s="38">
        <f t="shared" si="27"/>
        <v>6.7343685195381545E-2</v>
      </c>
      <c r="N85" s="38">
        <f t="shared" si="27"/>
        <v>7.4557403668116862E-2</v>
      </c>
      <c r="O85" s="38">
        <f t="shared" si="27"/>
        <v>8.1747160997965584E-2</v>
      </c>
      <c r="P85" s="38">
        <f t="shared" si="27"/>
        <v>8.8901246178311799E-2</v>
      </c>
      <c r="Q85" s="38">
        <f t="shared" si="27"/>
        <v>9.6010374667620232E-2</v>
      </c>
      <c r="R85" s="38">
        <f t="shared" si="27"/>
        <v>0.10306715625004181</v>
      </c>
      <c r="S85" s="38">
        <f t="shared" si="27"/>
        <v>0.11006570016266973</v>
      </c>
      <c r="T85" s="38">
        <f t="shared" si="27"/>
        <v>0.11700131654251038</v>
      </c>
      <c r="U85" s="38">
        <f t="shared" si="27"/>
        <v>0.12387028698950667</v>
      </c>
      <c r="V85" s="38">
        <f t="shared" si="27"/>
        <v>0.13066968570928414</v>
      </c>
      <c r="W85" s="38">
        <f t="shared" si="27"/>
        <v>0.13739723831977257</v>
      </c>
      <c r="X85" s="38">
        <f t="shared" si="27"/>
        <v>0.14405120914153324</v>
      </c>
      <c r="Y85" s="38">
        <f t="shared" si="27"/>
        <v>0.15063031032976165</v>
      </c>
      <c r="Z85" s="38">
        <f t="shared" si="27"/>
        <v>0.15713362796480379</v>
      </c>
      <c r="AA85" s="38">
        <f t="shared" si="27"/>
        <v>0.16356056145879611</v>
      </c>
      <c r="AB85" s="38">
        <f t="shared" si="25"/>
        <v>0.16991077352557898</v>
      </c>
      <c r="AC85" s="38">
        <f t="shared" si="25"/>
        <v>0.17618414860824205</v>
      </c>
      <c r="AD85" s="38">
        <f t="shared" si="25"/>
        <v>0.18238075813593077</v>
      </c>
      <c r="AE85" s="38">
        <f t="shared" si="25"/>
        <v>0.18850083133789378</v>
      </c>
      <c r="AF85" s="38">
        <f t="shared" si="25"/>
        <v>0.19454473061185254</v>
      </c>
      <c r="AG85" s="38">
        <f t="shared" si="25"/>
        <v>0.2005129306491566</v>
      </c>
      <c r="AH85" s="38">
        <f t="shared" si="25"/>
        <v>0.20640600067746481</v>
      </c>
      <c r="AI85" s="38">
        <f t="shared" si="25"/>
        <v>0.21222458930478511</v>
      </c>
      <c r="AJ85" s="38">
        <f t="shared" si="25"/>
        <v>0.21796941154524363</v>
      </c>
      <c r="AK85" s="38">
        <f t="shared" si="25"/>
        <v>0.22364123768326574</v>
      </c>
      <c r="AL85" s="38">
        <f t="shared" si="25"/>
        <v>0.22924088369362036</v>
      </c>
      <c r="AM85" s="38">
        <f t="shared" si="25"/>
        <v>0.23476920298350337</v>
      </c>
      <c r="AN85" s="38">
        <f t="shared" si="25"/>
        <v>0.24022707926215947</v>
      </c>
      <c r="AO85" s="38">
        <f t="shared" si="25"/>
        <v>0.24561542037546771</v>
      </c>
      <c r="AP85" s="38">
        <f t="shared" si="25"/>
        <v>0.25093515296898788</v>
      </c>
      <c r="AQ85" s="38">
        <f t="shared" si="25"/>
        <v>0.2561872178643666</v>
      </c>
      <c r="AR85" s="38">
        <f t="shared" si="25"/>
        <v>0.26137256605166526</v>
      </c>
      <c r="AS85" s="38">
        <f t="shared" si="25"/>
        <v>0.2664921552148129</v>
      </c>
      <c r="AT85" s="38">
        <f t="shared" si="25"/>
        <v>0.27154694671958102</v>
      </c>
      <c r="AU85" s="38">
        <f t="shared" si="25"/>
        <v>0.27653790300368081</v>
      </c>
      <c r="AV85" s="38">
        <f t="shared" si="25"/>
        <v>0.28146598531714601</v>
      </c>
      <c r="AW85" s="38">
        <f t="shared" si="25"/>
        <v>0.28633215176838583</v>
      </c>
      <c r="AX85" s="38">
        <f t="shared" si="25"/>
        <v>0.29113735563740545</v>
      </c>
      <c r="AY85" s="38">
        <f t="shared" si="25"/>
        <v>0.29588254392287383</v>
      </c>
      <c r="AZ85" s="61">
        <f t="shared" ref="AB85:AZ96" si="28">(AZ$2/(AZ$2+$A85)+1.96*1.96/(2*(AZ$2+$A85))-1.96*SQRT((AZ$2/(AZ$2+$A85)*(1-AZ$2/(AZ$2+$A85))+1.96*1.96/(4*(AZ$2+$A85)))/(AZ$2+$A85)))/(1+1.96*1.96/(AZ$2+$A85))</f>
        <v>0.30056865609414096</v>
      </c>
    </row>
    <row r="86" spans="1:52">
      <c r="A86" s="78">
        <f t="shared" si="22"/>
        <v>83</v>
      </c>
      <c r="B86" s="2">
        <v>0</v>
      </c>
      <c r="C86" s="38">
        <f t="shared" si="26"/>
        <v>2.1045289015878751E-3</v>
      </c>
      <c r="D86" s="38">
        <f t="shared" si="26"/>
        <v>6.4763754542195347E-3</v>
      </c>
      <c r="E86" s="38">
        <f t="shared" si="26"/>
        <v>1.1933581807332517E-2</v>
      </c>
      <c r="F86" s="38">
        <f t="shared" si="26"/>
        <v>1.8022396823237179E-2</v>
      </c>
      <c r="G86" s="38">
        <f t="shared" si="26"/>
        <v>2.4510666532829649E-2</v>
      </c>
      <c r="H86" s="38">
        <f t="shared" si="26"/>
        <v>3.126095907688764E-2</v>
      </c>
      <c r="I86" s="38">
        <f t="shared" si="26"/>
        <v>3.8184329597727634E-2</v>
      </c>
      <c r="J86" s="38">
        <f t="shared" si="26"/>
        <v>4.5219666669263102E-2</v>
      </c>
      <c r="K86" s="38">
        <f t="shared" si="26"/>
        <v>5.2323164431973955E-2</v>
      </c>
      <c r="L86" s="38">
        <f t="shared" si="26"/>
        <v>5.9462429584426144E-2</v>
      </c>
      <c r="M86" s="38">
        <f t="shared" si="27"/>
        <v>6.6612942849525208E-2</v>
      </c>
      <c r="N86" s="38">
        <f t="shared" si="27"/>
        <v>7.3755814683161336E-2</v>
      </c>
      <c r="O86" s="38">
        <f t="shared" si="27"/>
        <v>8.0876297967627894E-2</v>
      </c>
      <c r="P86" s="38">
        <f t="shared" si="27"/>
        <v>8.7962766246764384E-2</v>
      </c>
      <c r="Q86" s="38">
        <f t="shared" si="27"/>
        <v>9.5005990396259302E-2</v>
      </c>
      <c r="R86" s="38">
        <f t="shared" si="27"/>
        <v>0.10199861339903871</v>
      </c>
      <c r="S86" s="38">
        <f t="shared" si="27"/>
        <v>0.10893476059773154</v>
      </c>
      <c r="T86" s="38">
        <f t="shared" si="27"/>
        <v>0.1158097450050057</v>
      </c>
      <c r="U86" s="38">
        <f t="shared" si="27"/>
        <v>0.12261984082072329</v>
      </c>
      <c r="V86" s="38">
        <f t="shared" si="27"/>
        <v>0.12936210686118582</v>
      </c>
      <c r="W86" s="38">
        <f t="shared" si="27"/>
        <v>0.1360342471538695</v>
      </c>
      <c r="X86" s="38">
        <f t="shared" si="27"/>
        <v>0.14263449963838329</v>
      </c>
      <c r="Y86" s="38">
        <f t="shared" si="27"/>
        <v>0.14916154641951038</v>
      </c>
      <c r="Z86" s="38">
        <f t="shared" si="27"/>
        <v>0.15561444075406777</v>
      </c>
      <c r="AA86" s="38">
        <f t="shared" si="27"/>
        <v>0.1619925471777863</v>
      </c>
      <c r="AB86" s="38">
        <f t="shared" si="28"/>
        <v>0.16829549205620983</v>
      </c>
      <c r="AC86" s="38">
        <f t="shared" si="28"/>
        <v>0.17452312248223445</v>
      </c>
      <c r="AD86" s="38">
        <f t="shared" si="28"/>
        <v>0.18067547191382155</v>
      </c>
      <c r="AE86" s="38">
        <f t="shared" si="28"/>
        <v>0.18675273129699621</v>
      </c>
      <c r="AF86" s="38">
        <f t="shared" si="28"/>
        <v>0.19275522468473327</v>
      </c>
      <c r="AG86" s="38">
        <f t="shared" si="28"/>
        <v>0.198683388564943</v>
      </c>
      <c r="AH86" s="38">
        <f t="shared" si="28"/>
        <v>0.20453775426690435</v>
      </c>
      <c r="AI86" s="38">
        <f t="shared" si="28"/>
        <v>0.2103189329369165</v>
      </c>
      <c r="AJ86" s="38">
        <f t="shared" si="28"/>
        <v>0.21602760266916318</v>
      </c>
      <c r="AK86" s="38">
        <f t="shared" si="28"/>
        <v>0.22166449745305886</v>
      </c>
      <c r="AL86" s="38">
        <f t="shared" si="28"/>
        <v>0.22723039765828143</v>
      </c>
      <c r="AM86" s="38">
        <f t="shared" si="28"/>
        <v>0.23272612182675734</v>
      </c>
      <c r="AN86" s="38">
        <f t="shared" si="28"/>
        <v>0.2381525195796507</v>
      </c>
      <c r="AO86" s="38">
        <f t="shared" si="28"/>
        <v>0.24351046547889818</v>
      </c>
      <c r="AP86" s="38">
        <f t="shared" si="28"/>
        <v>0.24880085370854416</v>
      </c>
      <c r="AQ86" s="38">
        <f t="shared" si="28"/>
        <v>0.25402459346224765</v>
      </c>
      <c r="AR86" s="38">
        <f t="shared" si="28"/>
        <v>0.25918260494074635</v>
      </c>
      <c r="AS86" s="38">
        <f t="shared" si="28"/>
        <v>0.26427581587751342</v>
      </c>
      <c r="AT86" s="38">
        <f t="shared" si="28"/>
        <v>0.26930515852286863</v>
      </c>
      <c r="AU86" s="38">
        <f t="shared" si="28"/>
        <v>0.27427156702687105</v>
      </c>
      <c r="AV86" s="38">
        <f t="shared" si="28"/>
        <v>0.27917597516976872</v>
      </c>
      <c r="AW86" s="38">
        <f t="shared" si="28"/>
        <v>0.28401931439591033</v>
      </c>
      <c r="AX86" s="38">
        <f t="shared" si="28"/>
        <v>0.28880251211304908</v>
      </c>
      <c r="AY86" s="38">
        <f t="shared" si="28"/>
        <v>0.29352649022408878</v>
      </c>
      <c r="AZ86" s="61">
        <f t="shared" si="28"/>
        <v>0.29819216386268604</v>
      </c>
    </row>
    <row r="87" spans="1:52">
      <c r="A87" s="78">
        <f t="shared" si="22"/>
        <v>84</v>
      </c>
      <c r="B87" s="2">
        <v>0</v>
      </c>
      <c r="C87" s="38">
        <f t="shared" si="26"/>
        <v>2.0797335877093272E-3</v>
      </c>
      <c r="D87" s="38">
        <f t="shared" si="26"/>
        <v>6.4007920194777915E-3</v>
      </c>
      <c r="E87" s="38">
        <f t="shared" si="26"/>
        <v>1.1795606761416898E-2</v>
      </c>
      <c r="F87" s="38">
        <f t="shared" si="26"/>
        <v>1.7815960935119887E-2</v>
      </c>
      <c r="G87" s="38">
        <f t="shared" si="26"/>
        <v>2.4232521079919089E-2</v>
      </c>
      <c r="H87" s="38">
        <f t="shared" si="26"/>
        <v>3.0909506550389255E-2</v>
      </c>
      <c r="I87" s="38">
        <f t="shared" si="26"/>
        <v>3.7759020994808372E-2</v>
      </c>
      <c r="J87" s="38">
        <f t="shared" si="26"/>
        <v>4.4720653764373008E-2</v>
      </c>
      <c r="K87" s="38">
        <f t="shared" si="26"/>
        <v>5.1751083001661251E-2</v>
      </c>
      <c r="L87" s="38">
        <f t="shared" si="26"/>
        <v>5.881825646839621E-2</v>
      </c>
      <c r="M87" s="38">
        <f t="shared" si="27"/>
        <v>6.5897897646463949E-2</v>
      </c>
      <c r="N87" s="38">
        <f t="shared" si="27"/>
        <v>7.2971289923950675E-2</v>
      </c>
      <c r="O87" s="38">
        <f t="shared" si="27"/>
        <v>8.0023808253499348E-2</v>
      </c>
      <c r="P87" s="38">
        <f t="shared" si="27"/>
        <v>8.7043910464400506E-2</v>
      </c>
      <c r="Q87" s="38">
        <f t="shared" si="27"/>
        <v>9.402242321177301E-2</v>
      </c>
      <c r="R87" s="38">
        <f t="shared" si="27"/>
        <v>0.10095202349473717</v>
      </c>
      <c r="S87" s="38">
        <f t="shared" si="27"/>
        <v>0.1078268539078673</v>
      </c>
      <c r="T87" s="38">
        <f t="shared" si="27"/>
        <v>0.11464223172099423</v>
      </c>
      <c r="U87" s="38">
        <f t="shared" si="27"/>
        <v>0.12139442527988081</v>
      </c>
      <c r="V87" s="38">
        <f t="shared" si="27"/>
        <v>0.12808047966842859</v>
      </c>
      <c r="W87" s="38">
        <f t="shared" si="27"/>
        <v>0.13469807905069028</v>
      </c>
      <c r="X87" s="38">
        <f t="shared" si="27"/>
        <v>0.14124543675119416</v>
      </c>
      <c r="Y87" s="38">
        <f t="shared" si="27"/>
        <v>0.14772120660505175</v>
      </c>
      <c r="Z87" s="38">
        <f t="shared" si="27"/>
        <v>0.15412441082279263</v>
      </c>
      <c r="AA87" s="38">
        <f t="shared" si="27"/>
        <v>0.16045438082345989</v>
      </c>
      <c r="AB87" s="38">
        <f t="shared" si="28"/>
        <v>0.16671070835585763</v>
      </c>
      <c r="AC87" s="38">
        <f t="shared" si="28"/>
        <v>0.17289320485810214</v>
      </c>
      <c r="AD87" s="38">
        <f t="shared" si="28"/>
        <v>0.17900186747034863</v>
      </c>
      <c r="AE87" s="38">
        <f t="shared" si="28"/>
        <v>0.18503685046249974</v>
      </c>
      <c r="AF87" s="38">
        <f t="shared" si="28"/>
        <v>0.19099844110067174</v>
      </c>
      <c r="AG87" s="38">
        <f t="shared" si="28"/>
        <v>0.1968870391761085</v>
      </c>
      <c r="AH87" s="38">
        <f t="shared" si="28"/>
        <v>0.20270313957428149</v>
      </c>
      <c r="AI87" s="38">
        <f t="shared" si="28"/>
        <v>0.2084473173817141</v>
      </c>
      <c r="AJ87" s="38">
        <f t="shared" si="28"/>
        <v>0.21412021512201196</v>
      </c>
      <c r="AK87" s="38">
        <f t="shared" si="28"/>
        <v>0.21972253178684073</v>
      </c>
      <c r="AL87" s="38">
        <f t="shared" si="28"/>
        <v>0.22525501338672321</v>
      </c>
      <c r="AM87" s="38">
        <f t="shared" si="28"/>
        <v>0.23071844479394091</v>
      </c>
      <c r="AN87" s="38">
        <f t="shared" si="28"/>
        <v>0.23611364268808388</v>
      </c>
      <c r="AO87" s="38">
        <f t="shared" si="28"/>
        <v>0.24144144944585907</v>
      </c>
      <c r="AP87" s="38">
        <f t="shared" si="28"/>
        <v>0.24670272784213756</v>
      </c>
      <c r="AQ87" s="38">
        <f t="shared" si="28"/>
        <v>0.25189835645004538</v>
      </c>
      <c r="AR87" s="38">
        <f t="shared" si="28"/>
        <v>0.25702922564508918</v>
      </c>
      <c r="AS87" s="38">
        <f t="shared" si="28"/>
        <v>0.26209623413256217</v>
      </c>
      <c r="AT87" s="38">
        <f t="shared" si="28"/>
        <v>0.26710028592933982</v>
      </c>
      <c r="AU87" s="38">
        <f t="shared" si="28"/>
        <v>0.27204228774110789</v>
      </c>
      <c r="AV87" s="38">
        <f t="shared" si="28"/>
        <v>0.2769231466844021</v>
      </c>
      <c r="AW87" s="38">
        <f t="shared" si="28"/>
        <v>0.28174376830987274</v>
      </c>
      <c r="AX87" s="38">
        <f t="shared" si="28"/>
        <v>0.28650505488913514</v>
      </c>
      <c r="AY87" s="38">
        <f t="shared" si="28"/>
        <v>0.2912079039326208</v>
      </c>
      <c r="AZ87" s="61">
        <f t="shared" si="28"/>
        <v>0.29585320691014999</v>
      </c>
    </row>
    <row r="88" spans="1:52">
      <c r="A88" s="78">
        <f t="shared" si="22"/>
        <v>85</v>
      </c>
      <c r="B88" s="2">
        <v>0</v>
      </c>
      <c r="C88" s="38">
        <f t="shared" si="26"/>
        <v>2.0555157424055515E-3</v>
      </c>
      <c r="D88" s="38">
        <f t="shared" si="26"/>
        <v>6.3269524713987987E-3</v>
      </c>
      <c r="E88" s="38">
        <f t="shared" si="26"/>
        <v>1.1660785880160495E-2</v>
      </c>
      <c r="F88" s="38">
        <f t="shared" si="26"/>
        <v>1.7614201033819138E-2</v>
      </c>
      <c r="G88" s="38">
        <f t="shared" si="26"/>
        <v>2.396061828434318E-2</v>
      </c>
      <c r="H88" s="38">
        <f t="shared" si="26"/>
        <v>3.0565869950639868E-2</v>
      </c>
      <c r="I88" s="38">
        <f t="shared" si="26"/>
        <v>3.7343084654483313E-2</v>
      </c>
      <c r="J88" s="38">
        <f t="shared" si="26"/>
        <v>4.4232537486392692E-2</v>
      </c>
      <c r="K88" s="38">
        <f t="shared" si="26"/>
        <v>5.1191380830443195E-2</v>
      </c>
      <c r="L88" s="38">
        <f t="shared" si="26"/>
        <v>5.8187897203921528E-2</v>
      </c>
      <c r="M88" s="38">
        <f t="shared" si="27"/>
        <v>6.5198048885430127E-2</v>
      </c>
      <c r="N88" s="38">
        <f t="shared" si="27"/>
        <v>7.2203289869701134E-2</v>
      </c>
      <c r="O88" s="38">
        <f t="shared" si="27"/>
        <v>7.9189116018635139E-2</v>
      </c>
      <c r="P88" s="38">
        <f t="shared" si="27"/>
        <v>8.614406912518853E-2</v>
      </c>
      <c r="Q88" s="38">
        <f t="shared" si="27"/>
        <v>9.3059031911622972E-2</v>
      </c>
      <c r="R88" s="38">
        <f t="shared" si="27"/>
        <v>9.9926716124561304E-2</v>
      </c>
      <c r="S88" s="38">
        <f t="shared" si="27"/>
        <v>0.10674128266359069</v>
      </c>
      <c r="T88" s="38">
        <f t="shared" si="27"/>
        <v>0.11349805433981061</v>
      </c>
      <c r="U88" s="38">
        <f t="shared" si="27"/>
        <v>0.12019329509173256</v>
      </c>
      <c r="V88" s="38">
        <f t="shared" si="27"/>
        <v>0.12682403782859736</v>
      </c>
      <c r="W88" s="38">
        <f t="shared" si="27"/>
        <v>0.13338794848005259</v>
      </c>
      <c r="X88" s="38">
        <f t="shared" si="27"/>
        <v>0.13988321742546095</v>
      </c>
      <c r="Y88" s="38">
        <f t="shared" si="27"/>
        <v>0.14630847191772375</v>
      </c>
      <c r="Z88" s="38">
        <f t="shared" si="27"/>
        <v>0.1526627048081528</v>
      </c>
      <c r="AA88" s="38">
        <f t="shared" si="27"/>
        <v>0.15894521607203976</v>
      </c>
      <c r="AB88" s="38">
        <f t="shared" si="28"/>
        <v>0.16515556448978605</v>
      </c>
      <c r="AC88" s="38">
        <f t="shared" si="28"/>
        <v>0.17129352746057167</v>
      </c>
      <c r="AD88" s="38">
        <f t="shared" si="28"/>
        <v>0.17735906738422746</v>
      </c>
      <c r="AE88" s="38">
        <f t="shared" si="28"/>
        <v>0.18335230338938902</v>
      </c>
      <c r="AF88" s="38">
        <f t="shared" si="28"/>
        <v>0.18927348744454853</v>
      </c>
      <c r="AG88" s="38">
        <f t="shared" si="28"/>
        <v>0.19512298408590828</v>
      </c>
      <c r="AH88" s="38">
        <f t="shared" si="28"/>
        <v>0.2009012531479607</v>
      </c>
      <c r="AI88" s="38">
        <f t="shared" si="28"/>
        <v>0.20660883500092977</v>
      </c>
      <c r="AJ88" s="38">
        <f t="shared" si="28"/>
        <v>0.2122463378919113</v>
      </c>
      <c r="AK88" s="38">
        <f t="shared" si="28"/>
        <v>0.21781442705981954</v>
      </c>
      <c r="AL88" s="38">
        <f t="shared" si="28"/>
        <v>0.22331381535259329</v>
      </c>
      <c r="AM88" s="38">
        <f t="shared" si="28"/>
        <v>0.22874525512189398</v>
      </c>
      <c r="AN88" s="38">
        <f t="shared" si="28"/>
        <v>0.23410953120827657</v>
      </c>
      <c r="AO88" s="38">
        <f t="shared" si="28"/>
        <v>0.23940745486046947</v>
      </c>
      <c r="AP88" s="38">
        <f t="shared" si="28"/>
        <v>0.24463985845742653</v>
      </c>
      <c r="AQ88" s="38">
        <f t="shared" si="28"/>
        <v>0.24980759092236368</v>
      </c>
      <c r="AR88" s="38">
        <f t="shared" si="28"/>
        <v>0.25491151373495374</v>
      </c>
      <c r="AS88" s="38">
        <f t="shared" si="28"/>
        <v>0.25995249746191129</v>
      </c>
      <c r="AT88" s="38">
        <f t="shared" si="28"/>
        <v>0.26493141873791182</v>
      </c>
      <c r="AU88" s="38">
        <f t="shared" si="28"/>
        <v>0.26984915763859174</v>
      </c>
      <c r="AV88" s="38">
        <f t="shared" si="28"/>
        <v>0.27470659539559905</v>
      </c>
      <c r="AW88" s="38">
        <f t="shared" si="28"/>
        <v>0.27950461241061153</v>
      </c>
      <c r="AX88" s="38">
        <f t="shared" si="28"/>
        <v>0.28424408653110655</v>
      </c>
      <c r="AY88" s="38">
        <f t="shared" si="28"/>
        <v>0.28892589155565762</v>
      </c>
      <c r="AZ88" s="61">
        <f t="shared" si="28"/>
        <v>0.29355089594078115</v>
      </c>
    </row>
    <row r="89" spans="1:52">
      <c r="A89" s="78">
        <f t="shared" si="22"/>
        <v>86</v>
      </c>
      <c r="B89" s="2">
        <v>0</v>
      </c>
      <c r="C89" s="38">
        <f t="shared" si="26"/>
        <v>2.0318554244781032E-3</v>
      </c>
      <c r="D89" s="38">
        <f t="shared" si="26"/>
        <v>6.2547971441379285E-3</v>
      </c>
      <c r="E89" s="38">
        <f t="shared" si="26"/>
        <v>1.152901222365257E-2</v>
      </c>
      <c r="F89" s="38">
        <f t="shared" si="26"/>
        <v>1.7416960013248817E-2</v>
      </c>
      <c r="G89" s="38">
        <f t="shared" si="26"/>
        <v>2.3694750290056289E-2</v>
      </c>
      <c r="H89" s="38">
        <f t="shared" si="26"/>
        <v>3.0229791373983947E-2</v>
      </c>
      <c r="I89" s="38">
        <f t="shared" si="26"/>
        <v>3.6936214085016475E-2</v>
      </c>
      <c r="J89" s="38">
        <f t="shared" si="26"/>
        <v>4.3754964668229868E-2</v>
      </c>
      <c r="K89" s="38">
        <f t="shared" si="26"/>
        <v>5.0643660254729314E-2</v>
      </c>
      <c r="L89" s="38">
        <f t="shared" si="26"/>
        <v>5.7570911955379701E-2</v>
      </c>
      <c r="M89" s="38">
        <f t="shared" si="27"/>
        <v>6.4512916948767804E-2</v>
      </c>
      <c r="N89" s="38">
        <f t="shared" si="27"/>
        <v>7.1451297522020521E-2</v>
      </c>
      <c r="O89" s="38">
        <f t="shared" si="27"/>
        <v>7.8371669259418658E-2</v>
      </c>
      <c r="P89" s="38">
        <f t="shared" si="27"/>
        <v>8.526265754464904E-2</v>
      </c>
      <c r="Q89" s="38">
        <f t="shared" si="27"/>
        <v>9.2115201386504003E-2</v>
      </c>
      <c r="R89" s="38">
        <f t="shared" si="27"/>
        <v>9.8922047930744425E-2</v>
      </c>
      <c r="S89" s="38">
        <f t="shared" si="27"/>
        <v>0.10567737734821089</v>
      </c>
      <c r="T89" s="38">
        <f t="shared" si="27"/>
        <v>0.11237651918444377</v>
      </c>
      <c r="U89" s="38">
        <f t="shared" si="27"/>
        <v>0.11901573432473685</v>
      </c>
      <c r="V89" s="38">
        <f t="shared" si="27"/>
        <v>0.12559204496833837</v>
      </c>
      <c r="W89" s="38">
        <f t="shared" si="27"/>
        <v>0.13210310034736822</v>
      </c>
      <c r="X89" s="38">
        <f t="shared" si="27"/>
        <v>0.13854706947558235</v>
      </c>
      <c r="Y89" s="38">
        <f t="shared" si="27"/>
        <v>0.14492255462317269</v>
      </c>
      <c r="Z89" s="38">
        <f t="shared" si="27"/>
        <v>0.15122852088416214</v>
      </c>
      <c r="AA89" s="38">
        <f t="shared" si="27"/>
        <v>0.15746423838098933</v>
      </c>
      <c r="AB89" s="38">
        <f t="shared" si="28"/>
        <v>0.16362923449523212</v>
      </c>
      <c r="AC89" s="38">
        <f t="shared" si="28"/>
        <v>0.16972325412759412</v>
      </c>
      <c r="AD89" s="38">
        <f t="shared" si="28"/>
        <v>0.17574622644308974</v>
      </c>
      <c r="AE89" s="38">
        <f t="shared" si="28"/>
        <v>0.18169823689536532</v>
      </c>
      <c r="AF89" s="38">
        <f t="shared" si="28"/>
        <v>0.18757950357929473</v>
      </c>
      <c r="AG89" s="38">
        <f t="shared" si="28"/>
        <v>0.19339035715571287</v>
      </c>
      <c r="AH89" s="38">
        <f t="shared" si="28"/>
        <v>0.19913122374219616</v>
      </c>
      <c r="AI89" s="38">
        <f t="shared" si="28"/>
        <v>0.20480261028046137</v>
      </c>
      <c r="AJ89" s="38">
        <f t="shared" si="28"/>
        <v>0.21040509198244722</v>
      </c>
      <c r="AK89" s="38">
        <f t="shared" si="28"/>
        <v>0.21593930152944865</v>
      </c>
      <c r="AL89" s="38">
        <f t="shared" si="28"/>
        <v>0.22140591975625476</v>
      </c>
      <c r="AM89" s="38">
        <f t="shared" si="28"/>
        <v>0.22680566759840012</v>
      </c>
      <c r="AN89" s="38">
        <f t="shared" si="28"/>
        <v>0.23213929911789785</v>
      </c>
      <c r="AO89" s="38">
        <f t="shared" si="28"/>
        <v>0.23740759545306639</v>
      </c>
      <c r="AP89" s="38">
        <f t="shared" si="28"/>
        <v>0.24261135956276217</v>
      </c>
      <c r="AQ89" s="38">
        <f t="shared" si="28"/>
        <v>0.24775141165561224</v>
      </c>
      <c r="AR89" s="38">
        <f t="shared" si="28"/>
        <v>0.25282858521157198</v>
      </c>
      <c r="AS89" s="38">
        <f t="shared" si="28"/>
        <v>0.25784372351701318</v>
      </c>
      <c r="AT89" s="38">
        <f t="shared" si="28"/>
        <v>0.26279767664610515</v>
      </c>
      <c r="AU89" s="38">
        <f t="shared" si="28"/>
        <v>0.26769129883092269</v>
      </c>
      <c r="AV89" s="38">
        <f t="shared" si="28"/>
        <v>0.27252544617083752</v>
      </c>
      <c r="AW89" s="38">
        <f t="shared" si="28"/>
        <v>0.27730097463859998</v>
      </c>
      <c r="AX89" s="38">
        <f t="shared" si="28"/>
        <v>0.28201873834631702</v>
      </c>
      <c r="AY89" s="38">
        <f t="shared" si="28"/>
        <v>0.28667958803945254</v>
      </c>
      <c r="AZ89" s="61">
        <f t="shared" si="28"/>
        <v>0.29128436979117783</v>
      </c>
    </row>
    <row r="90" spans="1:52">
      <c r="A90" s="78">
        <f t="shared" si="22"/>
        <v>87</v>
      </c>
      <c r="B90" s="2">
        <v>0</v>
      </c>
      <c r="C90" s="38">
        <f t="shared" si="26"/>
        <v>2.0087336004305217E-3</v>
      </c>
      <c r="D90" s="38">
        <f t="shared" si="26"/>
        <v>6.1842690630941723E-3</v>
      </c>
      <c r="E90" s="38">
        <f t="shared" si="26"/>
        <v>1.1400183632439493E-2</v>
      </c>
      <c r="F90" s="38">
        <f t="shared" si="26"/>
        <v>1.722408772790587E-2</v>
      </c>
      <c r="G90" s="38">
        <f t="shared" si="26"/>
        <v>2.3434718368504141E-2</v>
      </c>
      <c r="H90" s="38">
        <f t="shared" si="26"/>
        <v>2.9901024142029803E-2</v>
      </c>
      <c r="I90" s="38">
        <f t="shared" si="26"/>
        <v>3.6538116017519023E-2</v>
      </c>
      <c r="J90" s="38">
        <f t="shared" si="26"/>
        <v>4.3287597246142527E-2</v>
      </c>
      <c r="K90" s="38">
        <f t="shared" si="26"/>
        <v>5.0107540469390296E-2</v>
      </c>
      <c r="L90" s="38">
        <f t="shared" si="26"/>
        <v>5.6966879372416609E-2</v>
      </c>
      <c r="M90" s="38">
        <f t="shared" si="27"/>
        <v>6.384204220315412E-2</v>
      </c>
      <c r="N90" s="38">
        <f t="shared" si="27"/>
        <v>7.0714817240979805E-2</v>
      </c>
      <c r="O90" s="38">
        <f t="shared" si="27"/>
        <v>7.7570938584142643E-2</v>
      </c>
      <c r="P90" s="38">
        <f t="shared" si="27"/>
        <v>8.4399114788123952E-2</v>
      </c>
      <c r="Q90" s="38">
        <f t="shared" si="27"/>
        <v>9.1190341304989389E-2</v>
      </c>
      <c r="R90" s="38">
        <f t="shared" si="27"/>
        <v>9.7937401257548837E-2</v>
      </c>
      <c r="S90" s="38">
        <f t="shared" si="27"/>
        <v>0.10463449497334908</v>
      </c>
      <c r="T90" s="38">
        <f t="shared" si="27"/>
        <v>0.11127695984061492</v>
      </c>
      <c r="U90" s="38">
        <f t="shared" si="27"/>
        <v>0.11786105495852324</v>
      </c>
      <c r="V90" s="38">
        <f t="shared" si="27"/>
        <v>0.12438379319362988</v>
      </c>
      <c r="W90" s="38">
        <f t="shared" si="27"/>
        <v>0.13084280853074545</v>
      </c>
      <c r="X90" s="38">
        <f t="shared" si="27"/>
        <v>0.13723625011246085</v>
      </c>
      <c r="Y90" s="38">
        <f t="shared" si="27"/>
        <v>0.14356269674278019</v>
      </c>
      <c r="Z90" s="38">
        <f t="shared" si="27"/>
        <v>0.14982108727994309</v>
      </c>
      <c r="AA90" s="38">
        <f t="shared" si="27"/>
        <v>0.15601066350684975</v>
      </c>
      <c r="AB90" s="38">
        <f t="shared" si="28"/>
        <v>0.16213092290126854</v>
      </c>
      <c r="AC90" s="38">
        <f t="shared" si="28"/>
        <v>0.16818157933444355</v>
      </c>
      <c r="AD90" s="38">
        <f t="shared" si="28"/>
        <v>0.17416253017380065</v>
      </c>
      <c r="AE90" s="38">
        <f t="shared" si="28"/>
        <v>0.18007382859915586</v>
      </c>
      <c r="AF90" s="38">
        <f t="shared" si="28"/>
        <v>0.18591566019377614</v>
      </c>
      <c r="AG90" s="38">
        <f t="shared" si="28"/>
        <v>0.19168832306387246</v>
      </c>
      <c r="AH90" s="38">
        <f t="shared" si="28"/>
        <v>0.19739221088821968</v>
      </c>
      <c r="AI90" s="38">
        <f t="shared" si="28"/>
        <v>0.20302779841476157</v>
      </c>
      <c r="AJ90" s="38">
        <f t="shared" si="28"/>
        <v>0.20859562901136219</v>
      </c>
      <c r="AK90" s="38">
        <f t="shared" si="28"/>
        <v>0.21409630394923995</v>
      </c>
      <c r="AL90" s="38">
        <f t="shared" si="28"/>
        <v>0.21953047315444632</v>
      </c>
      <c r="AM90" s="38">
        <f t="shared" si="28"/>
        <v>0.22489882720831866</v>
      </c>
      <c r="AN90" s="38">
        <f t="shared" si="28"/>
        <v>0.23020209041460138</v>
      </c>
      <c r="AO90" s="38">
        <f t="shared" si="28"/>
        <v>0.23544101478078402</v>
      </c>
      <c r="AP90" s="38">
        <f t="shared" si="28"/>
        <v>0.24061637478558412</v>
      </c>
      <c r="AQ90" s="38">
        <f t="shared" si="28"/>
        <v>0.24572896282451617</v>
      </c>
      <c r="AR90" s="38">
        <f t="shared" si="28"/>
        <v>0.25077958524200566</v>
      </c>
      <c r="AS90" s="38">
        <f t="shared" si="28"/>
        <v>0.2557690588722058</v>
      </c>
      <c r="AT90" s="38">
        <f t="shared" si="28"/>
        <v>0.26069820802208127</v>
      </c>
      <c r="AU90" s="38">
        <f t="shared" si="28"/>
        <v>0.26556786183987086</v>
      </c>
      <c r="AV90" s="38">
        <f t="shared" si="28"/>
        <v>0.2703788520200599</v>
      </c>
      <c r="AW90" s="38">
        <f t="shared" si="28"/>
        <v>0.2751320108027539</v>
      </c>
      <c r="AX90" s="38">
        <f t="shared" si="28"/>
        <v>0.27982816923107112</v>
      </c>
      <c r="AY90" s="38">
        <f t="shared" si="28"/>
        <v>0.2844681556350323</v>
      </c>
      <c r="AZ90" s="61">
        <f t="shared" si="28"/>
        <v>0.28905279431456948</v>
      </c>
    </row>
    <row r="91" spans="1:52">
      <c r="A91" s="78">
        <f t="shared" si="22"/>
        <v>88</v>
      </c>
      <c r="B91" s="2">
        <v>0</v>
      </c>
      <c r="C91" s="38">
        <f t="shared" si="26"/>
        <v>1.9861320934023686E-3</v>
      </c>
      <c r="D91" s="38">
        <f t="shared" si="26"/>
        <v>6.1153137948636071E-3</v>
      </c>
      <c r="E91" s="38">
        <f t="shared" si="26"/>
        <v>1.1274202463345793E-2</v>
      </c>
      <c r="F91" s="38">
        <f t="shared" si="26"/>
        <v>1.7035440611580622E-2</v>
      </c>
      <c r="G91" s="38">
        <f t="shared" si="26"/>
        <v>2.3180332422992944E-2</v>
      </c>
      <c r="H91" s="38">
        <f t="shared" si="26"/>
        <v>2.9579332197395999E-2</v>
      </c>
      <c r="I91" s="38">
        <f t="shared" si="26"/>
        <v>3.6148509700308494E-2</v>
      </c>
      <c r="J91" s="38">
        <f t="shared" si="26"/>
        <v>4.283011146065737E-2</v>
      </c>
      <c r="K91" s="38">
        <f t="shared" si="26"/>
        <v>4.9582656643415809E-2</v>
      </c>
      <c r="L91" s="38">
        <f t="shared" si="26"/>
        <v>5.6375395628467523E-2</v>
      </c>
      <c r="M91" s="38">
        <f t="shared" si="27"/>
        <v>6.3184983968870109E-2</v>
      </c>
      <c r="N91" s="38">
        <f t="shared" si="27"/>
        <v>6.9993373652677757E-2</v>
      </c>
      <c r="O91" s="38">
        <f t="shared" si="27"/>
        <v>7.6786416066004656E-2</v>
      </c>
      <c r="P91" s="38">
        <f t="shared" si="27"/>
        <v>8.3552902475903412E-2</v>
      </c>
      <c r="Q91" s="38">
        <f t="shared" si="27"/>
        <v>9.0283884877037632E-2</v>
      </c>
      <c r="R91" s="38">
        <f t="shared" si="27"/>
        <v>9.6972182878952817E-2</v>
      </c>
      <c r="S91" s="38">
        <f t="shared" si="27"/>
        <v>0.10361201777616731</v>
      </c>
      <c r="T91" s="38">
        <f t="shared" si="27"/>
        <v>0.11019873582848601</v>
      </c>
      <c r="U91" s="38">
        <f t="shared" si="27"/>
        <v>0.11672859553461687</v>
      </c>
      <c r="V91" s="38">
        <f t="shared" si="27"/>
        <v>0.12319860172367546</v>
      </c>
      <c r="W91" s="38">
        <f t="shared" si="27"/>
        <v>0.12960637450184612</v>
      </c>
      <c r="X91" s="38">
        <f t="shared" si="27"/>
        <v>0.13595004455478174</v>
      </c>
      <c r="Y91" s="38">
        <f t="shared" si="27"/>
        <v>0.14222816865850865</v>
      </c>
      <c r="Z91" s="38">
        <f t="shared" si="27"/>
        <v>0.14843966088099217</v>
      </c>
      <c r="AA91" s="38">
        <f t="shared" si="27"/>
        <v>0.15458373610550791</v>
      </c>
      <c r="AB91" s="38">
        <f t="shared" si="28"/>
        <v>0.16065986333040763</v>
      </c>
      <c r="AC91" s="38">
        <f t="shared" si="28"/>
        <v>0.16666772679875813</v>
      </c>
      <c r="AD91" s="38">
        <f t="shared" si="28"/>
        <v>0.17260719345282605</v>
      </c>
      <c r="AE91" s="38">
        <f t="shared" si="28"/>
        <v>0.17847828553790029</v>
      </c>
      <c r="AF91" s="38">
        <f t="shared" si="28"/>
        <v>0.18428115742871232</v>
      </c>
      <c r="AG91" s="38">
        <f t="shared" si="28"/>
        <v>0.19001607594151526</v>
      </c>
      <c r="AH91" s="38">
        <f t="shared" si="28"/>
        <v>0.19568340354111466</v>
      </c>
      <c r="AI91" s="38">
        <f t="shared" si="28"/>
        <v>0.20128358396584387</v>
      </c>
      <c r="AJ91" s="38">
        <f t="shared" si="28"/>
        <v>0.20681712988262343</v>
      </c>
      <c r="AK91" s="38">
        <f t="shared" si="28"/>
        <v>0.21228461225470582</v>
      </c>
      <c r="AL91" s="38">
        <f t="shared" si="28"/>
        <v>0.21768665116080693</v>
      </c>
      <c r="AM91" s="38">
        <f t="shared" si="28"/>
        <v>0.22302390784930146</v>
      </c>
      <c r="AN91" s="38">
        <f t="shared" si="28"/>
        <v>0.2282970778474557</v>
      </c>
      <c r="AO91" s="38">
        <f t="shared" si="28"/>
        <v>0.23350688497514036</v>
      </c>
      <c r="AP91" s="38">
        <f t="shared" si="28"/>
        <v>0.23865407613652956</v>
      </c>
      <c r="AQ91" s="38">
        <f t="shared" si="28"/>
        <v>0.24373941678304961</v>
      </c>
      <c r="AR91" s="38">
        <f t="shared" si="28"/>
        <v>0.24876368695714701</v>
      </c>
      <c r="AS91" s="38">
        <f t="shared" si="28"/>
        <v>0.25372767783996553</v>
      </c>
      <c r="AT91" s="38">
        <f t="shared" si="28"/>
        <v>0.25863218873728488</v>
      </c>
      <c r="AU91" s="38">
        <f t="shared" si="28"/>
        <v>0.26347802444749951</v>
      </c>
      <c r="AV91" s="38">
        <f t="shared" si="28"/>
        <v>0.26826599296332926</v>
      </c>
      <c r="AW91" s="38">
        <f t="shared" si="28"/>
        <v>0.27299690346563449</v>
      </c>
      <c r="AX91" s="38">
        <f t="shared" si="28"/>
        <v>0.2776715645733574</v>
      </c>
      <c r="AY91" s="38">
        <f t="shared" si="28"/>
        <v>0.28229078281841219</v>
      </c>
      <c r="AZ91" s="61">
        <f t="shared" si="28"/>
        <v>0.28685536131844031</v>
      </c>
    </row>
    <row r="92" spans="1:52">
      <c r="A92" s="78">
        <f t="shared" si="22"/>
        <v>89</v>
      </c>
      <c r="B92" s="2">
        <v>0</v>
      </c>
      <c r="C92" s="38">
        <f t="shared" si="26"/>
        <v>1.964033535512348E-3</v>
      </c>
      <c r="D92" s="38">
        <f t="shared" si="26"/>
        <v>6.0478793071208625E-3</v>
      </c>
      <c r="E92" s="38">
        <f t="shared" si="26"/>
        <v>1.1150975342623229E-2</v>
      </c>
      <c r="F92" s="38">
        <f t="shared" si="26"/>
        <v>1.6850881320861148E-2</v>
      </c>
      <c r="G92" s="38">
        <f t="shared" si="26"/>
        <v>2.2931410525010885E-2</v>
      </c>
      <c r="H92" s="38">
        <f t="shared" si="26"/>
        <v>2.9264489538080831E-2</v>
      </c>
      <c r="I92" s="38">
        <f t="shared" si="26"/>
        <v>3.5767126237989506E-2</v>
      </c>
      <c r="J92" s="38">
        <f t="shared" si="26"/>
        <v>4.2382197107705424E-2</v>
      </c>
      <c r="K92" s="38">
        <f t="shared" si="26"/>
        <v>4.9068659090684093E-2</v>
      </c>
      <c r="L92" s="38">
        <f t="shared" si="26"/>
        <v>5.5796073518699821E-2</v>
      </c>
      <c r="M92" s="38">
        <f t="shared" si="27"/>
        <v>6.2541319552251243E-2</v>
      </c>
      <c r="N92" s="38">
        <f t="shared" si="27"/>
        <v>6.9286510623223108E-2</v>
      </c>
      <c r="O92" s="38">
        <f t="shared" si="27"/>
        <v>7.6017614165277539E-2</v>
      </c>
      <c r="P92" s="38">
        <f t="shared" si="27"/>
        <v>8.2723503659839021E-2</v>
      </c>
      <c r="Q92" s="38">
        <f t="shared" si="27"/>
        <v>8.9395287690892347E-2</v>
      </c>
      <c r="R92" s="38">
        <f t="shared" si="27"/>
        <v>9.6025822801267563E-2</v>
      </c>
      <c r="S92" s="38">
        <f t="shared" si="27"/>
        <v>0.10260935199272832</v>
      </c>
      <c r="T92" s="38">
        <f t="shared" si="27"/>
        <v>0.10914123135139851</v>
      </c>
      <c r="U92" s="38">
        <f t="shared" si="27"/>
        <v>0.11561771988481864</v>
      </c>
      <c r="V92" s="38">
        <f t="shared" si="27"/>
        <v>0.12203581560283454</v>
      </c>
      <c r="W92" s="38">
        <f t="shared" si="27"/>
        <v>0.12839312602494252</v>
      </c>
      <c r="X92" s="38">
        <f t="shared" si="27"/>
        <v>0.1346877647184602</v>
      </c>
      <c r="Y92" s="38">
        <f t="shared" si="27"/>
        <v>0.1409182677957109</v>
      </c>
      <c r="Z92" s="38">
        <f t="shared" si="27"/>
        <v>0.14708352590805174</v>
      </c>
      <c r="AA92" s="38">
        <f t="shared" si="27"/>
        <v>0.15318272840957878</v>
      </c>
      <c r="AB92" s="38">
        <f t="shared" si="28"/>
        <v>0.15921531717670895</v>
      </c>
      <c r="AC92" s="38">
        <f t="shared" si="28"/>
        <v>0.16518094816137183</v>
      </c>
      <c r="AD92" s="38">
        <f t="shared" si="28"/>
        <v>0.17107945919158843</v>
      </c>
      <c r="AE92" s="38">
        <f t="shared" si="28"/>
        <v>0.17691084285864664</v>
      </c>
      <c r="AF92" s="38">
        <f t="shared" si="28"/>
        <v>0.18267522357575813</v>
      </c>
      <c r="AG92" s="38">
        <f t="shared" si="28"/>
        <v>0.18837283808050673</v>
      </c>
      <c r="AH92" s="38">
        <f t="shared" si="28"/>
        <v>0.19400401879780149</v>
      </c>
      <c r="AI92" s="38">
        <f t="shared" si="28"/>
        <v>0.19956917959231291</v>
      </c>
      <c r="AJ92" s="38">
        <f t="shared" si="28"/>
        <v>0.20506880352739407</v>
      </c>
      <c r="AK92" s="38">
        <f t="shared" si="28"/>
        <v>0.21050343231706178</v>
      </c>
      <c r="AL92" s="38">
        <f t="shared" si="28"/>
        <v>0.21587365721299623</v>
      </c>
      <c r="AM92" s="38">
        <f t="shared" si="28"/>
        <v>0.2211801111129269</v>
      </c>
      <c r="AN92" s="38">
        <f t="shared" si="28"/>
        <v>0.22642346171260536</v>
      </c>
      <c r="AO92" s="38">
        <f t="shared" si="28"/>
        <v>0.23160440555266018</v>
      </c>
      <c r="AP92" s="38">
        <f t="shared" si="28"/>
        <v>0.23672366283538512</v>
      </c>
      <c r="AQ92" s="38">
        <f t="shared" si="28"/>
        <v>0.24178197290601988</v>
      </c>
      <c r="AR92" s="38">
        <f t="shared" si="28"/>
        <v>0.24678009030917955</v>
      </c>
      <c r="AS92" s="38">
        <f t="shared" si="28"/>
        <v>0.2517187813444382</v>
      </c>
      <c r="AT92" s="38">
        <f t="shared" si="28"/>
        <v>0.25659882105619158</v>
      </c>
      <c r="AU92" s="38">
        <f t="shared" si="28"/>
        <v>0.26142099060223173</v>
      </c>
      <c r="AV92" s="38">
        <f t="shared" si="28"/>
        <v>0.26618607495327828</v>
      </c>
      <c r="AW92" s="38">
        <f t="shared" si="28"/>
        <v>0.27089486088231052</v>
      </c>
      <c r="AX92" s="38">
        <f t="shared" si="28"/>
        <v>0.27554813520811977</v>
      </c>
      <c r="AY92" s="38">
        <f t="shared" si="28"/>
        <v>0.28014668326224529</v>
      </c>
      <c r="AZ92" s="61">
        <f t="shared" si="28"/>
        <v>0.28469128755250095</v>
      </c>
    </row>
    <row r="93" spans="1:52">
      <c r="A93" s="78">
        <f t="shared" si="22"/>
        <v>90</v>
      </c>
      <c r="B93" s="2">
        <v>0</v>
      </c>
      <c r="C93" s="38">
        <f t="shared" si="26"/>
        <v>1.9424213233478922E-3</v>
      </c>
      <c r="D93" s="38">
        <f t="shared" si="26"/>
        <v>5.98191583767091E-3</v>
      </c>
      <c r="E93" s="38">
        <f t="shared" si="26"/>
        <v>1.1030412935116201E-2</v>
      </c>
      <c r="F93" s="38">
        <f t="shared" si="26"/>
        <v>1.667027840157027E-2</v>
      </c>
      <c r="G93" s="38">
        <f t="shared" si="26"/>
        <v>2.2687778480124217E-2</v>
      </c>
      <c r="H93" s="38">
        <f t="shared" si="26"/>
        <v>2.895627968760452E-2</v>
      </c>
      <c r="I93" s="38">
        <f t="shared" si="26"/>
        <v>3.5393707971982491E-2</v>
      </c>
      <c r="J93" s="38">
        <f t="shared" si="26"/>
        <v>4.1943556836330255E-2</v>
      </c>
      <c r="K93" s="38">
        <f t="shared" si="26"/>
        <v>4.856521249187528E-2</v>
      </c>
      <c r="L93" s="38">
        <f t="shared" si="26"/>
        <v>5.5228541613136131E-2</v>
      </c>
      <c r="M93" s="38">
        <f t="shared" si="27"/>
        <v>6.1910643336842645E-2</v>
      </c>
      <c r="N93" s="38">
        <f t="shared" si="27"/>
        <v>6.8593790294467993E-2</v>
      </c>
      <c r="O93" s="38">
        <f t="shared" si="27"/>
        <v>7.5264064715830817E-2</v>
      </c>
      <c r="P93" s="38">
        <f t="shared" si="27"/>
        <v>8.1910421766499486E-2</v>
      </c>
      <c r="Q93" s="38">
        <f t="shared" si="27"/>
        <v>8.8524026618338053E-2</v>
      </c>
      <c r="R93" s="38">
        <f t="shared" si="27"/>
        <v>9.5097773135579794E-2</v>
      </c>
      <c r="S93" s="38">
        <f t="shared" si="27"/>
        <v>0.10162592670233946</v>
      </c>
      <c r="T93" s="38">
        <f t="shared" si="27"/>
        <v>0.10810385411647243</v>
      </c>
      <c r="U93" s="38">
        <f t="shared" si="27"/>
        <v>0.11452781593206733</v>
      </c>
      <c r="V93" s="38">
        <f t="shared" si="27"/>
        <v>0.12089480448542876</v>
      </c>
      <c r="W93" s="38">
        <f t="shared" si="27"/>
        <v>0.12720241592903933</v>
      </c>
      <c r="X93" s="38">
        <f t="shared" si="27"/>
        <v>0.13344874797915993</v>
      </c>
      <c r="Y93" s="38">
        <f t="shared" si="27"/>
        <v>0.13963231737885407</v>
      </c>
      <c r="Z93" s="38">
        <f t="shared" si="27"/>
        <v>0.14575199266859673</v>
      </c>
      <c r="AA93" s="38">
        <f t="shared" si="27"/>
        <v>0.15180693897797629</v>
      </c>
      <c r="AB93" s="38">
        <f t="shared" si="28"/>
        <v>0.15779657235553665</v>
      </c>
      <c r="AC93" s="38">
        <f t="shared" si="28"/>
        <v>0.16372052173815979</v>
      </c>
      <c r="AD93" s="38">
        <f t="shared" si="28"/>
        <v>0.16957859709211365</v>
      </c>
      <c r="AE93" s="38">
        <f t="shared" si="28"/>
        <v>0.17537076257934212</v>
      </c>
      <c r="AF93" s="38">
        <f t="shared" si="28"/>
        <v>0.18109711384522231</v>
      </c>
      <c r="AG93" s="38">
        <f t="shared" si="28"/>
        <v>0.18675785870913358</v>
      </c>
      <c r="AH93" s="38">
        <f t="shared" si="28"/>
        <v>0.19235330068179043</v>
      </c>
      <c r="AI93" s="38">
        <f t="shared" si="28"/>
        <v>0.19788382484416445</v>
      </c>
      <c r="AJ93" s="38">
        <f t="shared" si="28"/>
        <v>0.20334988570974949</v>
      </c>
      <c r="AK93" s="38">
        <f t="shared" si="28"/>
        <v>0.20875199676062098</v>
      </c>
      <c r="AL93" s="38">
        <f t="shared" si="28"/>
        <v>0.21409072140243568</v>
      </c>
      <c r="AM93" s="38">
        <f t="shared" si="28"/>
        <v>0.21936666512736955</v>
      </c>
      <c r="AN93" s="38">
        <f t="shared" si="28"/>
        <v>0.2245804687093706</v>
      </c>
      <c r="AO93" s="38">
        <f t="shared" si="28"/>
        <v>0.22973280228483467</v>
      </c>
      <c r="AP93" s="38">
        <f t="shared" si="28"/>
        <v>0.23482436019527025</v>
      </c>
      <c r="AQ93" s="38">
        <f t="shared" si="28"/>
        <v>0.23985585648777727</v>
      </c>
      <c r="AR93" s="38">
        <f t="shared" si="28"/>
        <v>0.24482802098506332</v>
      </c>
      <c r="AS93" s="38">
        <f t="shared" si="28"/>
        <v>0.24974159584989838</v>
      </c>
      <c r="AT93" s="38">
        <f t="shared" si="28"/>
        <v>0.25459733257989353</v>
      </c>
      <c r="AU93" s="38">
        <f t="shared" si="28"/>
        <v>0.25939598937767527</v>
      </c>
      <c r="AV93" s="38">
        <f t="shared" si="28"/>
        <v>0.26413832884924926</v>
      </c>
      <c r="AW93" s="38">
        <f t="shared" si="28"/>
        <v>0.26882511598985337</v>
      </c>
      <c r="AX93" s="38">
        <f t="shared" si="28"/>
        <v>0.2734571164221184</v>
      </c>
      <c r="AY93" s="38">
        <f t="shared" si="28"/>
        <v>0.278035094856034</v>
      </c>
      <c r="AZ93" s="61">
        <f t="shared" si="28"/>
        <v>0.28255981374420847</v>
      </c>
    </row>
    <row r="94" spans="1:52">
      <c r="A94" s="78">
        <f t="shared" si="22"/>
        <v>91</v>
      </c>
      <c r="B94" s="2">
        <v>0</v>
      </c>
      <c r="C94" s="38">
        <f t="shared" ref="C94:L103" si="29">(C$2/(C$2+$A94)+1.96*1.96/(2*(C$2+$A94))-1.96*SQRT((C$2/(C$2+$A94)*(1-C$2/(C$2+$A94))+1.96*1.96/(4*(C$2+$A94)))/(C$2+$A94)))/(1+1.96*1.96/(C$2+$A94))</f>
        <v>1.9212795763616508E-3</v>
      </c>
      <c r="D94" s="38">
        <f t="shared" si="29"/>
        <v>5.9173757719782373E-3</v>
      </c>
      <c r="E94" s="38">
        <f t="shared" si="29"/>
        <v>1.091242972824407E-2</v>
      </c>
      <c r="F94" s="38">
        <f t="shared" si="29"/>
        <v>1.6493505976432808E-2</v>
      </c>
      <c r="G94" s="38">
        <f t="shared" si="29"/>
        <v>2.24492694212701E-2</v>
      </c>
      <c r="H94" s="38">
        <f t="shared" si="29"/>
        <v>2.8654495198311682E-2</v>
      </c>
      <c r="I94" s="38">
        <f t="shared" si="29"/>
        <v>3.5028007899499426E-2</v>
      </c>
      <c r="J94" s="38">
        <f t="shared" si="29"/>
        <v>4.1513905489622999E-2</v>
      </c>
      <c r="K94" s="38">
        <f t="shared" si="29"/>
        <v>4.8071995163884884E-2</v>
      </c>
      <c r="L94" s="38">
        <f t="shared" si="29"/>
        <v>5.4672443461056298E-2</v>
      </c>
      <c r="M94" s="38">
        <f t="shared" ref="M94:AB103" si="30">(M$2/(M$2+$A94)+1.96*1.96/(2*(M$2+$A94))-1.96*SQRT((M$2/(M$2+$A94)*(1-M$2/(M$2+$A94))+1.96*1.96/(4*(M$2+$A94)))/(M$2+$A94)))/(1+1.96*1.96/(M$2+$A94))</f>
        <v>6.129256592914277E-2</v>
      </c>
      <c r="N94" s="38">
        <f t="shared" si="30"/>
        <v>6.7914792177195843E-2</v>
      </c>
      <c r="O94" s="38">
        <f t="shared" si="30"/>
        <v>7.4525317971562366E-2</v>
      </c>
      <c r="P94" s="38">
        <f t="shared" si="30"/>
        <v>8.1113179602309904E-2</v>
      </c>
      <c r="Q94" s="38">
        <f t="shared" si="30"/>
        <v>8.7669598783664413E-2</v>
      </c>
      <c r="R94" s="38">
        <f t="shared" si="30"/>
        <v>9.4187507035309301E-2</v>
      </c>
      <c r="S94" s="38">
        <f t="shared" si="30"/>
        <v>0.1006611927381274</v>
      </c>
      <c r="T94" s="38">
        <f t="shared" si="30"/>
        <v>0.10708603422228842</v>
      </c>
      <c r="U94" s="38">
        <f t="shared" si="30"/>
        <v>0.11345829455900079</v>
      </c>
      <c r="V94" s="38">
        <f t="shared" si="30"/>
        <v>0.11977496148864882</v>
      </c>
      <c r="W94" s="38">
        <f t="shared" si="30"/>
        <v>0.12603362094830625</v>
      </c>
      <c r="X94" s="38">
        <f t="shared" si="30"/>
        <v>0.13223235600316086</v>
      </c>
      <c r="Y94" s="38">
        <f t="shared" si="30"/>
        <v>0.13836966525548045</v>
      </c>
      <c r="Z94" s="38">
        <f t="shared" si="30"/>
        <v>0.14444439637630882</v>
      </c>
      <c r="AA94" s="38">
        <f t="shared" si="30"/>
        <v>0.15045569151310173</v>
      </c>
      <c r="AB94" s="38">
        <f t="shared" si="30"/>
        <v>0.15640294212046033</v>
      </c>
      <c r="AC94" s="38">
        <f t="shared" si="28"/>
        <v>0.16228575133845904</v>
      </c>
      <c r="AD94" s="38">
        <f t="shared" si="28"/>
        <v>0.16810390246860613</v>
      </c>
      <c r="AE94" s="38">
        <f t="shared" si="28"/>
        <v>0.1738573324150334</v>
      </c>
      <c r="AF94" s="38">
        <f t="shared" si="28"/>
        <v>0.17954610919821687</v>
      </c>
      <c r="AG94" s="38">
        <f t="shared" si="28"/>
        <v>0.18517041283138747</v>
      </c>
      <c r="AH94" s="38">
        <f t="shared" si="28"/>
        <v>0.19073051899065779</v>
      </c>
      <c r="AI94" s="38">
        <f t="shared" si="28"/>
        <v>0.19622678501939927</v>
      </c>
      <c r="AJ94" s="38">
        <f t="shared" si="28"/>
        <v>0.20165963789326397</v>
      </c>
      <c r="AK94" s="38">
        <f t="shared" si="28"/>
        <v>0.20702956384009177</v>
      </c>
      <c r="AL94" s="38">
        <f t="shared" si="28"/>
        <v>0.21233709936296657</v>
      </c>
      <c r="AM94" s="38">
        <f t="shared" si="28"/>
        <v>0.21758282345798546</v>
      </c>
      <c r="AN94" s="38">
        <f t="shared" si="28"/>
        <v>0.22276735085325064</v>
      </c>
      <c r="AO94" s="38">
        <f t="shared" si="28"/>
        <v>0.22789132612396554</v>
      </c>
      <c r="AP94" s="38">
        <f t="shared" si="28"/>
        <v>0.23295541856168153</v>
      </c>
      <c r="AQ94" s="38">
        <f t="shared" si="28"/>
        <v>0.23796031769476278</v>
      </c>
      <c r="AR94" s="38">
        <f t="shared" si="28"/>
        <v>0.24290672937283572</v>
      </c>
      <c r="AS94" s="38">
        <f t="shared" si="28"/>
        <v>0.24779537234100626</v>
      </c>
      <c r="AT94" s="38">
        <f t="shared" si="28"/>
        <v>0.25262697524047162</v>
      </c>
      <c r="AU94" s="38">
        <f t="shared" si="28"/>
        <v>0.25740227398123106</v>
      </c>
      <c r="AV94" s="38">
        <f t="shared" si="28"/>
        <v>0.2621220094402214</v>
      </c>
      <c r="AW94" s="38">
        <f t="shared" si="28"/>
        <v>0.26678692544463495</v>
      </c>
      <c r="AX94" s="38">
        <f t="shared" si="28"/>
        <v>0.27139776700562318</v>
      </c>
      <c r="AY94" s="38">
        <f t="shared" si="28"/>
        <v>0.27595527877221365</v>
      </c>
      <c r="AZ94" s="61">
        <f t="shared" si="28"/>
        <v>0.28046020367921182</v>
      </c>
    </row>
    <row r="95" spans="1:52">
      <c r="A95" s="78">
        <f t="shared" si="22"/>
        <v>92</v>
      </c>
      <c r="B95" s="2">
        <v>0</v>
      </c>
      <c r="C95" s="38">
        <f t="shared" si="29"/>
        <v>1.9005930979556008E-3</v>
      </c>
      <c r="D95" s="38">
        <f t="shared" si="29"/>
        <v>5.8542135285401002E-3</v>
      </c>
      <c r="E95" s="38">
        <f t="shared" si="29"/>
        <v>1.0796943829702529E-2</v>
      </c>
      <c r="F95" s="38">
        <f t="shared" si="29"/>
        <v>1.6320443452412504E-2</v>
      </c>
      <c r="G95" s="38">
        <f t="shared" si="29"/>
        <v>2.2215723427449759E-2</v>
      </c>
      <c r="H95" s="38">
        <f t="shared" si="29"/>
        <v>2.8358937185437583E-2</v>
      </c>
      <c r="I95" s="38">
        <f t="shared" si="29"/>
        <v>3.4669789128209616E-2</v>
      </c>
      <c r="J95" s="38">
        <f t="shared" si="29"/>
        <v>4.1092969485810912E-2</v>
      </c>
      <c r="K95" s="38">
        <f t="shared" si="29"/>
        <v>4.7588698373387001E-2</v>
      </c>
      <c r="L95" s="38">
        <f t="shared" si="29"/>
        <v>5.4127436843091188E-2</v>
      </c>
      <c r="M95" s="38">
        <f t="shared" si="30"/>
        <v>6.0686713355145916E-2</v>
      </c>
      <c r="N95" s="38">
        <f t="shared" si="30"/>
        <v>6.7249112297807306E-2</v>
      </c>
      <c r="O95" s="38">
        <f t="shared" si="30"/>
        <v>7.3800941708644846E-2</v>
      </c>
      <c r="P95" s="38">
        <f t="shared" si="30"/>
        <v>8.0331318416470773E-2</v>
      </c>
      <c r="Q95" s="38">
        <f t="shared" si="30"/>
        <v>8.6831520592051251E-2</v>
      </c>
      <c r="R95" s="38">
        <f t="shared" si="30"/>
        <v>9.3294517694530982E-2</v>
      </c>
      <c r="S95" s="38">
        <f t="shared" si="30"/>
        <v>9.9714621659450886E-2</v>
      </c>
      <c r="T95" s="38">
        <f t="shared" si="30"/>
        <v>0.10608722310923731</v>
      </c>
      <c r="U95" s="38">
        <f t="shared" si="30"/>
        <v>0.11240858853979097</v>
      </c>
      <c r="V95" s="38">
        <f t="shared" si="30"/>
        <v>0.11867570210914297</v>
      </c>
      <c r="W95" s="38">
        <f t="shared" si="30"/>
        <v>0.12488614062641962</v>
      </c>
      <c r="X95" s="38">
        <f t="shared" si="30"/>
        <v>0.13103797364220363</v>
      </c>
      <c r="Y95" s="38">
        <f t="shared" si="30"/>
        <v>0.1371296827840679</v>
      </c>
      <c r="Z95" s="38">
        <f t="shared" si="30"/>
        <v>0.14316009603424576</v>
      </c>
      <c r="AA95" s="38">
        <f t="shared" si="30"/>
        <v>0.14912833374141082</v>
      </c>
      <c r="AB95" s="38">
        <f t="shared" si="28"/>
        <v>0.15503376394311624</v>
      </c>
      <c r="AC95" s="38">
        <f t="shared" si="28"/>
        <v>0.16087596514594535</v>
      </c>
      <c r="AD95" s="38">
        <f t="shared" si="28"/>
        <v>0.16665469513089648</v>
      </c>
      <c r="AE95" s="38">
        <f t="shared" si="28"/>
        <v>0.17236986466529167</v>
      </c>
      <c r="AF95" s="38">
        <f t="shared" si="28"/>
        <v>0.17802151523932291</v>
      </c>
      <c r="AG95" s="38">
        <f t="shared" si="28"/>
        <v>0.18360980012600733</v>
      </c>
      <c r="AH95" s="38">
        <f t="shared" si="28"/>
        <v>0.18913496820248343</v>
      </c>
      <c r="AI95" s="38">
        <f t="shared" si="28"/>
        <v>0.19459735007876186</v>
      </c>
      <c r="AJ95" s="38">
        <f t="shared" si="28"/>
        <v>0.19999734616485682</v>
      </c>
      <c r="AK95" s="38">
        <f t="shared" si="28"/>
        <v>0.20533541637424726</v>
      </c>
      <c r="AL95" s="38">
        <f t="shared" si="28"/>
        <v>0.2106120712149715</v>
      </c>
      <c r="AM95" s="38">
        <f t="shared" si="28"/>
        <v>0.21582786406243601</v>
      </c>
      <c r="AN95" s="38">
        <f t="shared" si="28"/>
        <v>0.22098338444253135</v>
      </c>
      <c r="AO95" s="38">
        <f t="shared" si="28"/>
        <v>0.22607925218167127</v>
      </c>
      <c r="AP95" s="38">
        <f t="shared" si="28"/>
        <v>0.23111611230325313</v>
      </c>
      <c r="AQ95" s="38">
        <f t="shared" si="28"/>
        <v>0.23609463056882227</v>
      </c>
      <c r="AR95" s="38">
        <f t="shared" si="28"/>
        <v>0.24101548957773122</v>
      </c>
      <c r="AS95" s="38">
        <f t="shared" si="28"/>
        <v>0.24587938535193757</v>
      </c>
      <c r="AT95" s="38">
        <f t="shared" si="28"/>
        <v>0.25068702434330092</v>
      </c>
      <c r="AU95" s="38">
        <f t="shared" si="28"/>
        <v>0.25543912080969811</v>
      </c>
      <c r="AV95" s="38">
        <f t="shared" si="28"/>
        <v>0.2601363945138096</v>
      </c>
      <c r="AW95" s="38">
        <f t="shared" si="28"/>
        <v>0.26477956870478309</v>
      </c>
      <c r="AX95" s="38">
        <f t="shared" si="28"/>
        <v>0.26936936834835568</v>
      </c>
      <c r="AY95" s="38">
        <f t="shared" si="28"/>
        <v>0.27390651857558979</v>
      </c>
      <c r="AZ95" s="61">
        <f t="shared" si="28"/>
        <v>0.27839174332427152</v>
      </c>
    </row>
    <row r="96" spans="1:52">
      <c r="A96" s="78">
        <f t="shared" si="22"/>
        <v>93</v>
      </c>
      <c r="B96" s="2">
        <v>0</v>
      </c>
      <c r="C96" s="38">
        <f t="shared" si="29"/>
        <v>1.8803473390524767E-3</v>
      </c>
      <c r="D96" s="38">
        <f t="shared" si="29"/>
        <v>5.7923854515239256E-3</v>
      </c>
      <c r="E96" s="38">
        <f t="shared" si="29"/>
        <v>1.0683876777878005E-2</v>
      </c>
      <c r="F96" s="38">
        <f t="shared" si="29"/>
        <v>1.6150975246288893E-2</v>
      </c>
      <c r="G96" s="38">
        <f t="shared" si="29"/>
        <v>2.1986987165990065E-2</v>
      </c>
      <c r="H96" s="38">
        <f t="shared" si="29"/>
        <v>2.8069414889737462E-2</v>
      </c>
      <c r="I96" s="38">
        <f t="shared" si="29"/>
        <v>3.4318824364064103E-2</v>
      </c>
      <c r="J96" s="38">
        <f t="shared" si="29"/>
        <v>4.0680486236673162E-2</v>
      </c>
      <c r="K96" s="38">
        <f t="shared" si="29"/>
        <v>4.7115025691464592E-2</v>
      </c>
      <c r="L96" s="38">
        <f t="shared" si="29"/>
        <v>5.3593193067703888E-2</v>
      </c>
      <c r="M96" s="38">
        <f t="shared" si="30"/>
        <v>6.0092726304192594E-2</v>
      </c>
      <c r="N96" s="38">
        <f t="shared" si="30"/>
        <v>6.6596362394855182E-2</v>
      </c>
      <c r="O96" s="38">
        <f t="shared" si="30"/>
        <v>7.3090520379809704E-2</v>
      </c>
      <c r="P96" s="38">
        <f t="shared" si="30"/>
        <v>7.9564397017776303E-2</v>
      </c>
      <c r="Q96" s="38">
        <f t="shared" si="30"/>
        <v>8.6009326813412779E-2</v>
      </c>
      <c r="R96" s="38">
        <f t="shared" si="30"/>
        <v>9.2418317403040129E-2</v>
      </c>
      <c r="S96" s="38">
        <f t="shared" si="30"/>
        <v>9.8785704782089853E-2</v>
      </c>
      <c r="T96" s="38">
        <f t="shared" si="30"/>
        <v>0.10510689256844917</v>
      </c>
      <c r="U96" s="38">
        <f t="shared" si="30"/>
        <v>0.11137815153115602</v>
      </c>
      <c r="V96" s="38">
        <f t="shared" si="30"/>
        <v>0.11759646319919158</v>
      </c>
      <c r="W96" s="38">
        <f t="shared" si="30"/>
        <v>0.12375939628073249</v>
      </c>
      <c r="X96" s="38">
        <f t="shared" si="30"/>
        <v>0.12986500788825311</v>
      </c>
      <c r="Y96" s="38">
        <f t="shared" si="30"/>
        <v>0.13591176378176467</v>
      </c>
      <c r="Z96" s="38">
        <f t="shared" si="30"/>
        <v>0.14189847337772166</v>
      </c>
      <c r="AA96" s="38">
        <f t="shared" si="30"/>
        <v>0.14782423635341965</v>
      </c>
      <c r="AB96" s="38">
        <f t="shared" si="28"/>
        <v>0.15368839845214266</v>
      </c>
      <c r="AC96" s="38">
        <f t="shared" si="28"/>
        <v>0.1594905146581338</v>
      </c>
      <c r="AD96" s="38">
        <f t="shared" si="28"/>
        <v>0.16523031832599186</v>
      </c>
      <c r="AE96" s="38">
        <f t="shared" si="28"/>
        <v>0.17090769515915241</v>
      </c>
      <c r="AF96" s="38">
        <f t="shared" si="28"/>
        <v>0.17652266116613055</v>
      </c>
      <c r="AG96" s="38">
        <f t="shared" ref="AB96:AZ103" si="31">(AG$2/(AG$2+$A96)+1.96*1.96/(2*(AG$2+$A96))-1.96*SQRT((AG$2/(AG$2+$A96)*(1-AG$2/(AG$2+$A96))+1.96*1.96/(4*(AG$2+$A96)))/(AG$2+$A96)))/(1+1.96*1.96/(AG$2+$A96))</f>
        <v>0.18207534390170776</v>
      </c>
      <c r="AH96" s="38">
        <f t="shared" si="31"/>
        <v>0.18756596643774243</v>
      </c>
      <c r="AI96" s="38">
        <f t="shared" si="31"/>
        <v>0.19299483361516778</v>
      </c>
      <c r="AJ96" s="38">
        <f t="shared" si="31"/>
        <v>0.19836232021253514</v>
      </c>
      <c r="AK96" s="38">
        <f t="shared" si="31"/>
        <v>0.20366886073267176</v>
      </c>
      <c r="AL96" s="38">
        <f t="shared" si="31"/>
        <v>0.2089149405617349</v>
      </c>
      <c r="AM96" s="38">
        <f t="shared" si="31"/>
        <v>0.21410108829720018</v>
      </c>
      <c r="AN96" s="38">
        <f t="shared" si="31"/>
        <v>0.21922786907541694</v>
      </c>
      <c r="AO96" s="38">
        <f t="shared" si="31"/>
        <v>0.22429587875704515</v>
      </c>
      <c r="AP96" s="38">
        <f t="shared" si="31"/>
        <v>0.22930573885129055</v>
      </c>
      <c r="AQ96" s="38">
        <f t="shared" si="31"/>
        <v>0.23425809207841558</v>
      </c>
      <c r="AR96" s="38">
        <f t="shared" si="31"/>
        <v>0.23915359848531481</v>
      </c>
      <c r="AS96" s="38">
        <f t="shared" si="31"/>
        <v>0.24399293204164998</v>
      </c>
      <c r="AT96" s="38">
        <f t="shared" si="31"/>
        <v>0.24877677765461706</v>
      </c>
      <c r="AU96" s="38">
        <f t="shared" si="31"/>
        <v>0.25350582854927334</v>
      </c>
      <c r="AV96" s="38">
        <f t="shared" si="31"/>
        <v>0.25818078396879568</v>
      </c>
      <c r="AW96" s="38">
        <f t="shared" si="31"/>
        <v>0.26280234715531176</v>
      </c>
      <c r="AX96" s="38">
        <f t="shared" si="31"/>
        <v>0.26737122357726278</v>
      </c>
      <c r="AY96" s="38">
        <f t="shared" si="31"/>
        <v>0.2718881193737735</v>
      </c>
      <c r="AZ96" s="61">
        <f t="shared" si="31"/>
        <v>0.27635373999034968</v>
      </c>
    </row>
    <row r="97" spans="1:52">
      <c r="A97" s="78">
        <f t="shared" si="22"/>
        <v>94</v>
      </c>
      <c r="B97" s="2">
        <v>0</v>
      </c>
      <c r="C97" s="38">
        <f t="shared" si="29"/>
        <v>1.8605283639709935E-3</v>
      </c>
      <c r="D97" s="38">
        <f t="shared" si="29"/>
        <v>5.731849710137296E-3</v>
      </c>
      <c r="E97" s="38">
        <f t="shared" si="29"/>
        <v>1.0573153364052896E-2</v>
      </c>
      <c r="F97" s="38">
        <f t="shared" si="29"/>
        <v>1.5984990527160965E-2</v>
      </c>
      <c r="G97" s="38">
        <f t="shared" si="29"/>
        <v>2.1762913556691119E-2</v>
      </c>
      <c r="H97" s="38">
        <f t="shared" si="29"/>
        <v>2.7785745266656618E-2</v>
      </c>
      <c r="I97" s="38">
        <f t="shared" si="29"/>
        <v>3.3974895429948901E-2</v>
      </c>
      <c r="J97" s="38">
        <f t="shared" si="29"/>
        <v>4.027620360068293E-2</v>
      </c>
      <c r="K97" s="38">
        <f t="shared" si="29"/>
        <v>4.6650692386467539E-2</v>
      </c>
      <c r="L97" s="38">
        <f t="shared" si="29"/>
        <v>5.3069396309014048E-2</v>
      </c>
      <c r="M97" s="38">
        <f t="shared" si="30"/>
        <v>5.9510259416906686E-2</v>
      </c>
      <c r="N97" s="38">
        <f t="shared" si="30"/>
        <v>6.5956169162060874E-2</v>
      </c>
      <c r="O97" s="38">
        <f t="shared" si="30"/>
        <v>7.2393654317180547E-2</v>
      </c>
      <c r="P97" s="38">
        <f t="shared" si="30"/>
        <v>7.8811990941745749E-2</v>
      </c>
      <c r="Q97" s="38">
        <f t="shared" si="30"/>
        <v>8.5202569718038565E-2</v>
      </c>
      <c r="R97" s="38">
        <f t="shared" si="30"/>
        <v>9.1558436654442119E-2</v>
      </c>
      <c r="S97" s="38">
        <f t="shared" si="30"/>
        <v>9.7873952262450631E-2</v>
      </c>
      <c r="T97" s="38">
        <f t="shared" si="30"/>
        <v>0.1041445338055185</v>
      </c>
      <c r="U97" s="38">
        <f t="shared" si="30"/>
        <v>0.11036645711875294</v>
      </c>
      <c r="V97" s="38">
        <f t="shared" si="30"/>
        <v>0.11653670199867362</v>
      </c>
      <c r="W97" s="38">
        <f t="shared" si="30"/>
        <v>0.12265283002248903</v>
      </c>
      <c r="X97" s="38">
        <f t="shared" si="30"/>
        <v>0.12871288688441651</v>
      </c>
      <c r="Y97" s="38">
        <f t="shared" si="30"/>
        <v>0.13471532352826407</v>
      </c>
      <c r="Z97" s="38">
        <f t="shared" si="30"/>
        <v>0.14065893187319645</v>
      </c>
      <c r="AA97" s="38">
        <f t="shared" si="30"/>
        <v>0.14654279199949027</v>
      </c>
      <c r="AB97" s="38">
        <f t="shared" si="31"/>
        <v>0.15236622842757383</v>
      </c>
      <c r="AC97" s="38">
        <f t="shared" si="31"/>
        <v>0.15812877368094039</v>
      </c>
      <c r="AD97" s="38">
        <f t="shared" si="31"/>
        <v>0.16383013773421831</v>
      </c>
      <c r="AE97" s="38">
        <f t="shared" si="31"/>
        <v>0.169470182254119</v>
      </c>
      <c r="AF97" s="38">
        <f t="shared" si="31"/>
        <v>0.17504889877225968</v>
      </c>
      <c r="AG97" s="38">
        <f t="shared" si="31"/>
        <v>0.18056639010525916</v>
      </c>
      <c r="AH97" s="38">
        <f t="shared" si="31"/>
        <v>0.1860228544733811</v>
      </c>
      <c r="AI97" s="38">
        <f t="shared" si="31"/>
        <v>0.19141857187461628</v>
      </c>
      <c r="AJ97" s="38">
        <f t="shared" si="31"/>
        <v>0.19675389235389057</v>
      </c>
      <c r="AK97" s="38">
        <f t="shared" si="31"/>
        <v>0.2020292258725099</v>
      </c>
      <c r="AL97" s="38">
        <f t="shared" si="31"/>
        <v>0.20724503353503559</v>
      </c>
      <c r="AM97" s="38">
        <f t="shared" si="31"/>
        <v>0.21240181997253069</v>
      </c>
      <c r="AN97" s="38">
        <f t="shared" si="31"/>
        <v>0.21750012671480751</v>
      </c>
      <c r="AO97" s="38">
        <f t="shared" si="31"/>
        <v>0.22254052641165156</v>
      </c>
      <c r="AP97" s="38">
        <f t="shared" si="31"/>
        <v>0.22752361778533114</v>
      </c>
      <c r="AQ97" s="38">
        <f t="shared" si="31"/>
        <v>0.23245002121503436</v>
      </c>
      <c r="AR97" s="38">
        <f t="shared" si="31"/>
        <v>0.23732037486900903</v>
      </c>
      <c r="AS97" s="38">
        <f t="shared" si="31"/>
        <v>0.24213533131272647</v>
      </c>
      <c r="AT97" s="38">
        <f t="shared" si="31"/>
        <v>0.24689555453184556</v>
      </c>
      <c r="AU97" s="38">
        <f t="shared" si="31"/>
        <v>0.25160171731750369</v>
      </c>
      <c r="AV97" s="38">
        <f t="shared" si="31"/>
        <v>0.25625449896880831</v>
      </c>
      <c r="AW97" s="38">
        <f t="shared" si="31"/>
        <v>0.2608545832736055</v>
      </c>
      <c r="AX97" s="38">
        <f t="shared" si="31"/>
        <v>0.26540265673385566</v>
      </c>
      <c r="AY97" s="38">
        <f t="shared" si="31"/>
        <v>0.26989940700639992</v>
      </c>
      <c r="AZ97" s="61">
        <f t="shared" si="31"/>
        <v>0.27434552153371461</v>
      </c>
    </row>
    <row r="98" spans="1:52">
      <c r="A98" s="78">
        <f t="shared" si="22"/>
        <v>95</v>
      </c>
      <c r="B98" s="2">
        <v>0</v>
      </c>
      <c r="C98" s="38">
        <f t="shared" si="29"/>
        <v>1.8411228184366352E-3</v>
      </c>
      <c r="D98" s="38">
        <f t="shared" si="29"/>
        <v>5.6725662042430769E-3</v>
      </c>
      <c r="E98" s="38">
        <f t="shared" si="29"/>
        <v>1.0464701465554673E-2</v>
      </c>
      <c r="F98" s="38">
        <f t="shared" si="29"/>
        <v>1.5822382974672183E-2</v>
      </c>
      <c r="G98" s="38">
        <f t="shared" si="29"/>
        <v>2.1543361456313564E-2</v>
      </c>
      <c r="H98" s="38">
        <f t="shared" si="29"/>
        <v>2.7507752600180631E-2</v>
      </c>
      <c r="I98" s="38">
        <f t="shared" si="29"/>
        <v>3.3637792813023634E-2</v>
      </c>
      <c r="J98" s="38">
        <f t="shared" si="29"/>
        <v>3.9879879368479622E-2</v>
      </c>
      <c r="K98" s="38">
        <f t="shared" si="29"/>
        <v>4.6195424852482007E-2</v>
      </c>
      <c r="L98" s="38">
        <f t="shared" si="29"/>
        <v>5.2555742983156815E-2</v>
      </c>
      <c r="M98" s="38">
        <f t="shared" si="30"/>
        <v>5.8938980614248945E-2</v>
      </c>
      <c r="N98" s="38">
        <f t="shared" si="30"/>
        <v>6.5328173534704367E-2</v>
      </c>
      <c r="O98" s="38">
        <f t="shared" si="30"/>
        <v>7.1709958980432961E-2</v>
      </c>
      <c r="P98" s="38">
        <f t="shared" si="30"/>
        <v>7.8073691664752448E-2</v>
      </c>
      <c r="Q98" s="38">
        <f t="shared" si="30"/>
        <v>8.4410818260643811E-2</v>
      </c>
      <c r="R98" s="38">
        <f t="shared" si="30"/>
        <v>9.0714423303822816E-2</v>
      </c>
      <c r="S98" s="38">
        <f t="shared" si="30"/>
        <v>9.6978892232306171E-2</v>
      </c>
      <c r="T98" s="38">
        <f t="shared" si="30"/>
        <v>0.10319965655551688</v>
      </c>
      <c r="U98" s="38">
        <f t="shared" si="30"/>
        <v>0.10937299791543169</v>
      </c>
      <c r="V98" s="38">
        <f t="shared" si="30"/>
        <v>0.11549589521930297</v>
      </c>
      <c r="W98" s="38">
        <f t="shared" si="30"/>
        <v>0.12156590382956904</v>
      </c>
      <c r="X98" s="38">
        <f t="shared" si="30"/>
        <v>0.12758105898852093</v>
      </c>
      <c r="Y98" s="38">
        <f t="shared" si="30"/>
        <v>0.1335397978223456</v>
      </c>
      <c r="Z98" s="38">
        <f t="shared" si="30"/>
        <v>0.13944089576973434</v>
      </c>
      <c r="AA98" s="38">
        <f t="shared" si="30"/>
        <v>0.14528341433799083</v>
      </c>
      <c r="AB98" s="38">
        <f t="shared" si="31"/>
        <v>0.15106665784733153</v>
      </c>
      <c r="AC98" s="38">
        <f t="shared" si="31"/>
        <v>0.15679013737498695</v>
      </c>
      <c r="AD98" s="38">
        <f t="shared" si="31"/>
        <v>0.16245354051668648</v>
      </c>
      <c r="AE98" s="38">
        <f t="shared" si="31"/>
        <v>0.1680567058860121</v>
      </c>
      <c r="AF98" s="38">
        <f t="shared" si="31"/>
        <v>0.17359960150069906</v>
      </c>
      <c r="AG98" s="38">
        <f t="shared" si="31"/>
        <v>0.17908230637931405</v>
      </c>
      <c r="AH98" s="38">
        <f t="shared" si="31"/>
        <v>0.18450499480603022</v>
      </c>
      <c r="AI98" s="38">
        <f t="shared" si="31"/>
        <v>0.18986792282559609</v>
      </c>
      <c r="AJ98" s="38">
        <f t="shared" si="31"/>
        <v>0.19517141661242046</v>
      </c>
      <c r="AK98" s="38">
        <f t="shared" si="31"/>
        <v>0.20041586242234705</v>
      </c>
      <c r="AL98" s="38">
        <f t="shared" si="31"/>
        <v>0.20560169788715826</v>
      </c>
      <c r="AM98" s="38">
        <f t="shared" si="31"/>
        <v>0.21072940445310306</v>
      </c>
      <c r="AN98" s="38">
        <f t="shared" si="31"/>
        <v>0.21579950079803017</v>
      </c>
      <c r="AO98" s="38">
        <f t="shared" si="31"/>
        <v>0.22081253708873011</v>
      </c>
      <c r="AP98" s="38">
        <f t="shared" si="31"/>
        <v>0.22576908996215711</v>
      </c>
      <c r="AQ98" s="38">
        <f t="shared" si="31"/>
        <v>0.23066975813231694</v>
      </c>
      <c r="AR98" s="38">
        <f t="shared" si="31"/>
        <v>0.2355151585395569</v>
      </c>
      <c r="AS98" s="38">
        <f t="shared" si="31"/>
        <v>0.24030592297139478</v>
      </c>
      <c r="AT98" s="38">
        <f t="shared" si="31"/>
        <v>0.24504269509435281</v>
      </c>
      <c r="AU98" s="38">
        <f t="shared" si="31"/>
        <v>0.24972612784490658</v>
      </c>
      <c r="AV98" s="38">
        <f t="shared" si="31"/>
        <v>0.25435688113492116</v>
      </c>
      <c r="AW98" s="38">
        <f t="shared" si="31"/>
        <v>0.25893561983307917</v>
      </c>
      <c r="AX98" s="38">
        <f t="shared" si="31"/>
        <v>0.26346301198898681</v>
      </c>
      <c r="AY98" s="38">
        <f t="shared" si="31"/>
        <v>0.26793972727105803</v>
      </c>
      <c r="AZ98" s="61">
        <f t="shared" si="31"/>
        <v>0.27236643559303747</v>
      </c>
    </row>
    <row r="99" spans="1:52">
      <c r="A99" s="78">
        <f t="shared" si="22"/>
        <v>96</v>
      </c>
      <c r="B99" s="2">
        <v>0</v>
      </c>
      <c r="C99" s="38">
        <f t="shared" si="29"/>
        <v>1.8221178995736602E-3</v>
      </c>
      <c r="D99" s="38">
        <f t="shared" si="29"/>
        <v>5.6144964757722906E-3</v>
      </c>
      <c r="E99" s="38">
        <f t="shared" si="29"/>
        <v>1.0358451889070861E-2</v>
      </c>
      <c r="F99" s="38">
        <f t="shared" si="29"/>
        <v>1.5663050551848013E-2</v>
      </c>
      <c r="G99" s="38">
        <f t="shared" si="29"/>
        <v>2.1328195361982303E-2</v>
      </c>
      <c r="H99" s="38">
        <f t="shared" si="29"/>
        <v>2.723526813965307E-2</v>
      </c>
      <c r="I99" s="38">
        <f t="shared" si="29"/>
        <v>3.330731523877016E-2</v>
      </c>
      <c r="J99" s="38">
        <f t="shared" si="29"/>
        <v>3.9491280778462964E-2</v>
      </c>
      <c r="K99" s="38">
        <f t="shared" si="29"/>
        <v>4.5748960070996485E-2</v>
      </c>
      <c r="L99" s="38">
        <f t="shared" si="29"/>
        <v>5.2051941160584474E-2</v>
      </c>
      <c r="M99" s="38">
        <f t="shared" si="30"/>
        <v>5.8378570464941403E-2</v>
      </c>
      <c r="N99" s="38">
        <f t="shared" si="30"/>
        <v>6.4712030016512892E-2</v>
      </c>
      <c r="O99" s="38">
        <f t="shared" si="30"/>
        <v>7.1039064247299846E-2</v>
      </c>
      <c r="P99" s="38">
        <f t="shared" si="30"/>
        <v>7.734910586208317E-2</v>
      </c>
      <c r="Q99" s="38">
        <f t="shared" si="30"/>
        <v>8.3633657309691689E-2</v>
      </c>
      <c r="R99" s="38">
        <f t="shared" si="30"/>
        <v>8.9885841771810915E-2</v>
      </c>
      <c r="S99" s="38">
        <f t="shared" si="30"/>
        <v>9.6100069980842223E-2</v>
      </c>
      <c r="T99" s="38">
        <f t="shared" si="30"/>
        <v>0.10227178824604191</v>
      </c>
      <c r="U99" s="38">
        <f t="shared" si="30"/>
        <v>0.10839728470808424</v>
      </c>
      <c r="V99" s="38">
        <f t="shared" si="30"/>
        <v>0.11447353817786551</v>
      </c>
      <c r="W99" s="38">
        <f t="shared" si="30"/>
        <v>0.12049809866850163</v>
      </c>
      <c r="X99" s="38">
        <f t="shared" si="30"/>
        <v>0.12646899188610022</v>
      </c>
      <c r="Y99" s="38">
        <f t="shared" si="30"/>
        <v>0.13238464208785591</v>
      </c>
      <c r="Z99" s="38">
        <f t="shared" si="30"/>
        <v>0.13824380919983048</v>
      </c>
      <c r="AA99" s="38">
        <f t="shared" si="30"/>
        <v>0.14404553713266344</v>
      </c>
      <c r="AB99" s="38">
        <f t="shared" si="31"/>
        <v>0.14978911098268174</v>
      </c>
      <c r="AC99" s="38">
        <f t="shared" si="31"/>
        <v>0.15547402135055871</v>
      </c>
      <c r="AD99" s="38">
        <f t="shared" si="31"/>
        <v>0.16109993441103604</v>
      </c>
      <c r="AE99" s="38">
        <f t="shared" si="31"/>
        <v>0.16666666666666669</v>
      </c>
      <c r="AF99" s="38">
        <f t="shared" si="31"/>
        <v>0.17217416354451306</v>
      </c>
      <c r="AG99" s="38">
        <f t="shared" si="31"/>
        <v>0.17762248116708082</v>
      </c>
      <c r="AH99" s="38">
        <f t="shared" si="31"/>
        <v>0.18301177076150699</v>
      </c>
      <c r="AI99" s="38">
        <f t="shared" si="31"/>
        <v>0.18834226527419154</v>
      </c>
      <c r="AJ99" s="38">
        <f t="shared" si="31"/>
        <v>0.1936142678389344</v>
      </c>
      <c r="AK99" s="38">
        <f t="shared" si="31"/>
        <v>0.19882814181053721</v>
      </c>
      <c r="AL99" s="38">
        <f t="shared" si="31"/>
        <v>0.20398430212669702</v>
      </c>
      <c r="AM99" s="38">
        <f t="shared" si="31"/>
        <v>0.20908320780178541</v>
      </c>
      <c r="AN99" s="38">
        <f t="shared" si="31"/>
        <v>0.21412535538900851</v>
      </c>
      <c r="AO99" s="38">
        <f t="shared" si="31"/>
        <v>0.21911127327414318</v>
      </c>
      <c r="AP99" s="38">
        <f t="shared" si="31"/>
        <v>0.22404151668585542</v>
      </c>
      <c r="AQ99" s="38">
        <f t="shared" si="31"/>
        <v>0.22891666332550556</v>
      </c>
      <c r="AR99" s="38">
        <f t="shared" si="31"/>
        <v>0.23373730953412233</v>
      </c>
      <c r="AS99" s="38">
        <f t="shared" si="31"/>
        <v>0.23850406692648046</v>
      </c>
      <c r="AT99" s="38">
        <f t="shared" si="31"/>
        <v>0.24321755943242296</v>
      </c>
      <c r="AU99" s="38">
        <f t="shared" si="31"/>
        <v>0.24787842069411284</v>
      </c>
      <c r="AV99" s="38">
        <f t="shared" si="31"/>
        <v>0.25248729177507839</v>
      </c>
      <c r="AW99" s="38">
        <f t="shared" si="31"/>
        <v>0.25704481914296951</v>
      </c>
      <c r="AX99" s="38">
        <f t="shared" si="31"/>
        <v>0.26155165289307214</v>
      </c>
      <c r="AY99" s="38">
        <f t="shared" si="31"/>
        <v>0.26600844518398498</v>
      </c>
      <c r="AZ99" s="61">
        <f t="shared" si="31"/>
        <v>0.27041584886057934</v>
      </c>
    </row>
    <row r="100" spans="1:52">
      <c r="A100" s="78">
        <f t="shared" si="22"/>
        <v>97</v>
      </c>
      <c r="B100" s="2">
        <v>0</v>
      </c>
      <c r="C100" s="38">
        <f t="shared" si="29"/>
        <v>1.8035013277367799E-3</v>
      </c>
      <c r="D100" s="38">
        <f t="shared" si="29"/>
        <v>5.5576036255231024E-3</v>
      </c>
      <c r="E100" s="38">
        <f t="shared" si="29"/>
        <v>1.0254338223414811E-2</v>
      </c>
      <c r="F100" s="38">
        <f t="shared" si="29"/>
        <v>1.5506895291526043E-2</v>
      </c>
      <c r="G100" s="38">
        <f t="shared" si="29"/>
        <v>2.1117285132196968E-2</v>
      </c>
      <c r="H100" s="38">
        <f t="shared" si="29"/>
        <v>2.696812975798207E-2</v>
      </c>
      <c r="I100" s="38">
        <f t="shared" si="29"/>
        <v>3.2983269269930102E-2</v>
      </c>
      <c r="J100" s="38">
        <f t="shared" si="29"/>
        <v>3.9110184060470288E-2</v>
      </c>
      <c r="K100" s="38">
        <f t="shared" si="29"/>
        <v>4.5311045103536167E-2</v>
      </c>
      <c r="L100" s="38">
        <f t="shared" si="29"/>
        <v>5.1557710011915538E-2</v>
      </c>
      <c r="M100" s="38">
        <f t="shared" si="30"/>
        <v>5.7828721588725589E-2</v>
      </c>
      <c r="N100" s="38">
        <f t="shared" si="30"/>
        <v>6.4107406044391052E-2</v>
      </c>
      <c r="O100" s="38">
        <f t="shared" si="30"/>
        <v>7.0380613743663917E-2</v>
      </c>
      <c r="P100" s="38">
        <f t="shared" si="30"/>
        <v>7.663785470708645E-2</v>
      </c>
      <c r="Q100" s="38">
        <f t="shared" si="30"/>
        <v>8.2870686919081671E-2</v>
      </c>
      <c r="R100" s="38">
        <f t="shared" si="30"/>
        <v>8.9072272292074289E-2</v>
      </c>
      <c r="S100" s="38">
        <f t="shared" si="30"/>
        <v>9.5237047181016513E-2</v>
      </c>
      <c r="T100" s="38">
        <f t="shared" si="30"/>
        <v>0.10136047320528255</v>
      </c>
      <c r="U100" s="38">
        <f t="shared" si="30"/>
        <v>0.10743884565005561</v>
      </c>
      <c r="V100" s="38">
        <f t="shared" si="30"/>
        <v>0.11346914397542024</v>
      </c>
      <c r="W100" s="38">
        <f t="shared" si="30"/>
        <v>0.119448913662713</v>
      </c>
      <c r="X100" s="38">
        <f t="shared" si="30"/>
        <v>0.12537617174977098</v>
      </c>
      <c r="Y100" s="38">
        <f t="shared" si="30"/>
        <v>0.13124933052612614</v>
      </c>
      <c r="Z100" s="38">
        <f t="shared" si="30"/>
        <v>0.13706713532662643</v>
      </c>
      <c r="AA100" s="38">
        <f t="shared" si="30"/>
        <v>0.14282861339624775</v>
      </c>
      <c r="AB100" s="38">
        <f t="shared" si="31"/>
        <v>0.14853303153973921</v>
      </c>
      <c r="AC100" s="38">
        <f t="shared" si="31"/>
        <v>0.15417986080833496</v>
      </c>
      <c r="AD100" s="38">
        <f t="shared" si="31"/>
        <v>0.15976874687261633</v>
      </c>
      <c r="AE100" s="38">
        <f t="shared" si="31"/>
        <v>0.16529948502667766</v>
      </c>
      <c r="AF100" s="38">
        <f t="shared" si="31"/>
        <v>0.17077199899216422</v>
      </c>
      <c r="AG100" s="38">
        <f t="shared" si="31"/>
        <v>0.17618632286113767</v>
      </c>
      <c r="AH100" s="38">
        <f t="shared" si="31"/>
        <v>0.18154258564794831</v>
      </c>
      <c r="AI100" s="38">
        <f t="shared" si="31"/>
        <v>0.18684099802228096</v>
      </c>
      <c r="AJ100" s="38">
        <f t="shared" si="31"/>
        <v>0.19208184087548616</v>
      </c>
      <c r="AK100" s="38">
        <f t="shared" si="31"/>
        <v>0.19726545543546989</v>
      </c>
      <c r="AL100" s="38">
        <f t="shared" si="31"/>
        <v>0.20239223469569156</v>
      </c>
      <c r="AM100" s="38">
        <f t="shared" si="31"/>
        <v>0.2074626159641203</v>
      </c>
      <c r="AN100" s="38">
        <f t="shared" si="31"/>
        <v>0.21247707437051155</v>
      </c>
      <c r="AO100" s="38">
        <f t="shared" si="31"/>
        <v>0.21743611719676445</v>
      </c>
      <c r="AP100" s="38">
        <f t="shared" si="31"/>
        <v>0.22234027891666797</v>
      </c>
      <c r="AQ100" s="38">
        <f t="shared" si="31"/>
        <v>0.22719011684904072</v>
      </c>
      <c r="AR100" s="38">
        <f t="shared" si="31"/>
        <v>0.23198620734287273</v>
      </c>
      <c r="AS100" s="38">
        <f t="shared" si="31"/>
        <v>0.23672914242518336</v>
      </c>
      <c r="AT100" s="38">
        <f t="shared" si="31"/>
        <v>0.24141952685240273</v>
      </c>
      <c r="AU100" s="38">
        <f t="shared" si="31"/>
        <v>0.24605797551452571</v>
      </c>
      <c r="AV100" s="38">
        <f t="shared" si="31"/>
        <v>0.25064511114838034</v>
      </c>
      <c r="AW100" s="38">
        <f t="shared" si="31"/>
        <v>0.25518156232234163</v>
      </c>
      <c r="AX100" s="38">
        <f t="shared" si="31"/>
        <v>0.25966796165988626</v>
      </c>
      <c r="AY100" s="38">
        <f t="shared" si="31"/>
        <v>0.26410494427369607</v>
      </c>
      <c r="AZ100" s="61">
        <f t="shared" si="31"/>
        <v>0.26849314638568411</v>
      </c>
    </row>
    <row r="101" spans="1:52">
      <c r="A101" s="78">
        <f t="shared" si="22"/>
        <v>98</v>
      </c>
      <c r="B101" s="2">
        <v>0</v>
      </c>
      <c r="C101" s="38">
        <f t="shared" si="29"/>
        <v>1.7852613200520322E-3</v>
      </c>
      <c r="D101" s="38">
        <f t="shared" si="29"/>
        <v>5.5018522349681766E-3</v>
      </c>
      <c r="E101" s="38">
        <f t="shared" si="29"/>
        <v>1.0152296701083389E-2</v>
      </c>
      <c r="F101" s="38">
        <f t="shared" si="29"/>
        <v>1.5353823095438892E-2</v>
      </c>
      <c r="G101" s="38">
        <f t="shared" si="29"/>
        <v>2.0910505724241024E-2</v>
      </c>
      <c r="H101" s="38">
        <f t="shared" si="29"/>
        <v>2.6706181629780626E-2</v>
      </c>
      <c r="I101" s="38">
        <f t="shared" si="29"/>
        <v>3.2665468928650555E-2</v>
      </c>
      <c r="J101" s="38">
        <f t="shared" si="29"/>
        <v>3.8736374005655987E-2</v>
      </c>
      <c r="K101" s="38">
        <f t="shared" si="29"/>
        <v>4.4881436613206177E-2</v>
      </c>
      <c r="L101" s="38">
        <f t="shared" si="29"/>
        <v>5.1072779285118004E-2</v>
      </c>
      <c r="M101" s="38">
        <f t="shared" si="30"/>
        <v>5.7289138093107157E-2</v>
      </c>
      <c r="N101" s="38">
        <f t="shared" si="30"/>
        <v>6.3513981388531537E-2</v>
      </c>
      <c r="O101" s="38">
        <f t="shared" si="30"/>
        <v>6.973426421068199E-2</v>
      </c>
      <c r="P101" s="38">
        <f t="shared" si="30"/>
        <v>7.5939573208777797E-2</v>
      </c>
      <c r="Q101" s="38">
        <f t="shared" si="30"/>
        <v>8.2121521639508241E-2</v>
      </c>
      <c r="R101" s="38">
        <f t="shared" si="30"/>
        <v>8.827331019950807E-2</v>
      </c>
      <c r="S101" s="38">
        <f t="shared" si="30"/>
        <v>9.4389401157452216E-2</v>
      </c>
      <c r="T101" s="38">
        <f t="shared" si="30"/>
        <v>0.10046527191229783</v>
      </c>
      <c r="U101" s="38">
        <f t="shared" si="30"/>
        <v>0.10649722549629984</v>
      </c>
      <c r="V101" s="38">
        <f t="shared" si="30"/>
        <v>0.11248224271964077</v>
      </c>
      <c r="W101" s="38">
        <f t="shared" si="30"/>
        <v>0.11841786530418902</v>
      </c>
      <c r="X101" s="38">
        <f t="shared" si="30"/>
        <v>0.12430210244218538</v>
      </c>
      <c r="Y101" s="38">
        <f t="shared" si="30"/>
        <v>0.1301333553120293</v>
      </c>
      <c r="Z101" s="38">
        <f t="shared" si="30"/>
        <v>0.13591035553474007</v>
      </c>
      <c r="AA101" s="38">
        <f t="shared" si="30"/>
        <v>0.14163211457761229</v>
      </c>
      <c r="AB101" s="38">
        <f t="shared" si="31"/>
        <v>0.14729788184430162</v>
      </c>
      <c r="AC101" s="38">
        <f t="shared" si="31"/>
        <v>0.15290710972320587</v>
      </c>
      <c r="AD101" s="38">
        <f t="shared" si="31"/>
        <v>0.15845942425845519</v>
      </c>
      <c r="AE101" s="38">
        <f t="shared" si="31"/>
        <v>0.1639546004005844</v>
      </c>
      <c r="AF101" s="38">
        <f t="shared" si="31"/>
        <v>0.16939254101487963</v>
      </c>
      <c r="AG101" s="38">
        <f t="shared" si="31"/>
        <v>0.17477325899385901</v>
      </c>
      <c r="AH101" s="38">
        <f t="shared" si="31"/>
        <v>0.18009686195009067</v>
      </c>
      <c r="AI101" s="38">
        <f t="shared" si="31"/>
        <v>0.18536353906638564</v>
      </c>
      <c r="AJ101" s="38">
        <f t="shared" si="31"/>
        <v>0.19057354975943827</v>
      </c>
      <c r="AK101" s="38">
        <f t="shared" si="31"/>
        <v>0.19572721387542719</v>
      </c>
      <c r="AL101" s="38">
        <f t="shared" si="31"/>
        <v>0.20082490318579596</v>
      </c>
      <c r="AM101" s="38">
        <f t="shared" si="31"/>
        <v>0.2058670339912658</v>
      </c>
      <c r="AN101" s="38">
        <f t="shared" si="31"/>
        <v>0.21085406067427709</v>
      </c>
      <c r="AO101" s="38">
        <f t="shared" si="31"/>
        <v>0.21578647006614493</v>
      </c>
      <c r="AP101" s="38">
        <f t="shared" si="31"/>
        <v>0.2206647765165187</v>
      </c>
      <c r="AQ101" s="38">
        <f t="shared" si="31"/>
        <v>0.22548951757022714</v>
      </c>
      <c r="AR101" s="38">
        <f t="shared" si="31"/>
        <v>0.23026125017102184</v>
      </c>
      <c r="AS101" s="38">
        <f t="shared" si="31"/>
        <v>0.23498054732370269</v>
      </c>
      <c r="AT101" s="38">
        <f t="shared" si="31"/>
        <v>0.23964799515608443</v>
      </c>
      <c r="AU101" s="38">
        <f t="shared" si="31"/>
        <v>0.24426419033060459</v>
      </c>
      <c r="AV101" s="38">
        <f t="shared" si="31"/>
        <v>0.24882973776238915</v>
      </c>
      <c r="AW101" s="38">
        <f t="shared" si="31"/>
        <v>0.25334524860650942</v>
      </c>
      <c r="AX101" s="38">
        <f t="shared" si="31"/>
        <v>0.25781133848217019</v>
      </c>
      <c r="AY101" s="38">
        <f t="shared" si="31"/>
        <v>0.26222862590583235</v>
      </c>
      <c r="AZ101" s="61">
        <f t="shared" si="31"/>
        <v>0.26659773090890115</v>
      </c>
    </row>
    <row r="102" spans="1:52">
      <c r="A102" s="78">
        <f t="shared" si="22"/>
        <v>99</v>
      </c>
      <c r="B102" s="2">
        <v>0</v>
      </c>
      <c r="C102" s="38">
        <f t="shared" si="29"/>
        <v>1.7673865655472639E-3</v>
      </c>
      <c r="D102" s="38">
        <f t="shared" si="29"/>
        <v>5.447208292721677E-3</v>
      </c>
      <c r="E102" s="38">
        <f t="shared" si="29"/>
        <v>1.0052266068000587E-2</v>
      </c>
      <c r="F102" s="38">
        <f t="shared" si="29"/>
        <v>1.5203743545083999E-2</v>
      </c>
      <c r="G102" s="38">
        <f t="shared" si="29"/>
        <v>2.0707736946876363E-2</v>
      </c>
      <c r="H102" s="38">
        <f t="shared" si="29"/>
        <v>2.6449273928096855E-2</v>
      </c>
      <c r="I102" s="38">
        <f t="shared" si="29"/>
        <v>3.2353735340285905E-2</v>
      </c>
      <c r="J102" s="38">
        <f t="shared" si="29"/>
        <v>3.8369643560833451E-2</v>
      </c>
      <c r="K102" s="38">
        <f t="shared" si="29"/>
        <v>4.4459900413239356E-2</v>
      </c>
      <c r="L102" s="38">
        <f t="shared" si="29"/>
        <v>5.0596888811977485E-2</v>
      </c>
      <c r="M102" s="38">
        <f t="shared" si="30"/>
        <v>5.6759535041414122E-2</v>
      </c>
      <c r="N102" s="38">
        <f t="shared" si="30"/>
        <v>6.2931447585627825E-2</v>
      </c>
      <c r="O102" s="38">
        <f t="shared" si="30"/>
        <v>6.9099684906573686E-2</v>
      </c>
      <c r="P102" s="38">
        <f t="shared" si="30"/>
        <v>7.5253909585459314E-2</v>
      </c>
      <c r="Q102" s="38">
        <f t="shared" si="30"/>
        <v>8.1385789866990355E-2</v>
      </c>
      <c r="R102" s="38">
        <f t="shared" si="30"/>
        <v>8.7488565256567091E-2</v>
      </c>
      <c r="S102" s="38">
        <f t="shared" si="30"/>
        <v>9.3556724193282648E-2</v>
      </c>
      <c r="T102" s="38">
        <f t="shared" si="30"/>
        <v>9.9585760286903746E-2</v>
      </c>
      <c r="U102" s="38">
        <f t="shared" si="30"/>
        <v>0.10557198487865982</v>
      </c>
      <c r="V102" s="38">
        <f t="shared" si="30"/>
        <v>0.1115123807876709</v>
      </c>
      <c r="W102" s="38">
        <f t="shared" si="30"/>
        <v>0.11740448670592564</v>
      </c>
      <c r="X102" s="38">
        <f t="shared" si="30"/>
        <v>0.12324630475994339</v>
      </c>
      <c r="Y102" s="38">
        <f t="shared" si="30"/>
        <v>0.12903622583107396</v>
      </c>
      <c r="Z102" s="38">
        <f t="shared" si="30"/>
        <v>0.13477296866212241</v>
      </c>
      <c r="AA102" s="38">
        <f t="shared" si="30"/>
        <v>0.14045552978982973</v>
      </c>
      <c r="AB102" s="38">
        <f t="shared" si="31"/>
        <v>0.14608314206747489</v>
      </c>
      <c r="AC102" s="38">
        <f t="shared" si="31"/>
        <v>0.15165524006866854</v>
      </c>
      <c r="AD102" s="38">
        <f t="shared" si="31"/>
        <v>0.15717143105153952</v>
      </c>
      <c r="AE102" s="38">
        <f t="shared" si="31"/>
        <v>0.1626314704520524</v>
      </c>
      <c r="AF102" s="38">
        <f t="shared" si="31"/>
        <v>0.16803524109365961</v>
      </c>
      <c r="AG102" s="38">
        <f t="shared" si="31"/>
        <v>0.17338273546709032</v>
      </c>
      <c r="AH102" s="38">
        <f t="shared" si="31"/>
        <v>0.17867404056237238</v>
      </c>
      <c r="AI102" s="38">
        <f t="shared" si="31"/>
        <v>0.183909324834889</v>
      </c>
      <c r="AJ102" s="38">
        <f t="shared" si="31"/>
        <v>0.18908882696541707</v>
      </c>
      <c r="AK102" s="38">
        <f t="shared" si="31"/>
        <v>0.19421284613583467</v>
      </c>
      <c r="AL102" s="38">
        <f t="shared" si="31"/>
        <v>0.19928173359132412</v>
      </c>
      <c r="AM102" s="38">
        <f t="shared" si="31"/>
        <v>0.20429588529928416</v>
      </c>
      <c r="AN102" s="38">
        <f t="shared" si="31"/>
        <v>0.20925573554693996</v>
      </c>
      <c r="AO102" s="38">
        <f t="shared" si="31"/>
        <v>0.21416175134543289</v>
      </c>
      <c r="AP102" s="38">
        <f t="shared" si="31"/>
        <v>0.21901442752923628</v>
      </c>
      <c r="AQ102" s="38">
        <f t="shared" si="31"/>
        <v>0.22381428245702961</v>
      </c>
      <c r="AR102" s="38">
        <f t="shared" si="31"/>
        <v>0.22856185423443551</v>
      </c>
      <c r="AS102" s="38">
        <f t="shared" si="31"/>
        <v>0.23325769739085742</v>
      </c>
      <c r="AT102" s="38">
        <f t="shared" si="31"/>
        <v>0.23790237995251201</v>
      </c>
      <c r="AU102" s="38">
        <f t="shared" si="31"/>
        <v>0.24249648086200354</v>
      </c>
      <c r="AV102" s="38">
        <f t="shared" si="31"/>
        <v>0.24704058770171994</v>
      </c>
      <c r="AW102" s="38">
        <f t="shared" si="31"/>
        <v>0.2515352946841779</v>
      </c>
      <c r="AX102" s="38">
        <f t="shared" si="31"/>
        <v>0.25598120087739962</v>
      </c>
      <c r="AY102" s="38">
        <f t="shared" si="31"/>
        <v>0.26037890863761337</v>
      </c>
      <c r="AZ102" s="61">
        <f t="shared" si="31"/>
        <v>0.26472902222515887</v>
      </c>
    </row>
    <row r="103" spans="1:52">
      <c r="A103" s="78">
        <f t="shared" si="22"/>
        <v>100</v>
      </c>
      <c r="B103" s="2">
        <v>0</v>
      </c>
      <c r="C103" s="38">
        <f t="shared" si="29"/>
        <v>1.7498662017618471E-3</v>
      </c>
      <c r="D103" s="38">
        <f t="shared" si="29"/>
        <v>5.3936391253454315E-3</v>
      </c>
      <c r="E103" s="38">
        <f t="shared" si="29"/>
        <v>9.9541874608873454E-3</v>
      </c>
      <c r="F103" s="38">
        <f t="shared" si="29"/>
        <v>1.5056569723581407E-2</v>
      </c>
      <c r="G103" s="38">
        <f t="shared" si="29"/>
        <v>2.0508863227294703E-2</v>
      </c>
      <c r="H103" s="38">
        <f t="shared" si="29"/>
        <v>2.6197262538493492E-2</v>
      </c>
      <c r="I103" s="38">
        <f t="shared" si="29"/>
        <v>3.2047896397421095E-2</v>
      </c>
      <c r="J103" s="38">
        <f t="shared" si="29"/>
        <v>3.8009793445671555E-2</v>
      </c>
      <c r="K103" s="38">
        <f t="shared" si="29"/>
        <v>4.4046211040786556E-2</v>
      </c>
      <c r="L103" s="38">
        <f t="shared" si="29"/>
        <v>5.0129788041953748E-2</v>
      </c>
      <c r="M103" s="38">
        <f t="shared" si="30"/>
        <v>5.6239637950155338E-2</v>
      </c>
      <c r="N103" s="38">
        <f t="shared" si="30"/>
        <v>6.2359507403075672E-2</v>
      </c>
      <c r="O103" s="38">
        <f t="shared" si="30"/>
        <v>6.8476557040876879E-2</v>
      </c>
      <c r="P103" s="38">
        <f t="shared" si="30"/>
        <v>7.4580524672089393E-2</v>
      </c>
      <c r="Q103" s="38">
        <f t="shared" si="30"/>
        <v>8.0663133226249087E-2</v>
      </c>
      <c r="R103" s="38">
        <f t="shared" si="30"/>
        <v>8.6717661015376757E-2</v>
      </c>
      <c r="S103" s="38">
        <f t="shared" si="30"/>
        <v>9.2738622873550378E-2</v>
      </c>
      <c r="T103" s="38">
        <f t="shared" si="30"/>
        <v>9.8721529016744483E-2</v>
      </c>
      <c r="U103" s="38">
        <f t="shared" si="30"/>
        <v>0.10466269961883354</v>
      </c>
      <c r="V103" s="38">
        <f t="shared" si="30"/>
        <v>0.11055912012704824</v>
      </c>
      <c r="W103" s="38">
        <f t="shared" si="30"/>
        <v>0.11640832689272315</v>
      </c>
      <c r="X103" s="38">
        <f t="shared" si="30"/>
        <v>0.12220831571602409</v>
      </c>
      <c r="Y103" s="38">
        <f t="shared" si="30"/>
        <v>0.12795746795510443</v>
      </c>
      <c r="Z103" s="38">
        <f t="shared" si="30"/>
        <v>0.13365449027053075</v>
      </c>
      <c r="AA103" s="38">
        <f t="shared" si="30"/>
        <v>0.13929836507680304</v>
      </c>
      <c r="AB103" s="38">
        <f t="shared" si="31"/>
        <v>0.1448883094897227</v>
      </c>
      <c r="AC103" s="38">
        <f t="shared" si="31"/>
        <v>0.15042374107946091</v>
      </c>
      <c r="AD103" s="38">
        <f t="shared" si="31"/>
        <v>0.15590424912309761</v>
      </c>
      <c r="AE103" s="38">
        <f t="shared" si="31"/>
        <v>0.16132957033677464</v>
      </c>
      <c r="AF103" s="38">
        <f t="shared" si="31"/>
        <v>0.16669956828368199</v>
      </c>
      <c r="AG103" s="38">
        <f t="shared" si="31"/>
        <v>0.17201421581886073</v>
      </c>
      <c r="AH103" s="38">
        <f t="shared" si="31"/>
        <v>0.17727358005868543</v>
      </c>
      <c r="AI103" s="38">
        <f t="shared" si="31"/>
        <v>0.18247780946148756</v>
      </c>
      <c r="AJ103" s="38">
        <f t="shared" si="31"/>
        <v>0.18762712268306203</v>
      </c>
      <c r="AK103" s="38">
        <f t="shared" si="31"/>
        <v>0.19272179893184602</v>
      </c>
      <c r="AL103" s="38">
        <f t="shared" si="31"/>
        <v>0.19776216959715456</v>
      </c>
      <c r="AM103" s="38">
        <f t="shared" si="31"/>
        <v>0.20274861096279789</v>
      </c>
      <c r="AN103" s="38">
        <f t="shared" si="31"/>
        <v>0.20768153784982568</v>
      </c>
      <c r="AO103" s="38">
        <f t="shared" si="31"/>
        <v>0.21256139805764929</v>
      </c>
      <c r="AP103" s="38">
        <f t="shared" si="31"/>
        <v>0.2173886674936126</v>
      </c>
      <c r="AQ103" s="38">
        <f t="shared" si="31"/>
        <v>0.22216384589818058</v>
      </c>
      <c r="AR103" s="38">
        <f t="shared" si="31"/>
        <v>0.22688745308702157</v>
      </c>
      <c r="AS103" s="38">
        <f t="shared" si="31"/>
        <v>0.23156002564295777</v>
      </c>
      <c r="AT103" s="38">
        <f t="shared" si="31"/>
        <v>0.2361821140005077</v>
      </c>
      <c r="AU103" s="38">
        <f t="shared" si="31"/>
        <v>0.2407542798738995</v>
      </c>
      <c r="AV103" s="38">
        <f t="shared" si="31"/>
        <v>0.24527709398629149</v>
      </c>
      <c r="AW103" s="38">
        <f t="shared" si="31"/>
        <v>0.24975113406371521</v>
      </c>
      <c r="AX103" s="38">
        <f t="shared" si="31"/>
        <v>0.25417698306215958</v>
      </c>
      <c r="AY103" s="38">
        <f t="shared" si="31"/>
        <v>0.25855522760037197</v>
      </c>
      <c r="AZ103" s="61">
        <f t="shared" si="31"/>
        <v>0.26288645657450682</v>
      </c>
    </row>
    <row r="104" spans="1:52"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61"/>
    </row>
    <row r="105" spans="1:52"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61"/>
    </row>
    <row r="106" spans="1:52"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61"/>
    </row>
    <row r="107" spans="1:52"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61"/>
    </row>
    <row r="108" spans="1:52"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61"/>
    </row>
    <row r="109" spans="1:52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61"/>
    </row>
    <row r="110" spans="1:52"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61"/>
    </row>
    <row r="111" spans="1:52"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61"/>
    </row>
    <row r="112" spans="1:52"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61"/>
    </row>
    <row r="113" spans="3:52"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61"/>
    </row>
    <row r="114" spans="3:52"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61"/>
    </row>
    <row r="115" spans="3:52"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61"/>
    </row>
    <row r="116" spans="3:52"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61"/>
    </row>
    <row r="117" spans="3:52"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61"/>
    </row>
    <row r="118" spans="3:52"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61"/>
    </row>
    <row r="119" spans="3:52"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61"/>
    </row>
    <row r="120" spans="3:52"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61"/>
    </row>
    <row r="121" spans="3:52"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61"/>
    </row>
    <row r="122" spans="3:52"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61"/>
    </row>
    <row r="123" spans="3:52"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61"/>
    </row>
    <row r="124" spans="3:52"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61"/>
    </row>
    <row r="125" spans="3:52"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61"/>
    </row>
    <row r="126" spans="3:52"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61"/>
    </row>
    <row r="127" spans="3:52"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61"/>
    </row>
    <row r="128" spans="3:52"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61"/>
    </row>
    <row r="129" spans="3:52"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61"/>
    </row>
    <row r="130" spans="3:52"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61"/>
    </row>
    <row r="131" spans="3:52"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61"/>
    </row>
    <row r="132" spans="3:52"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61"/>
    </row>
    <row r="133" spans="3:52"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61"/>
    </row>
    <row r="134" spans="3:52"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61"/>
    </row>
    <row r="135" spans="3:52"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61"/>
    </row>
    <row r="136" spans="3:52"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61"/>
    </row>
    <row r="137" spans="3:52"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61"/>
    </row>
    <row r="138" spans="3:52"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61"/>
    </row>
    <row r="139" spans="3:52"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61"/>
    </row>
    <row r="140" spans="3:52"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61"/>
    </row>
    <row r="141" spans="3:52"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61"/>
    </row>
    <row r="142" spans="3:52"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61"/>
    </row>
    <row r="143" spans="3:52"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61"/>
    </row>
    <row r="144" spans="3:52"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61"/>
    </row>
    <row r="145" spans="3:52"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61"/>
    </row>
    <row r="146" spans="3:52"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61"/>
    </row>
    <row r="147" spans="3:52"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61"/>
    </row>
    <row r="148" spans="3:52"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61"/>
    </row>
    <row r="149" spans="3:52"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61"/>
    </row>
    <row r="150" spans="3:52"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61"/>
    </row>
    <row r="151" spans="3:52"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61"/>
    </row>
    <row r="152" spans="3:52"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61"/>
    </row>
    <row r="153" spans="3:52"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61"/>
    </row>
    <row r="154" spans="3:52"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61"/>
    </row>
    <row r="155" spans="3:52"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61"/>
    </row>
    <row r="156" spans="3:52"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61"/>
    </row>
    <row r="157" spans="3:52"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61"/>
    </row>
    <row r="158" spans="3:52"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61"/>
    </row>
    <row r="159" spans="3:52"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61"/>
    </row>
    <row r="160" spans="3:52"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61"/>
    </row>
    <row r="161" spans="3:52"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61"/>
    </row>
    <row r="162" spans="3:52"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61"/>
    </row>
    <row r="163" spans="3:52"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61"/>
    </row>
    <row r="164" spans="3:52"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61"/>
    </row>
    <row r="165" spans="3:52"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61"/>
    </row>
    <row r="166" spans="3:52"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61"/>
    </row>
    <row r="167" spans="3:52"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61"/>
    </row>
    <row r="168" spans="3:52"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61"/>
    </row>
    <row r="169" spans="3:52"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61"/>
    </row>
    <row r="170" spans="3:52"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61"/>
    </row>
    <row r="171" spans="3:52"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61"/>
    </row>
    <row r="172" spans="3:52"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61"/>
    </row>
    <row r="173" spans="3:52"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61"/>
    </row>
    <row r="174" spans="3:52"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61"/>
    </row>
    <row r="175" spans="3:52"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61"/>
    </row>
    <row r="176" spans="3:52"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61"/>
    </row>
    <row r="177" spans="3:52"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61"/>
    </row>
    <row r="178" spans="3:52"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61"/>
    </row>
    <row r="179" spans="3:52"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61"/>
    </row>
    <row r="180" spans="3:52"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61"/>
    </row>
    <row r="181" spans="3:52"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61"/>
    </row>
    <row r="182" spans="3:52"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61"/>
    </row>
    <row r="183" spans="3:52"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61"/>
    </row>
    <row r="184" spans="3:52"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61"/>
    </row>
    <row r="185" spans="3:52"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61"/>
    </row>
    <row r="186" spans="3:52"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61"/>
    </row>
    <row r="187" spans="3:52"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61"/>
    </row>
    <row r="188" spans="3:52"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61"/>
    </row>
    <row r="189" spans="3:52"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61"/>
    </row>
    <row r="190" spans="3:52"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61"/>
    </row>
    <row r="191" spans="3:52"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61"/>
    </row>
    <row r="192" spans="3:52"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61"/>
    </row>
    <row r="193" spans="3:52"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61"/>
    </row>
    <row r="194" spans="3:52"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61"/>
    </row>
    <row r="195" spans="3:52"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61"/>
    </row>
    <row r="196" spans="3:52"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61"/>
    </row>
    <row r="197" spans="3:52"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61"/>
    </row>
    <row r="198" spans="3:52"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61"/>
    </row>
    <row r="199" spans="3:52"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61"/>
    </row>
    <row r="200" spans="3:52"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61"/>
    </row>
    <row r="201" spans="3:52"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61"/>
    </row>
    <row r="202" spans="3:52"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61"/>
    </row>
    <row r="203" spans="3:52"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61"/>
    </row>
    <row r="204" spans="3:52"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spans="3:52"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spans="3:52"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spans="3:52"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spans="3:52"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spans="3:27"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spans="3:27"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spans="3:27"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spans="3:27"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spans="3:27"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spans="3:27"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spans="3:27"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3:27"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spans="3:27"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spans="3:27"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spans="3:27"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spans="3:27"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U49"/>
  <sheetViews>
    <sheetView workbookViewId="0">
      <selection activeCell="A38" sqref="A38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92" t="s">
        <v>116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  <c r="IO1" s="192"/>
      <c r="IP1" s="192"/>
      <c r="IQ1" s="192"/>
      <c r="IR1" s="192"/>
      <c r="IS1" s="192"/>
      <c r="IT1" s="192"/>
      <c r="IU1" s="192"/>
    </row>
    <row r="2" spans="1:255" ht="15.75" thickBot="1">
      <c r="A2" s="195" t="str">
        <f>'Сводная таблица'!D2</f>
        <v>Группы 114 05 115 - 114 05 215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255" ht="15" customHeight="1">
      <c r="A3" s="196" t="str">
        <f>'Сводная таблица'!A3:A4</f>
        <v>№ п/п</v>
      </c>
      <c r="B3" s="198" t="str">
        <f>'Сводная таблица'!B3:B4</f>
        <v>группа</v>
      </c>
      <c r="C3" s="200" t="str">
        <f>'Сводная таблица'!C3:C4</f>
        <v>подргуппа</v>
      </c>
      <c r="D3" s="202" t="str">
        <f>'Сводная таблица'!D3:D4</f>
        <v>Фамилия</v>
      </c>
      <c r="E3" s="204" t="str">
        <f>'Сводная таблица'!E3:E4</f>
        <v>Имя</v>
      </c>
      <c r="F3" s="193" t="str">
        <f>'Сводная таблица'!F3:F4</f>
        <v>Отчество</v>
      </c>
      <c r="G3" s="196" t="s">
        <v>113</v>
      </c>
      <c r="H3" s="202" t="s">
        <v>35</v>
      </c>
      <c r="I3" s="209" t="s">
        <v>38</v>
      </c>
      <c r="J3" s="209" t="s">
        <v>37</v>
      </c>
      <c r="K3" s="206" t="s">
        <v>34</v>
      </c>
    </row>
    <row r="4" spans="1:255" ht="15.75" thickBot="1">
      <c r="A4" s="197"/>
      <c r="B4" s="199"/>
      <c r="C4" s="201"/>
      <c r="D4" s="203"/>
      <c r="E4" s="205"/>
      <c r="F4" s="194"/>
      <c r="G4" s="208"/>
      <c r="H4" s="183"/>
      <c r="I4" s="210"/>
      <c r="J4" s="210"/>
      <c r="K4" s="207"/>
    </row>
    <row r="5" spans="1:255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v>42672</v>
      </c>
      <c r="I5" s="89">
        <f>(YEAR(H5)-YEAR('Сводная таблица'!$B$2))*53+WEEKNUM(H5)</f>
        <v>44</v>
      </c>
      <c r="J5" s="97">
        <v>20</v>
      </c>
      <c r="K5" s="91">
        <f>VLOOKUP(I5,'Формула рейтинга'!$A$3:$AZ$203,J5+2,FALSE)*10</f>
        <v>2.1230909502265742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42658</v>
      </c>
      <c r="I6" s="67">
        <f>(YEAR(H6)-YEAR('Сводная таблица'!$B$2))*53+WEEKNUM(H6)</f>
        <v>42</v>
      </c>
      <c r="J6" s="96">
        <v>32</v>
      </c>
      <c r="K6" s="99">
        <f>VLOOKUP(I6,'Формула рейтинга'!$A$3:$AZ$203,J6+2,FALSE)*10</f>
        <v>3.2565937789932073</v>
      </c>
      <c r="M6" s="79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96">
        <v>23</v>
      </c>
      <c r="K7" s="99">
        <f>VLOOKUP(I7,'Формула рейтинга'!$A$3:$AZ$203,J7+2,FALSE)*10</f>
        <v>2.4475707338560411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v>42644</v>
      </c>
      <c r="I8" s="67">
        <f>(YEAR(H8)-YEAR('Сводная таблица'!$B$2))*53+WEEKNUM(H8)</f>
        <v>40</v>
      </c>
      <c r="J8" s="96">
        <v>16</v>
      </c>
      <c r="K8" s="99">
        <f>VLOOKUP(I8,'Формула рейтинга'!$A$3:$AZ$203,J8+2,FALSE)*10</f>
        <v>1.8418621391703334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42651</v>
      </c>
      <c r="I9" s="67">
        <f>(YEAR(H9)-YEAR('Сводная таблица'!$B$2))*53+WEEKNUM(H9)</f>
        <v>41</v>
      </c>
      <c r="J9" s="96">
        <v>32</v>
      </c>
      <c r="K9" s="99">
        <f>VLOOKUP(I9,'Формула рейтинга'!$A$3:$AZ$203,J9+2,FALSE)*10</f>
        <v>3.3045165891608939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42644</v>
      </c>
      <c r="I10" s="67">
        <f>(YEAR(H10)-YEAR('Сводная таблица'!$B$2))*53+WEEKNUM(H10)</f>
        <v>40</v>
      </c>
      <c r="J10" s="96">
        <v>32</v>
      </c>
      <c r="K10" s="99">
        <f>VLOOKUP(I10,'Формула рейтинга'!$A$3:$AZ$203,J10+2,FALSE)*10</f>
        <v>3.3538885104705245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42658</v>
      </c>
      <c r="I11" s="67">
        <f>(YEAR(H11)-YEAR('Сводная таблица'!$B$2))*53+WEEKNUM(H11)</f>
        <v>42</v>
      </c>
      <c r="J11" s="96">
        <v>32</v>
      </c>
      <c r="K11" s="99">
        <f>VLOOKUP(I11,'Формула рейтинга'!$A$3:$AZ$203,J11+2,FALSE)*10</f>
        <v>3.2565937789932073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42644</v>
      </c>
      <c r="I12" s="67">
        <f>(YEAR(H12)-YEAR('Сводная таблица'!$B$2))*53+WEEKNUM(H12)</f>
        <v>40</v>
      </c>
      <c r="J12" s="96">
        <v>32</v>
      </c>
      <c r="K12" s="99">
        <f>VLOOKUP(I12,'Формула рейтинга'!$A$3:$AZ$203,J12+2,FALSE)*10</f>
        <v>3.3538885104705245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42644</v>
      </c>
      <c r="I13" s="67">
        <f>(YEAR(H13)-YEAR('Сводная таблица'!$B$2))*53+WEEKNUM(H13)</f>
        <v>40</v>
      </c>
      <c r="J13" s="96">
        <v>32</v>
      </c>
      <c r="K13" s="99">
        <f>VLOOKUP(I13,'Формула рейтинга'!$A$3:$AZ$203,J13+2,FALSE)*10</f>
        <v>3.3538885104705245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42644</v>
      </c>
      <c r="I14" s="67">
        <f>(YEAR(H14)-YEAR('Сводная таблица'!$B$2))*53+WEEKNUM(H14)</f>
        <v>40</v>
      </c>
      <c r="J14" s="96">
        <v>32</v>
      </c>
      <c r="K14" s="99">
        <f>VLOOKUP(I14,'Формула рейтинга'!$A$3:$AZ$203,J14+2,FALSE)*10</f>
        <v>3.3538885104705245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ref="H15:H41" si="0">DATE(2016,1,1)</f>
        <v>42370</v>
      </c>
      <c r="I15" s="67">
        <f>(YEAR(H15)-YEAR('Сводная таблица'!$B$2))*53+WEEKNUM(H15)</f>
        <v>1</v>
      </c>
      <c r="J15" s="96">
        <v>0</v>
      </c>
      <c r="K15" s="99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42665</v>
      </c>
      <c r="I16" s="67">
        <f>(YEAR(H16)-YEAR('Сводная таблица'!$B$2))*53+WEEKNUM(H16)</f>
        <v>43</v>
      </c>
      <c r="J16" s="96">
        <v>32</v>
      </c>
      <c r="K16" s="99">
        <f>VLOOKUP(I16,'Формула рейтинга'!$A$3:$AZ$203,J16+2,FALSE)*10</f>
        <v>3.2100563365956933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42651</v>
      </c>
      <c r="I17" s="67">
        <f>(YEAR(H17)-YEAR('Сводная таблица'!$B$2))*53+WEEKNUM(H17)</f>
        <v>41</v>
      </c>
      <c r="J17" s="96">
        <v>32</v>
      </c>
      <c r="K17" s="99">
        <f>VLOOKUP(I17,'Формула рейтинга'!$A$3:$AZ$203,J17+2,FALSE)*10</f>
        <v>3.3045165891608939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96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v>42707</v>
      </c>
      <c r="I19" s="67">
        <f>(YEAR(H19)-YEAR('Сводная таблица'!$B$2))*53+WEEKNUM(H19)</f>
        <v>49</v>
      </c>
      <c r="J19" s="96">
        <v>32</v>
      </c>
      <c r="K19" s="99">
        <f>VLOOKUP(I19,'Формула рейтинга'!$A$3:$AZ$203,J19+2,FALSE)*10</f>
        <v>2.9567937414518424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v>42665</v>
      </c>
      <c r="I20" s="67">
        <f>(YEAR(H20)-YEAR('Сводная таблица'!$B$2))*53+WEEKNUM(H20)</f>
        <v>43</v>
      </c>
      <c r="J20" s="96">
        <v>32</v>
      </c>
      <c r="K20" s="99">
        <f>VLOOKUP(I20,'Формула рейтинга'!$A$3:$AZ$203,J20+2,FALSE)*10</f>
        <v>3.2100563365956933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v>42651</v>
      </c>
      <c r="I21" s="67">
        <f>(YEAR(H21)-YEAR('Сводная таблица'!$B$2))*53+WEEKNUM(H21)</f>
        <v>41</v>
      </c>
      <c r="J21" s="96">
        <v>7</v>
      </c>
      <c r="K21" s="99">
        <f>VLOOKUP(I21,'Формула рейтинга'!$A$3:$AZ$203,J21+2,FALSE)*10</f>
        <v>0.72481574137939631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96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42658</v>
      </c>
      <c r="I23" s="67">
        <f>(YEAR(H23)-YEAR('Сводная таблица'!$B$2))*53+WEEKNUM(H23)</f>
        <v>42</v>
      </c>
      <c r="J23" s="96">
        <v>32</v>
      </c>
      <c r="K23" s="99">
        <f>VLOOKUP(I23,'Формула рейтинга'!$A$3:$AZ$203,J23+2,FALSE)*10</f>
        <v>3.2565937789932073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42658</v>
      </c>
      <c r="I24" s="67">
        <f>(YEAR(H24)-YEAR('Сводная таблица'!$B$2))*53+WEEKNUM(H24)</f>
        <v>42</v>
      </c>
      <c r="J24" s="96">
        <v>20</v>
      </c>
      <c r="K24" s="99">
        <f>VLOOKUP(I24,'Формула рейтинга'!$A$3:$AZ$203,J24+2,FALSE)*10</f>
        <v>2.1954328640542626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96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42644</v>
      </c>
      <c r="I26" s="67">
        <f>(YEAR(H26)-YEAR('Сводная таблица'!$B$2))*53+WEEKNUM(H26)</f>
        <v>40</v>
      </c>
      <c r="J26" s="96">
        <v>32</v>
      </c>
      <c r="K26" s="99">
        <f>VLOOKUP(I26,'Формула рейтинга'!$A$3:$AZ$203,J26+2,FALSE)*10</f>
        <v>3.3538885104705245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v>42665</v>
      </c>
      <c r="I27" s="67">
        <f>(YEAR(H27)-YEAR('Сводная таблица'!$B$2))*53+WEEKNUM(H27)</f>
        <v>43</v>
      </c>
      <c r="J27" s="96">
        <v>27</v>
      </c>
      <c r="K27" s="99">
        <f>VLOOKUP(I27,'Формула рейтинга'!$A$3:$AZ$203,J27+2,FALSE)*10</f>
        <v>2.8047517785454175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v>42658</v>
      </c>
      <c r="I28" s="67">
        <f>(YEAR(H28)-YEAR('Сводная таблица'!$B$2))*53+WEEKNUM(H28)</f>
        <v>42</v>
      </c>
      <c r="J28" s="96">
        <v>12</v>
      </c>
      <c r="K28" s="99">
        <f>VLOOKUP(I28,'Формула рейтинга'!$A$3:$AZ$203,J28+2,FALSE)*10</f>
        <v>1.3195287989578959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v>42651</v>
      </c>
      <c r="I29" s="67">
        <f>(YEAR(H29)-YEAR('Сводная таблица'!$B$2))*53+WEEKNUM(H29)</f>
        <v>41</v>
      </c>
      <c r="J29" s="96">
        <v>17</v>
      </c>
      <c r="K29" s="99">
        <f>VLOOKUP(I29,'Формула рейтинга'!$A$3:$AZ$203,J29+2,FALSE)*10</f>
        <v>1.9178027828644717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v>42700</v>
      </c>
      <c r="I30" s="67">
        <f>(YEAR(H30)-YEAR('Сводная таблица'!$B$2))*53+WEEKNUM(H30)</f>
        <v>48</v>
      </c>
      <c r="J30" s="96">
        <v>17</v>
      </c>
      <c r="K30" s="99">
        <f>VLOOKUP(I30,'Формула рейтинга'!$A$3:$AZ$203,J30+2,FALSE)*10</f>
        <v>1.7018055060319135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42644</v>
      </c>
      <c r="I31" s="67">
        <f>(YEAR(H31)-YEAR('Сводная таблица'!$B$2))*53+WEEKNUM(H31)</f>
        <v>40</v>
      </c>
      <c r="J31" s="96">
        <v>32</v>
      </c>
      <c r="K31" s="99">
        <f>VLOOKUP(I31,'Формула рейтинга'!$A$3:$AZ$203,J31+2,FALSE)*10</f>
        <v>3.3538885104705245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42651</v>
      </c>
      <c r="I32" s="67">
        <f>(YEAR(H32)-YEAR('Сводная таблица'!$B$2))*53+WEEKNUM(H32)</f>
        <v>41</v>
      </c>
      <c r="J32" s="96">
        <v>30</v>
      </c>
      <c r="K32" s="99">
        <f>VLOOKUP(I32,'Формула рейтинга'!$A$3:$AZ$203,J32+2,FALSE)*10</f>
        <v>3.1452830477014624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42651</v>
      </c>
      <c r="I33" s="67">
        <f>(YEAR(H33)-YEAR('Сводная таблица'!$B$2))*53+WEEKNUM(H33)</f>
        <v>41</v>
      </c>
      <c r="J33" s="96">
        <v>31</v>
      </c>
      <c r="K33" s="99">
        <f>VLOOKUP(I33,'Формула рейтинга'!$A$3:$AZ$203,J33+2,FALSE)*10</f>
        <v>3.2257723366453144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42651</v>
      </c>
      <c r="I34" s="67">
        <f>(YEAR(H34)-YEAR('Сводная таблица'!$B$2))*53+WEEKNUM(H34)</f>
        <v>41</v>
      </c>
      <c r="J34" s="96">
        <v>30</v>
      </c>
      <c r="K34" s="99">
        <f>VLOOKUP(I34,'Формула рейтинга'!$A$3:$AZ$203,J34+2,FALSE)*10</f>
        <v>3.1452830477014624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42651</v>
      </c>
      <c r="I35" s="67">
        <f>(YEAR(H35)-YEAR('Сводная таблица'!$B$2))*53+WEEKNUM(H35)</f>
        <v>41</v>
      </c>
      <c r="J35" s="96">
        <v>32</v>
      </c>
      <c r="K35" s="99">
        <f>VLOOKUP(I35,'Формула рейтинга'!$A$3:$AZ$203,J35+2,FALSE)*10</f>
        <v>3.3045165891608939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42679</v>
      </c>
      <c r="I36" s="67">
        <f>(YEAR(H36)-YEAR('Сводная таблица'!$B$2))*53+WEEKNUM(H36)</f>
        <v>45</v>
      </c>
      <c r="J36" s="96">
        <v>29</v>
      </c>
      <c r="K36" s="99">
        <f>VLOOKUP(I36,'Формула рейтинга'!$A$3:$AZ$203,J36+2,FALSE)*10</f>
        <v>2.8864748449945052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v>42700</v>
      </c>
      <c r="I37" s="67">
        <f>(YEAR(H37)-YEAR('Сводная таблица'!$B$2))*53+WEEKNUM(H37)</f>
        <v>48</v>
      </c>
      <c r="J37" s="96">
        <v>32</v>
      </c>
      <c r="K37" s="99">
        <f>VLOOKUP(I37,'Формула рейтинга'!$A$3:$AZ$203,J37+2,FALSE)*10</f>
        <v>2.9961659273441494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v>42651</v>
      </c>
      <c r="I38" s="67">
        <f>(YEAR(H38)-YEAR('Сводная таблица'!$B$2))*53+WEEKNUM(H38)</f>
        <v>41</v>
      </c>
      <c r="J38" s="96">
        <v>32</v>
      </c>
      <c r="K38" s="99">
        <f>VLOOKUP(I38,'Формула рейтинга'!$A$3:$AZ$203,J38+2,FALSE)*10</f>
        <v>3.3045165891608939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42651</v>
      </c>
      <c r="I39" s="67">
        <f>(YEAR(H39)-YEAR('Сводная таблица'!$B$2))*53+WEEKNUM(H39)</f>
        <v>41</v>
      </c>
      <c r="J39" s="96">
        <v>27</v>
      </c>
      <c r="K39" s="99">
        <f>VLOOKUP(I39,'Формула рейтинга'!$A$3:$AZ$203,J39+2,FALSE)*10</f>
        <v>2.8928521841697119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42679</v>
      </c>
      <c r="I40" s="67">
        <f>(YEAR(H40)-YEAR('Сводная таблица'!$B$2))*53+WEEKNUM(H40)</f>
        <v>45</v>
      </c>
      <c r="J40" s="96">
        <v>32</v>
      </c>
      <c r="K40" s="99">
        <f>VLOOKUP(I40,'Формула рейтинга'!$A$3:$AZ$203,J40+2,FALSE)*10</f>
        <v>3.1209010264563291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96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v>42707</v>
      </c>
      <c r="I42" s="67">
        <f>(YEAR(H42)-YEAR('Сводная таблица'!$B$2))*53+WEEKNUM(H42)</f>
        <v>49</v>
      </c>
      <c r="J42" s="96">
        <v>26</v>
      </c>
      <c r="K42" s="99">
        <f>VLOOKUP(I42,'Формула рейтинга'!$A$3:$AZ$203,J42+2,FALSE)*10</f>
        <v>2.4882118363617924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v>42658</v>
      </c>
      <c r="I43" s="92">
        <f>(YEAR(H43)-YEAR('Сводная таблица'!$B$2))*53+WEEKNUM(H43)</f>
        <v>42</v>
      </c>
      <c r="J43" s="98">
        <v>24</v>
      </c>
      <c r="K43" s="100">
        <f>VLOOKUP(I43,'Формула рейтинга'!$A$3:$AZ$203,J43+2,FALSE)*10</f>
        <v>2.5806811940620937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A1:IU1"/>
    <mergeCell ref="F3:F4"/>
    <mergeCell ref="A2:K2"/>
    <mergeCell ref="A3:A4"/>
    <mergeCell ref="B3:B4"/>
    <mergeCell ref="C3:C4"/>
    <mergeCell ref="D3:D4"/>
    <mergeCell ref="E3:E4"/>
    <mergeCell ref="K3:K4"/>
    <mergeCell ref="H3:H4"/>
    <mergeCell ref="G3:G4"/>
    <mergeCell ref="I3:I4"/>
    <mergeCell ref="J3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U49"/>
  <sheetViews>
    <sheetView workbookViewId="0">
      <selection activeCell="A21" sqref="A21:XFD22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92" t="s">
        <v>116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  <c r="IO1" s="192"/>
      <c r="IP1" s="192"/>
      <c r="IQ1" s="192"/>
      <c r="IR1" s="192"/>
      <c r="IS1" s="192"/>
      <c r="IT1" s="192"/>
      <c r="IU1" s="192"/>
    </row>
    <row r="2" spans="1:255" ht="15.75" thickBot="1">
      <c r="A2" s="195" t="str">
        <f>'Сводная таблица'!D2</f>
        <v>Группы 114 05 115 - 114 05 215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255" ht="15" customHeight="1">
      <c r="A3" s="196" t="str">
        <f>'Сводная таблица'!A3:A4</f>
        <v>№ п/п</v>
      </c>
      <c r="B3" s="198" t="str">
        <f>'Сводная таблица'!B3:B4</f>
        <v>группа</v>
      </c>
      <c r="C3" s="200" t="str">
        <f>'Сводная таблица'!C3:C4</f>
        <v>подргуппа</v>
      </c>
      <c r="D3" s="202" t="str">
        <f>'Сводная таблица'!D3:D4</f>
        <v>Фамилия</v>
      </c>
      <c r="E3" s="204" t="str">
        <f>'Сводная таблица'!E3:E4</f>
        <v>Имя</v>
      </c>
      <c r="F3" s="193" t="str">
        <f>'Сводная таблица'!F3:F4</f>
        <v>Отчество</v>
      </c>
      <c r="G3" s="196" t="s">
        <v>113</v>
      </c>
      <c r="H3" s="202" t="s">
        <v>35</v>
      </c>
      <c r="I3" s="209" t="s">
        <v>38</v>
      </c>
      <c r="J3" s="209" t="s">
        <v>37</v>
      </c>
      <c r="K3" s="206" t="s">
        <v>34</v>
      </c>
    </row>
    <row r="4" spans="1:255" ht="15.75" thickBot="1">
      <c r="A4" s="197"/>
      <c r="B4" s="199"/>
      <c r="C4" s="201"/>
      <c r="D4" s="203"/>
      <c r="E4" s="205"/>
      <c r="F4" s="194"/>
      <c r="G4" s="197"/>
      <c r="H4" s="203"/>
      <c r="I4" s="211"/>
      <c r="J4" s="211"/>
      <c r="K4" s="212"/>
    </row>
    <row r="5" spans="1:255" s="54" customFormat="1">
      <c r="A5" s="24">
        <v>1</v>
      </c>
      <c r="B5" s="85">
        <v>11405115</v>
      </c>
      <c r="C5" s="46">
        <v>1</v>
      </c>
      <c r="D5" s="86" t="s">
        <v>39</v>
      </c>
      <c r="E5" s="86" t="s">
        <v>22</v>
      </c>
      <c r="F5" s="87" t="s">
        <v>23</v>
      </c>
      <c r="G5" s="24">
        <v>1</v>
      </c>
      <c r="H5" s="88">
        <v>42700</v>
      </c>
      <c r="I5" s="89">
        <f>(YEAR(H5)-YEAR('Сводная таблица'!$B$2))*53+WEEKNUM(H5)</f>
        <v>48</v>
      </c>
      <c r="J5" s="90">
        <v>26</v>
      </c>
      <c r="K5" s="91">
        <f>VLOOKUP(I5,'Формула рейтинга'!$A$3:$AZ$203,J5+2,FALSE)*10</f>
        <v>2.5238027534892056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42707</v>
      </c>
      <c r="I6" s="67">
        <f>(YEAR(H6)-YEAR('Сводная таблица'!$B$2))*53+WEEKNUM(H6)</f>
        <v>49</v>
      </c>
      <c r="J6" s="19">
        <v>30</v>
      </c>
      <c r="K6" s="99">
        <f>VLOOKUP(I6,'Формула рейтинга'!$A$3:$AZ$203,J6+2,FALSE)*10</f>
        <v>2.806633094697355</v>
      </c>
      <c r="M6" s="79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v>42665</v>
      </c>
      <c r="I7" s="67">
        <f>(YEAR(H7)-YEAR('Сводная таблица'!$B$2))*53+WEEKNUM(H7)</f>
        <v>43</v>
      </c>
      <c r="J7" s="19">
        <v>26</v>
      </c>
      <c r="K7" s="99">
        <f>VLOOKUP(I7,'Формула рейтинга'!$A$3:$AZ$203,J7+2,FALSE)*10</f>
        <v>2.7183356949786717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v>42658</v>
      </c>
      <c r="I8" s="67">
        <f>(YEAR(H8)-YEAR('Сводная таблица'!$B$2))*53+WEEKNUM(H8)</f>
        <v>42</v>
      </c>
      <c r="J8" s="19">
        <v>15</v>
      </c>
      <c r="K8" s="99">
        <f>VLOOKUP(I8,'Формула рейтинга'!$A$3:$AZ$203,J8+2,FALSE)*10</f>
        <v>1.6645642421847713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42665</v>
      </c>
      <c r="I9" s="67">
        <f>(YEAR(H9)-YEAR('Сводная таблица'!$B$2))*53+WEEKNUM(H9)</f>
        <v>43</v>
      </c>
      <c r="J9" s="19">
        <v>30</v>
      </c>
      <c r="K9" s="99">
        <f>VLOOKUP(I9,'Формула рейтинга'!$A$3:$AZ$203,J9+2,FALSE)*10</f>
        <v>3.0531095731905995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42665</v>
      </c>
      <c r="I10" s="67">
        <f>(YEAR(H10)-YEAR('Сводная таблица'!$B$2))*53+WEEKNUM(H10)</f>
        <v>43</v>
      </c>
      <c r="J10" s="19">
        <v>30</v>
      </c>
      <c r="K10" s="99">
        <f>VLOOKUP(I10,'Формула рейтинга'!$A$3:$AZ$203,J10+2,FALSE)*10</f>
        <v>3.0531095731905995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42686</v>
      </c>
      <c r="I11" s="67">
        <f>(YEAR(H11)-YEAR('Сводная таблица'!$B$2))*53+WEEKNUM(H11)</f>
        <v>46</v>
      </c>
      <c r="J11" s="19">
        <v>28</v>
      </c>
      <c r="K11" s="99">
        <f>VLOOKUP(I11,'Формула рейтинга'!$A$3:$AZ$203,J11+2,FALSE)*10</f>
        <v>2.7647366581228674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42686</v>
      </c>
      <c r="I12" s="67">
        <f>(YEAR(H12)-YEAR('Сводная таблица'!$B$2))*53+WEEKNUM(H12)</f>
        <v>46</v>
      </c>
      <c r="J12" s="19">
        <v>29</v>
      </c>
      <c r="K12" s="99">
        <f>VLOOKUP(I12,'Формула рейтинга'!$A$3:$AZ$203,J12+2,FALSE)*10</f>
        <v>2.8455047772633972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42686</v>
      </c>
      <c r="I13" s="67">
        <f>(YEAR(H13)-YEAR('Сводная таблица'!$B$2))*53+WEEKNUM(H13)</f>
        <v>46</v>
      </c>
      <c r="J13" s="19">
        <v>30</v>
      </c>
      <c r="K13" s="99">
        <f>VLOOKUP(I13,'Формула рейтинга'!$A$3:$AZ$203,J13+2,FALSE)*10</f>
        <v>2.9246412194493931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42672</v>
      </c>
      <c r="I14" s="67">
        <f>(YEAR(H14)-YEAR('Сводная таблица'!$B$2))*53+WEEKNUM(H14)</f>
        <v>44</v>
      </c>
      <c r="J14" s="19">
        <v>29</v>
      </c>
      <c r="K14" s="99">
        <f>VLOOKUP(I14,'Формула рейтинга'!$A$3:$AZ$203,J14+2,FALSE)*10</f>
        <v>2.9286528165068364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ref="H15:H41" si="0">DATE(2016,1,1)</f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v>42679</v>
      </c>
      <c r="I16" s="67">
        <f>(YEAR(H16)-YEAR('Сводная таблица'!$B$2))*53+WEEKNUM(H16)</f>
        <v>45</v>
      </c>
      <c r="J16" s="19">
        <v>20</v>
      </c>
      <c r="K16" s="99">
        <f>VLOOKUP(I16,'Формула рейтинга'!$A$3:$AZ$203,J16+2,FALSE)*10</f>
        <v>2.088687670427146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42672</v>
      </c>
      <c r="I17" s="67">
        <f>(YEAR(H17)-YEAR('Сводная таблица'!$B$2))*53+WEEKNUM(H17)</f>
        <v>44</v>
      </c>
      <c r="J17" s="19">
        <v>30</v>
      </c>
      <c r="K17" s="99">
        <f>VLOOKUP(I17,'Формула рейтинга'!$A$3:$AZ$203,J17+2,FALSE)*10</f>
        <v>3.0090389721075175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v>42707</v>
      </c>
      <c r="I19" s="67">
        <f>(YEAR(H19)-YEAR('Сводная таблица'!$B$2))*53+WEEKNUM(H19)</f>
        <v>49</v>
      </c>
      <c r="J19" s="19">
        <v>27</v>
      </c>
      <c r="K19" s="99">
        <f>VLOOKUP(I19,'Формула рейтинга'!$A$3:$AZ$203,J19+2,FALSE)*10</f>
        <v>2.5701618295439106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v>42707</v>
      </c>
      <c r="I20" s="67">
        <f>(YEAR(H20)-YEAR('Сводная таблица'!$B$2))*53+WEEKNUM(H20)</f>
        <v>49</v>
      </c>
      <c r="J20" s="19">
        <v>23</v>
      </c>
      <c r="K20" s="99">
        <f>VLOOKUP(I20,'Формула рейтинга'!$A$3:$AZ$203,J20+2,FALSE)*10</f>
        <v>2.2325457048556472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42686</v>
      </c>
      <c r="I23" s="67">
        <f>(YEAR(H23)-YEAR('Сводная таблица'!$B$2))*53+WEEKNUM(H23)</f>
        <v>46</v>
      </c>
      <c r="J23" s="19">
        <v>30</v>
      </c>
      <c r="K23" s="99">
        <f>VLOOKUP(I23,'Формула рейтинга'!$A$3:$AZ$203,J23+2,FALSE)*10</f>
        <v>2.9246412194493931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42679</v>
      </c>
      <c r="I24" s="67">
        <f>(YEAR(H24)-YEAR('Сводная таблица'!$B$2))*53+WEEKNUM(H24)</f>
        <v>45</v>
      </c>
      <c r="J24" s="19">
        <v>26</v>
      </c>
      <c r="K24" s="99">
        <f>VLOOKUP(I24,'Формула рейтинга'!$A$3:$AZ$203,J24+2,FALSE)*10</f>
        <v>2.6370053881573541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42686</v>
      </c>
      <c r="I26" s="67">
        <f>(YEAR(H26)-YEAR('Сводная таблица'!$B$2))*53+WEEKNUM(H26)</f>
        <v>46</v>
      </c>
      <c r="J26" s="19">
        <v>30</v>
      </c>
      <c r="K26" s="99">
        <f>VLOOKUP(I26,'Формула рейтинга'!$A$3:$AZ$203,J26+2,FALSE)*10</f>
        <v>2.9246412194493931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v>42686</v>
      </c>
      <c r="I27" s="67">
        <f>(YEAR(H27)-YEAR('Сводная таблица'!$B$2))*53+WEEKNUM(H27)</f>
        <v>46</v>
      </c>
      <c r="J27" s="19">
        <v>26</v>
      </c>
      <c r="K27" s="99">
        <f>VLOOKUP(I27,'Формула рейтинга'!$A$3:$AZ$203,J27+2,FALSE)*10</f>
        <v>2.5981514475687586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v>42672</v>
      </c>
      <c r="I28" s="67">
        <f>(YEAR(H28)-YEAR('Сводная таблица'!$B$2))*53+WEEKNUM(H28)</f>
        <v>44</v>
      </c>
      <c r="J28" s="19">
        <v>16</v>
      </c>
      <c r="K28" s="99">
        <f>VLOOKUP(I28,'Формула рейтинга'!$A$3:$AZ$203,J28+2,FALSE)*10</f>
        <v>1.7132496487078854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v>42700</v>
      </c>
      <c r="I29" s="67">
        <f>(YEAR(H29)-YEAR('Сводная таблица'!$B$2))*53+WEEKNUM(H29)</f>
        <v>48</v>
      </c>
      <c r="J29" s="19">
        <v>10</v>
      </c>
      <c r="K29" s="99">
        <f>VLOOKUP(I29,'Формула рейтинга'!$A$3:$AZ$203,J29+2,FALSE)*10</f>
        <v>0.96441893950851099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42679</v>
      </c>
      <c r="I31" s="67">
        <f>(YEAR(H31)-YEAR('Сводная таблица'!$B$2))*53+WEEKNUM(H31)</f>
        <v>45</v>
      </c>
      <c r="J31" s="19">
        <v>30</v>
      </c>
      <c r="K31" s="99">
        <f>VLOOKUP(I31,'Формула рейтинга'!$A$3:$AZ$203,J31+2,FALSE)*10</f>
        <v>2.9662343078170599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42665</v>
      </c>
      <c r="I32" s="67">
        <f>(YEAR(H32)-YEAR('Сводная таблица'!$B$2))*53+WEEKNUM(H32)</f>
        <v>43</v>
      </c>
      <c r="J32" s="19">
        <v>22</v>
      </c>
      <c r="K32" s="99">
        <f>VLOOKUP(I32,'Формула рейтинга'!$A$3:$AZ$203,J32+2,FALSE)*10</f>
        <v>2.3533338768646592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42679</v>
      </c>
      <c r="I33" s="67">
        <f>(YEAR(H33)-YEAR('Сводная таблица'!$B$2))*53+WEEKNUM(H33)</f>
        <v>45</v>
      </c>
      <c r="J33" s="19">
        <v>27</v>
      </c>
      <c r="K33" s="99">
        <f>VLOOKUP(I33,'Формула рейтинга'!$A$3:$AZ$203,J33+2,FALSE)*10</f>
        <v>2.7219009399354572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42679</v>
      </c>
      <c r="I34" s="67">
        <f>(YEAR(H34)-YEAR('Сводная таблица'!$B$2))*53+WEEKNUM(H34)</f>
        <v>45</v>
      </c>
      <c r="J34" s="19">
        <v>29</v>
      </c>
      <c r="K34" s="99">
        <f>VLOOKUP(I34,'Формула рейтинга'!$A$3:$AZ$203,J34+2,FALSE)*10</f>
        <v>2.8864748449945052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42686</v>
      </c>
      <c r="I35" s="67">
        <f>(YEAR(H35)-YEAR('Сводная таблица'!$B$2))*53+WEEKNUM(H35)</f>
        <v>46</v>
      </c>
      <c r="J35" s="19">
        <v>30</v>
      </c>
      <c r="K35" s="99">
        <f>VLOOKUP(I35,'Формула рейтинга'!$A$3:$AZ$203,J35+2,FALSE)*10</f>
        <v>2.9246412194493931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42679</v>
      </c>
      <c r="I36" s="67">
        <f>(YEAR(H36)-YEAR('Сводная таблица'!$B$2))*53+WEEKNUM(H36)</f>
        <v>45</v>
      </c>
      <c r="J36" s="19">
        <v>29</v>
      </c>
      <c r="K36" s="99">
        <f>VLOOKUP(I36,'Формула рейтинга'!$A$3:$AZ$203,J36+2,FALSE)*10</f>
        <v>2.8864748449945052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v>42700</v>
      </c>
      <c r="I37" s="67">
        <f>(YEAR(H37)-YEAR('Сводная таблица'!$B$2))*53+WEEKNUM(H37)</f>
        <v>48</v>
      </c>
      <c r="J37" s="19">
        <v>23</v>
      </c>
      <c r="K37" s="99">
        <f>VLOOKUP(I37,'Формула рейтинга'!$A$3:$AZ$203,J37+2,FALSE)*10</f>
        <v>2.2657056384385283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v>42707</v>
      </c>
      <c r="I38" s="67">
        <f>(YEAR(H38)-YEAR('Сводная таблица'!$B$2))*53+WEEKNUM(H38)</f>
        <v>49</v>
      </c>
      <c r="J38" s="19">
        <v>25</v>
      </c>
      <c r="K38" s="99">
        <f>VLOOKUP(I38,'Формула рейтинга'!$A$3:$AZ$203,J38+2,FALSE)*10</f>
        <v>2.4046456345536176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42672</v>
      </c>
      <c r="I39" s="67">
        <f>(YEAR(H39)-YEAR('Сводная таблица'!$B$2))*53+WEEKNUM(H39)</f>
        <v>44</v>
      </c>
      <c r="J39" s="19">
        <v>26</v>
      </c>
      <c r="K39" s="99">
        <f>VLOOKUP(I39,'Формула рейтинга'!$A$3:$AZ$203,J39+2,FALSE)*10</f>
        <v>2.6770481600829643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42686</v>
      </c>
      <c r="I40" s="67">
        <f>(YEAR(H40)-YEAR('Сводная таблица'!$B$2))*53+WEEKNUM(H40)</f>
        <v>46</v>
      </c>
      <c r="J40" s="19">
        <v>29</v>
      </c>
      <c r="K40" s="99">
        <f>VLOOKUP(I40,'Формула рейтинга'!$A$3:$AZ$203,J40+2,FALSE)*10</f>
        <v>2.8455047772633972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v>42707</v>
      </c>
      <c r="I42" s="67">
        <f>(YEAR(H42)-YEAR('Сводная таблица'!$B$2))*53+WEEKNUM(H42)</f>
        <v>49</v>
      </c>
      <c r="J42" s="19">
        <v>21</v>
      </c>
      <c r="K42" s="99">
        <f>VLOOKUP(I42,'Формула рейтинга'!$A$3:$AZ$203,J42+2,FALSE)*10</f>
        <v>2.0536456738510149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v>42707</v>
      </c>
      <c r="I43" s="92">
        <f>(YEAR(H43)-YEAR('Сводная таблица'!$B$2))*53+WEEKNUM(H43)</f>
        <v>49</v>
      </c>
      <c r="J43" s="37">
        <v>25</v>
      </c>
      <c r="K43" s="100">
        <f>VLOOKUP(I43,'Формула рейтинга'!$A$3:$AZ$203,J43+2,FALSE)*10</f>
        <v>2.4046456345536176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A2:K2"/>
    <mergeCell ref="A1:IU1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H31" sqref="H31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92" t="s">
        <v>116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  <c r="IO1" s="192"/>
      <c r="IP1" s="192"/>
      <c r="IQ1" s="192"/>
      <c r="IR1" s="192"/>
      <c r="IS1" s="192"/>
      <c r="IT1" s="192"/>
      <c r="IU1" s="192"/>
      <c r="IV1" s="192"/>
    </row>
    <row r="2" spans="1:256" ht="15.75" thickBot="1">
      <c r="A2" s="195" t="str">
        <f>'Сводная таблица'!D2</f>
        <v>Группы 114 05 115 - 114 05 215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256" ht="15" customHeight="1">
      <c r="A3" s="196" t="str">
        <f>'Сводная таблица'!A3:A4</f>
        <v>№ п/п</v>
      </c>
      <c r="B3" s="198" t="str">
        <f>'Сводная таблица'!B3:B4</f>
        <v>группа</v>
      </c>
      <c r="C3" s="200" t="str">
        <f>'Сводная таблица'!C3:C4</f>
        <v>подргуппа</v>
      </c>
      <c r="D3" s="202" t="str">
        <f>'Сводная таблица'!D3:D4</f>
        <v>Фамилия</v>
      </c>
      <c r="E3" s="204" t="str">
        <f>'Сводная таблица'!E3:E4</f>
        <v>Имя</v>
      </c>
      <c r="F3" s="193" t="str">
        <f>'Сводная таблица'!F3:F4</f>
        <v>Отчество</v>
      </c>
      <c r="G3" s="196" t="s">
        <v>113</v>
      </c>
      <c r="H3" s="202" t="s">
        <v>35</v>
      </c>
      <c r="I3" s="209" t="s">
        <v>38</v>
      </c>
      <c r="J3" s="209" t="s">
        <v>37</v>
      </c>
      <c r="K3" s="206" t="s">
        <v>34</v>
      </c>
    </row>
    <row r="4" spans="1:256" ht="15.75" thickBot="1">
      <c r="A4" s="197"/>
      <c r="B4" s="199"/>
      <c r="C4" s="201"/>
      <c r="D4" s="203"/>
      <c r="E4" s="205"/>
      <c r="F4" s="194"/>
      <c r="G4" s="197"/>
      <c r="H4" s="203"/>
      <c r="I4" s="211"/>
      <c r="J4" s="211"/>
      <c r="K4" s="212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v>42700</v>
      </c>
      <c r="I5" s="89">
        <f>(YEAR(H5)-YEAR('Сводная таблица'!$B$2))*53+WEEKNUM(H5)</f>
        <v>48</v>
      </c>
      <c r="J5" s="90">
        <v>8</v>
      </c>
      <c r="K5" s="91">
        <f>VLOOKUP(I5,'Формула рейтинга'!$A$3:$AZ$203,J5+2,FALSE)*10</f>
        <v>0.74207000425852809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v>42707</v>
      </c>
      <c r="I6" s="67">
        <f>(YEAR(H6)-YEAR('Сводная таблица'!$B$2))*53+WEEKNUM(H6)</f>
        <v>49</v>
      </c>
      <c r="J6" s="19">
        <v>26</v>
      </c>
      <c r="K6" s="99">
        <f>VLOOKUP(I6,'Формула рейтинга'!$A$3:$AZ$203,J6+2,FALSE)*10</f>
        <v>2.4882118363617924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ref="H7:H43" si="0">DATE(2016,1,1)</f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v>42700</v>
      </c>
      <c r="I9" s="67">
        <f>(YEAR(H9)-YEAR('Сводная таблица'!$B$2))*53+WEEKNUM(H9)</f>
        <v>48</v>
      </c>
      <c r="J9" s="19">
        <v>29</v>
      </c>
      <c r="K9" s="99">
        <f>VLOOKUP(I9,'Формула рейтинга'!$A$3:$AZ$203,J9+2,FALSE)*10</f>
        <v>2.7669846411806525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v>42686</v>
      </c>
      <c r="I10" s="67">
        <f>(YEAR(H10)-YEAR('Сводная таблица'!$B$2))*53+WEEKNUM(H10)</f>
        <v>46</v>
      </c>
      <c r="J10" s="19">
        <v>28</v>
      </c>
      <c r="K10" s="99">
        <f>VLOOKUP(I10,'Формула рейтинга'!$A$3:$AZ$203,J10+2,FALSE)*10</f>
        <v>2.7647366581228674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v>42707</v>
      </c>
      <c r="I11" s="67">
        <f>(YEAR(H11)-YEAR('Сводная таблица'!$B$2))*53+WEEKNUM(H11)</f>
        <v>49</v>
      </c>
      <c r="J11" s="19">
        <v>7</v>
      </c>
      <c r="K11" s="99">
        <f>VLOOKUP(I11,'Формула рейтинга'!$A$3:$AZ$203,J11+2,FALSE)*10</f>
        <v>0.61889901389692537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v>42700</v>
      </c>
      <c r="I12" s="67">
        <f>(YEAR(H12)-YEAR('Сводная таблица'!$B$2))*53+WEEKNUM(H12)</f>
        <v>48</v>
      </c>
      <c r="J12" s="19">
        <v>22</v>
      </c>
      <c r="K12" s="99">
        <f>VLOOKUP(I12,'Формула рейтинга'!$A$3:$AZ$203,J12+2,FALSE)*10</f>
        <v>2.1762136964668137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v>42707</v>
      </c>
      <c r="I13" s="67">
        <f>(YEAR(H13)-YEAR('Сводная таблица'!$B$2))*53+WEEKNUM(H13)</f>
        <v>49</v>
      </c>
      <c r="J13" s="19">
        <v>28</v>
      </c>
      <c r="K13" s="99">
        <f>VLOOKUP(I13,'Формула рейтинга'!$A$3:$AZ$203,J13+2,FALSE)*10</f>
        <v>2.650527059308982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v>42686</v>
      </c>
      <c r="I14" s="67">
        <f>(YEAR(H14)-YEAR('Сводная таблица'!$B$2))*53+WEEKNUM(H14)</f>
        <v>46</v>
      </c>
      <c r="J14" s="19">
        <v>26</v>
      </c>
      <c r="K14" s="99">
        <f>VLOOKUP(I14,'Формула рейтинга'!$A$3:$AZ$203,J14+2,FALSE)*10</f>
        <v>2.5981514475687586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42700</v>
      </c>
      <c r="I17" s="67">
        <f>(YEAR(H17)-YEAR('Сводная таблица'!$B$2))*53+WEEKNUM(H17)</f>
        <v>48</v>
      </c>
      <c r="J17" s="19">
        <v>26</v>
      </c>
      <c r="K17" s="99">
        <f>VLOOKUP(I17,'Формула рейтинга'!$A$3:$AZ$203,J17+2,FALSE)*10</f>
        <v>2.5238027534892056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v>42686</v>
      </c>
      <c r="I23" s="67">
        <f>(YEAR(H23)-YEAR('Сводная таблица'!$B$2))*53+WEEKNUM(H23)</f>
        <v>46</v>
      </c>
      <c r="J23" s="19">
        <v>22</v>
      </c>
      <c r="K23" s="99">
        <f>VLOOKUP(I23,'Формула рейтинга'!$A$3:$AZ$203,J23+2,FALSE)*10</f>
        <v>2.2437446624362383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v>42707</v>
      </c>
      <c r="I24" s="67">
        <f>(YEAR(H24)-YEAR('Сводная таблица'!$B$2))*53+WEEKNUM(H24)</f>
        <v>49</v>
      </c>
      <c r="J24" s="19">
        <v>17</v>
      </c>
      <c r="K24" s="99">
        <f>VLOOKUP(I24,'Формула рейтинга'!$A$3:$AZ$203,J24+2,FALSE)*10</f>
        <v>1.6748707345896681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v>42700</v>
      </c>
      <c r="I26" s="67">
        <f>(YEAR(H26)-YEAR('Сводная таблица'!$B$2))*53+WEEKNUM(H26)</f>
        <v>48</v>
      </c>
      <c r="J26" s="19">
        <v>19</v>
      </c>
      <c r="K26" s="99">
        <f>VLOOKUP(I26,'Формула рейтинга'!$A$3:$AZ$203,J26+2,FALSE)*10</f>
        <v>1.8970136157200854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v>42707</v>
      </c>
      <c r="I31" s="67">
        <f>(YEAR(H31)-YEAR('Сводная таблица'!$B$2))*53+WEEKNUM(H31)</f>
        <v>49</v>
      </c>
      <c r="J31" s="19">
        <v>30</v>
      </c>
      <c r="K31" s="99">
        <f>VLOOKUP(I31,'Формула рейтинга'!$A$3:$AZ$203,J31+2,FALSE)*10</f>
        <v>2.806633094697355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v>42700</v>
      </c>
      <c r="I32" s="67">
        <f>(YEAR(H32)-YEAR('Сводная таблица'!$B$2))*53+WEEKNUM(H32)</f>
        <v>48</v>
      </c>
      <c r="J32" s="19">
        <v>1</v>
      </c>
      <c r="K32" s="99">
        <f>VLOOKUP(I32,'Формула рейтинга'!$A$3:$AZ$203,J32+2,FALSE)*10</f>
        <v>3.611579538530689E-2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v>42707</v>
      </c>
      <c r="I33" s="67">
        <f>(YEAR(H33)-YEAR('Сводная таблица'!$B$2))*53+WEEKNUM(H33)</f>
        <v>49</v>
      </c>
      <c r="J33" s="19">
        <v>20</v>
      </c>
      <c r="K33" s="99">
        <f>VLOOKUP(I33,'Формула рейтинга'!$A$3:$AZ$203,J33+2,FALSE)*10</f>
        <v>1.9615912140759175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v>42707</v>
      </c>
      <c r="I34" s="67">
        <f>(YEAR(H34)-YEAR('Сводная таблица'!$B$2))*53+WEEKNUM(H34)</f>
        <v>49</v>
      </c>
      <c r="J34" s="19">
        <v>25</v>
      </c>
      <c r="K34" s="99">
        <f>VLOOKUP(I34,'Формула рейтинга'!$A$3:$AZ$203,J34+2,FALSE)*10</f>
        <v>2.4046456345536176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v>42700</v>
      </c>
      <c r="I35" s="67">
        <f>(YEAR(H35)-YEAR('Сводная таблица'!$B$2))*53+WEEKNUM(H35)</f>
        <v>48</v>
      </c>
      <c r="J35" s="19">
        <v>19</v>
      </c>
      <c r="K35" s="99">
        <f>VLOOKUP(I35,'Формула рейтинга'!$A$3:$AZ$203,J35+2,FALSE)*10</f>
        <v>1.8970136157200854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v>42700</v>
      </c>
      <c r="I36" s="67">
        <f>(YEAR(H36)-YEAR('Сводная таблица'!$B$2))*53+WEEKNUM(H36)</f>
        <v>48</v>
      </c>
      <c r="J36" s="19">
        <v>15</v>
      </c>
      <c r="K36" s="99">
        <f>VLOOKUP(I36,'Формула рейтинга'!$A$3:$AZ$203,J36+2,FALSE)*10</f>
        <v>1.4993653261946966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v>42707</v>
      </c>
      <c r="I38" s="67">
        <f>(YEAR(H38)-YEAR('Сводная таблица'!$B$2))*53+WEEKNUM(H38)</f>
        <v>49</v>
      </c>
      <c r="J38" s="19">
        <v>20</v>
      </c>
      <c r="K38" s="99">
        <f>VLOOKUP(I38,'Формула рейтинга'!$A$3:$AZ$203,J38+2,FALSE)*10</f>
        <v>1.9615912140759175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v>42686</v>
      </c>
      <c r="I39" s="67">
        <f>(YEAR(H39)-YEAR('Сводная таблица'!$B$2))*53+WEEKNUM(H39)</f>
        <v>46</v>
      </c>
      <c r="J39" s="19">
        <v>6</v>
      </c>
      <c r="K39" s="99">
        <f>VLOOKUP(I39,'Формула рейтинга'!$A$3:$AZ$203,J39+2,FALSE)*10</f>
        <v>0.53968957560827258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v>42707</v>
      </c>
      <c r="I40" s="67">
        <f>(YEAR(H40)-YEAR('Сводная таблица'!$B$2))*53+WEEKNUM(H40)</f>
        <v>49</v>
      </c>
      <c r="J40" s="19">
        <v>18</v>
      </c>
      <c r="K40" s="99">
        <f>VLOOKUP(I40,'Формула рейтинга'!$A$3:$AZ$203,J40+2,FALSE)*10</f>
        <v>1.7722065178970134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J12" sqref="J12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92" t="s">
        <v>116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  <c r="IO1" s="192"/>
      <c r="IP1" s="192"/>
      <c r="IQ1" s="192"/>
      <c r="IR1" s="192"/>
      <c r="IS1" s="192"/>
      <c r="IT1" s="192"/>
      <c r="IU1" s="192"/>
      <c r="IV1" s="192"/>
    </row>
    <row r="2" spans="1:256" ht="15.75" thickBot="1">
      <c r="A2" s="195" t="str">
        <f>'Сводная таблица'!D2</f>
        <v>Группы 114 05 115 - 114 05 215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256" ht="15" customHeight="1">
      <c r="A3" s="196" t="str">
        <f>'Сводная таблица'!A3:A4</f>
        <v>№ п/п</v>
      </c>
      <c r="B3" s="198" t="str">
        <f>'Сводная таблица'!B3:B4</f>
        <v>группа</v>
      </c>
      <c r="C3" s="200" t="str">
        <f>'Сводная таблица'!C3:C4</f>
        <v>подргуппа</v>
      </c>
      <c r="D3" s="202" t="str">
        <f>'Сводная таблица'!D3:D4</f>
        <v>Фамилия</v>
      </c>
      <c r="E3" s="204" t="str">
        <f>'Сводная таблица'!E3:E4</f>
        <v>Имя</v>
      </c>
      <c r="F3" s="193" t="str">
        <f>'Сводная таблица'!F3:F4</f>
        <v>Отчество</v>
      </c>
      <c r="G3" s="196" t="s">
        <v>113</v>
      </c>
      <c r="H3" s="202" t="s">
        <v>35</v>
      </c>
      <c r="I3" s="209" t="s">
        <v>38</v>
      </c>
      <c r="J3" s="209" t="s">
        <v>37</v>
      </c>
      <c r="K3" s="206" t="s">
        <v>34</v>
      </c>
    </row>
    <row r="4" spans="1:256" ht="15.75" thickBot="1">
      <c r="A4" s="197"/>
      <c r="B4" s="199"/>
      <c r="C4" s="201"/>
      <c r="D4" s="203"/>
      <c r="E4" s="205"/>
      <c r="F4" s="194"/>
      <c r="G4" s="197"/>
      <c r="H4" s="203"/>
      <c r="I4" s="211"/>
      <c r="J4" s="211"/>
      <c r="K4" s="212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92" t="s">
        <v>116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  <c r="IO1" s="192"/>
      <c r="IP1" s="192"/>
      <c r="IQ1" s="192"/>
      <c r="IR1" s="192"/>
      <c r="IS1" s="192"/>
      <c r="IT1" s="192"/>
      <c r="IU1" s="192"/>
      <c r="IV1" s="192"/>
    </row>
    <row r="2" spans="1:256" ht="15.75" thickBot="1">
      <c r="A2" s="195" t="str">
        <f>'Сводная таблица'!D2</f>
        <v>Группы 114 05 115 - 114 05 215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256" ht="15" customHeight="1">
      <c r="A3" s="196" t="str">
        <f>'Сводная таблица'!A3:A4</f>
        <v>№ п/п</v>
      </c>
      <c r="B3" s="198" t="str">
        <f>'Сводная таблица'!B3:B4</f>
        <v>группа</v>
      </c>
      <c r="C3" s="200" t="str">
        <f>'Сводная таблица'!C3:C4</f>
        <v>подргуппа</v>
      </c>
      <c r="D3" s="202" t="str">
        <f>'Сводная таблица'!D3:D4</f>
        <v>Фамилия</v>
      </c>
      <c r="E3" s="204" t="str">
        <f>'Сводная таблица'!E3:E4</f>
        <v>Имя</v>
      </c>
      <c r="F3" s="193" t="str">
        <f>'Сводная таблица'!F3:F4</f>
        <v>Отчество</v>
      </c>
      <c r="G3" s="196" t="s">
        <v>113</v>
      </c>
      <c r="H3" s="202" t="s">
        <v>35</v>
      </c>
      <c r="I3" s="209" t="s">
        <v>38</v>
      </c>
      <c r="J3" s="209" t="s">
        <v>37</v>
      </c>
      <c r="K3" s="206" t="s">
        <v>34</v>
      </c>
    </row>
    <row r="4" spans="1:256" ht="15.75" thickBot="1">
      <c r="A4" s="197"/>
      <c r="B4" s="199"/>
      <c r="C4" s="201"/>
      <c r="D4" s="203"/>
      <c r="E4" s="205"/>
      <c r="F4" s="194"/>
      <c r="G4" s="197"/>
      <c r="H4" s="203"/>
      <c r="I4" s="211"/>
      <c r="J4" s="211"/>
      <c r="K4" s="212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V43"/>
  <sheetViews>
    <sheetView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92" t="s">
        <v>116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  <c r="IO1" s="192"/>
      <c r="IP1" s="192"/>
      <c r="IQ1" s="192"/>
      <c r="IR1" s="192"/>
      <c r="IS1" s="192"/>
      <c r="IT1" s="192"/>
      <c r="IU1" s="192"/>
      <c r="IV1" s="192"/>
    </row>
    <row r="2" spans="1:256" ht="15.75" thickBot="1">
      <c r="A2" s="195" t="str">
        <f>'Сводная таблица'!D2</f>
        <v>Группы 114 05 115 - 114 05 215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256" ht="15" customHeight="1">
      <c r="A3" s="196" t="str">
        <f>'Сводная таблица'!A3:A4</f>
        <v>№ п/п</v>
      </c>
      <c r="B3" s="198" t="str">
        <f>'Сводная таблица'!B3:B4</f>
        <v>группа</v>
      </c>
      <c r="C3" s="200" t="str">
        <f>'Сводная таблица'!C3:C4</f>
        <v>подргуппа</v>
      </c>
      <c r="D3" s="202" t="str">
        <f>'Сводная таблица'!D3:D4</f>
        <v>Фамилия</v>
      </c>
      <c r="E3" s="204" t="str">
        <f>'Сводная таблица'!E3:E4</f>
        <v>Имя</v>
      </c>
      <c r="F3" s="193" t="str">
        <f>'Сводная таблица'!F3:F4</f>
        <v>Отчество</v>
      </c>
      <c r="G3" s="196" t="s">
        <v>113</v>
      </c>
      <c r="H3" s="202" t="s">
        <v>35</v>
      </c>
      <c r="I3" s="209" t="s">
        <v>38</v>
      </c>
      <c r="J3" s="209" t="s">
        <v>37</v>
      </c>
      <c r="K3" s="206" t="s">
        <v>34</v>
      </c>
    </row>
    <row r="4" spans="1:256" ht="15.75" thickBot="1">
      <c r="A4" s="197"/>
      <c r="B4" s="199"/>
      <c r="C4" s="201"/>
      <c r="D4" s="203"/>
      <c r="E4" s="205"/>
      <c r="F4" s="194"/>
      <c r="G4" s="197"/>
      <c r="H4" s="203"/>
      <c r="I4" s="211"/>
      <c r="J4" s="211"/>
      <c r="K4" s="212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V43"/>
  <sheetViews>
    <sheetView topLeftCell="A4" workbookViewId="0">
      <selection activeCell="A14" sqref="A14:XFD14"/>
    </sheetView>
  </sheetViews>
  <sheetFormatPr defaultRowHeight="1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>
      <c r="A1" s="192" t="s">
        <v>116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  <c r="IO1" s="192"/>
      <c r="IP1" s="192"/>
      <c r="IQ1" s="192"/>
      <c r="IR1" s="192"/>
      <c r="IS1" s="192"/>
      <c r="IT1" s="192"/>
      <c r="IU1" s="192"/>
      <c r="IV1" s="192"/>
    </row>
    <row r="2" spans="1:256" ht="15.75" thickBot="1">
      <c r="A2" s="195" t="str">
        <f>'Сводная таблица'!D2</f>
        <v>Группы 114 05 115 - 114 05 215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256" ht="15" customHeight="1">
      <c r="A3" s="196" t="str">
        <f>'Сводная таблица'!A3:A4</f>
        <v>№ п/п</v>
      </c>
      <c r="B3" s="198" t="str">
        <f>'Сводная таблица'!B3:B4</f>
        <v>группа</v>
      </c>
      <c r="C3" s="200" t="str">
        <f>'Сводная таблица'!C3:C4</f>
        <v>подргуппа</v>
      </c>
      <c r="D3" s="202" t="str">
        <f>'Сводная таблица'!D3:D4</f>
        <v>Фамилия</v>
      </c>
      <c r="E3" s="204" t="str">
        <f>'Сводная таблица'!E3:E4</f>
        <v>Имя</v>
      </c>
      <c r="F3" s="193" t="str">
        <f>'Сводная таблица'!F3:F4</f>
        <v>Отчество</v>
      </c>
      <c r="G3" s="196" t="s">
        <v>113</v>
      </c>
      <c r="H3" s="202" t="s">
        <v>35</v>
      </c>
      <c r="I3" s="209" t="s">
        <v>38</v>
      </c>
      <c r="J3" s="209" t="s">
        <v>37</v>
      </c>
      <c r="K3" s="206" t="s">
        <v>34</v>
      </c>
    </row>
    <row r="4" spans="1:256" ht="15.75" thickBot="1">
      <c r="A4" s="197"/>
      <c r="B4" s="199"/>
      <c r="C4" s="201"/>
      <c r="D4" s="203"/>
      <c r="E4" s="205"/>
      <c r="F4" s="194"/>
      <c r="G4" s="197"/>
      <c r="H4" s="203"/>
      <c r="I4" s="211"/>
      <c r="J4" s="211"/>
      <c r="K4" s="212"/>
    </row>
    <row r="5" spans="1:256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6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6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6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6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6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6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6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6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6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6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6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</sheetData>
  <mergeCells count="13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U49"/>
  <sheetViews>
    <sheetView topLeftCell="A4" workbookViewId="0">
      <selection activeCell="E20" sqref="E20"/>
    </sheetView>
  </sheetViews>
  <sheetFormatPr defaultRowHeight="1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3" max="13" width="10.140625" bestFit="1" customWidth="1"/>
  </cols>
  <sheetData>
    <row r="1" spans="1:255" ht="20.100000000000001" customHeight="1">
      <c r="A1" s="192" t="s">
        <v>116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  <c r="IO1" s="192"/>
      <c r="IP1" s="192"/>
      <c r="IQ1" s="192"/>
      <c r="IR1" s="192"/>
      <c r="IS1" s="192"/>
      <c r="IT1" s="192"/>
      <c r="IU1" s="192"/>
    </row>
    <row r="2" spans="1:255" ht="15.75" thickBot="1">
      <c r="A2" s="195" t="str">
        <f>'Сводная таблица'!D2</f>
        <v>Группы 114 05 115 - 114 05 215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255" ht="15" customHeight="1">
      <c r="A3" s="196" t="str">
        <f>'Сводная таблица'!A3:A4</f>
        <v>№ п/п</v>
      </c>
      <c r="B3" s="198" t="str">
        <f>'Сводная таблица'!B3:B4</f>
        <v>группа</v>
      </c>
      <c r="C3" s="200" t="str">
        <f>'Сводная таблица'!C3:C4</f>
        <v>подргуппа</v>
      </c>
      <c r="D3" s="202" t="str">
        <f>'Сводная таблица'!D3:D4</f>
        <v>Фамилия</v>
      </c>
      <c r="E3" s="204" t="str">
        <f>'Сводная таблица'!E3:E4</f>
        <v>Имя</v>
      </c>
      <c r="F3" s="193" t="str">
        <f>'Сводная таблица'!F3:F4</f>
        <v>Отчество</v>
      </c>
      <c r="G3" s="196" t="s">
        <v>113</v>
      </c>
      <c r="H3" s="202" t="s">
        <v>35</v>
      </c>
      <c r="I3" s="209" t="s">
        <v>38</v>
      </c>
      <c r="J3" s="209" t="s">
        <v>37</v>
      </c>
      <c r="K3" s="206" t="s">
        <v>34</v>
      </c>
    </row>
    <row r="4" spans="1:255" ht="15.75" thickBot="1">
      <c r="A4" s="197"/>
      <c r="B4" s="199"/>
      <c r="C4" s="201"/>
      <c r="D4" s="203"/>
      <c r="E4" s="205"/>
      <c r="F4" s="194"/>
      <c r="G4" s="197"/>
      <c r="H4" s="203"/>
      <c r="I4" s="211"/>
      <c r="J4" s="211"/>
      <c r="K4" s="212"/>
    </row>
    <row r="5" spans="1:255" s="54" customFormat="1">
      <c r="A5" s="62">
        <v>1</v>
      </c>
      <c r="B5" s="63">
        <v>11405115</v>
      </c>
      <c r="C5" s="46">
        <v>1</v>
      </c>
      <c r="D5" s="64" t="s">
        <v>39</v>
      </c>
      <c r="E5" s="64" t="s">
        <v>22</v>
      </c>
      <c r="F5" s="65" t="s">
        <v>23</v>
      </c>
      <c r="G5" s="24">
        <v>1</v>
      </c>
      <c r="H5" s="88">
        <f t="shared" ref="H5:H43" si="0">DATE(2016,1,1)</f>
        <v>42370</v>
      </c>
      <c r="I5" s="89">
        <f>(YEAR(H5)-YEAR('Сводная таблица'!$B$2))*53+WEEKNUM(H5)</f>
        <v>1</v>
      </c>
      <c r="J5" s="90">
        <v>0</v>
      </c>
      <c r="K5" s="91">
        <f>VLOOKUP(I5,'Формула рейтинга'!$A$3:$AZ$203,J5+2,FALSE)*10</f>
        <v>0</v>
      </c>
    </row>
    <row r="6" spans="1:255" s="54" customFormat="1">
      <c r="A6" s="55">
        <v>2</v>
      </c>
      <c r="B6" s="44">
        <v>11405115</v>
      </c>
      <c r="C6" s="46">
        <v>1</v>
      </c>
      <c r="D6" s="42" t="s">
        <v>40</v>
      </c>
      <c r="E6" s="42" t="s">
        <v>41</v>
      </c>
      <c r="F6" s="50" t="s">
        <v>42</v>
      </c>
      <c r="G6" s="62">
        <v>2</v>
      </c>
      <c r="H6" s="66">
        <f t="shared" si="0"/>
        <v>42370</v>
      </c>
      <c r="I6" s="67">
        <f>(YEAR(H6)-YEAR('Сводная таблица'!$B$2))*53+WEEKNUM(H6)</f>
        <v>1</v>
      </c>
      <c r="J6" s="19">
        <v>0</v>
      </c>
      <c r="K6" s="99">
        <f>VLOOKUP(I6,'Формула рейтинга'!$A$3:$AZ$203,J6+2,FALSE)*10</f>
        <v>0</v>
      </c>
      <c r="M6" s="79"/>
    </row>
    <row r="7" spans="1:255" s="54" customFormat="1">
      <c r="A7" s="55">
        <v>3</v>
      </c>
      <c r="B7" s="44">
        <v>11405115</v>
      </c>
      <c r="C7" s="46">
        <v>1</v>
      </c>
      <c r="D7" s="42" t="s">
        <v>43</v>
      </c>
      <c r="E7" s="42" t="s">
        <v>26</v>
      </c>
      <c r="F7" s="50" t="s">
        <v>10</v>
      </c>
      <c r="G7" s="62">
        <v>3</v>
      </c>
      <c r="H7" s="66">
        <f t="shared" si="0"/>
        <v>42370</v>
      </c>
      <c r="I7" s="67">
        <f>(YEAR(H7)-YEAR('Сводная таблица'!$B$2))*53+WEEKNUM(H7)</f>
        <v>1</v>
      </c>
      <c r="J7" s="19">
        <v>0</v>
      </c>
      <c r="K7" s="99">
        <f>VLOOKUP(I7,'Формула рейтинга'!$A$3:$AZ$203,J7+2,FALSE)*10</f>
        <v>0</v>
      </c>
    </row>
    <row r="8" spans="1:255" s="54" customFormat="1">
      <c r="A8" s="55">
        <v>4</v>
      </c>
      <c r="B8" s="44">
        <v>11405115</v>
      </c>
      <c r="C8" s="46">
        <v>1</v>
      </c>
      <c r="D8" s="42" t="s">
        <v>44</v>
      </c>
      <c r="E8" s="42" t="s">
        <v>45</v>
      </c>
      <c r="F8" s="50" t="s">
        <v>20</v>
      </c>
      <c r="G8" s="62">
        <v>4</v>
      </c>
      <c r="H8" s="66">
        <f t="shared" si="0"/>
        <v>42370</v>
      </c>
      <c r="I8" s="67">
        <f>(YEAR(H8)-YEAR('Сводная таблица'!$B$2))*53+WEEKNUM(H8)</f>
        <v>1</v>
      </c>
      <c r="J8" s="19">
        <v>0</v>
      </c>
      <c r="K8" s="99">
        <f>VLOOKUP(I8,'Формула рейтинга'!$A$3:$AZ$203,J8+2,FALSE)*10</f>
        <v>0</v>
      </c>
    </row>
    <row r="9" spans="1:255" s="54" customFormat="1">
      <c r="A9" s="55">
        <v>5</v>
      </c>
      <c r="B9" s="44">
        <v>11405115</v>
      </c>
      <c r="C9" s="46">
        <v>1</v>
      </c>
      <c r="D9" s="42" t="s">
        <v>46</v>
      </c>
      <c r="E9" s="42" t="s">
        <v>16</v>
      </c>
      <c r="F9" s="50" t="s">
        <v>47</v>
      </c>
      <c r="G9" s="62">
        <v>5</v>
      </c>
      <c r="H9" s="66">
        <f t="shared" si="0"/>
        <v>42370</v>
      </c>
      <c r="I9" s="67">
        <f>(YEAR(H9)-YEAR('Сводная таблица'!$B$2))*53+WEEKNUM(H9)</f>
        <v>1</v>
      </c>
      <c r="J9" s="19">
        <v>0</v>
      </c>
      <c r="K9" s="99">
        <f>VLOOKUP(I9,'Формула рейтинга'!$A$3:$AZ$203,J9+2,FALSE)*10</f>
        <v>0</v>
      </c>
    </row>
    <row r="10" spans="1:255" s="54" customFormat="1">
      <c r="A10" s="55">
        <v>6</v>
      </c>
      <c r="B10" s="44">
        <v>11405115</v>
      </c>
      <c r="C10" s="46">
        <v>1</v>
      </c>
      <c r="D10" s="42" t="s">
        <v>48</v>
      </c>
      <c r="E10" s="42" t="s">
        <v>49</v>
      </c>
      <c r="F10" s="50" t="s">
        <v>50</v>
      </c>
      <c r="G10" s="62">
        <v>6</v>
      </c>
      <c r="H10" s="66">
        <f t="shared" si="0"/>
        <v>42370</v>
      </c>
      <c r="I10" s="67">
        <f>(YEAR(H10)-YEAR('Сводная таблица'!$B$2))*53+WEEKNUM(H10)</f>
        <v>1</v>
      </c>
      <c r="J10" s="19">
        <v>0</v>
      </c>
      <c r="K10" s="99">
        <f>VLOOKUP(I10,'Формула рейтинга'!$A$3:$AZ$203,J10+2,FALSE)*10</f>
        <v>0</v>
      </c>
    </row>
    <row r="11" spans="1:255" s="54" customFormat="1">
      <c r="A11" s="55">
        <v>7</v>
      </c>
      <c r="B11" s="44">
        <v>11405115</v>
      </c>
      <c r="C11" s="46">
        <v>1</v>
      </c>
      <c r="D11" s="42" t="s">
        <v>51</v>
      </c>
      <c r="E11" s="42" t="s">
        <v>52</v>
      </c>
      <c r="F11" s="50" t="s">
        <v>53</v>
      </c>
      <c r="G11" s="62">
        <v>7</v>
      </c>
      <c r="H11" s="66">
        <f t="shared" si="0"/>
        <v>42370</v>
      </c>
      <c r="I11" s="67">
        <f>(YEAR(H11)-YEAR('Сводная таблица'!$B$2))*53+WEEKNUM(H11)</f>
        <v>1</v>
      </c>
      <c r="J11" s="19">
        <v>0</v>
      </c>
      <c r="K11" s="99">
        <f>VLOOKUP(I11,'Формула рейтинга'!$A$3:$AZ$203,J11+2,FALSE)*10</f>
        <v>0</v>
      </c>
    </row>
    <row r="12" spans="1:255" s="54" customFormat="1">
      <c r="A12" s="55">
        <v>8</v>
      </c>
      <c r="B12" s="44">
        <v>11405115</v>
      </c>
      <c r="C12" s="46">
        <v>1</v>
      </c>
      <c r="D12" s="42" t="s">
        <v>125</v>
      </c>
      <c r="E12" s="42" t="s">
        <v>54</v>
      </c>
      <c r="F12" s="50" t="s">
        <v>23</v>
      </c>
      <c r="G12" s="62">
        <v>8</v>
      </c>
      <c r="H12" s="66">
        <f t="shared" si="0"/>
        <v>42370</v>
      </c>
      <c r="I12" s="67">
        <f>(YEAR(H12)-YEAR('Сводная таблица'!$B$2))*53+WEEKNUM(H12)</f>
        <v>1</v>
      </c>
      <c r="J12" s="19">
        <v>0</v>
      </c>
      <c r="K12" s="99">
        <f>VLOOKUP(I12,'Формула рейтинга'!$A$3:$AZ$203,J12+2,FALSE)*10</f>
        <v>0</v>
      </c>
    </row>
    <row r="13" spans="1:255" s="54" customFormat="1">
      <c r="A13" s="55">
        <v>9</v>
      </c>
      <c r="B13" s="44">
        <v>11405115</v>
      </c>
      <c r="C13" s="46">
        <v>1</v>
      </c>
      <c r="D13" s="42" t="s">
        <v>55</v>
      </c>
      <c r="E13" s="42" t="s">
        <v>56</v>
      </c>
      <c r="F13" s="50" t="s">
        <v>14</v>
      </c>
      <c r="G13" s="62">
        <v>9</v>
      </c>
      <c r="H13" s="66">
        <f t="shared" si="0"/>
        <v>42370</v>
      </c>
      <c r="I13" s="67">
        <f>(YEAR(H13)-YEAR('Сводная таблица'!$B$2))*53+WEEKNUM(H13)</f>
        <v>1</v>
      </c>
      <c r="J13" s="19">
        <v>0</v>
      </c>
      <c r="K13" s="99">
        <f>VLOOKUP(I13,'Формула рейтинга'!$A$3:$AZ$203,J13+2,FALSE)*10</f>
        <v>0</v>
      </c>
    </row>
    <row r="14" spans="1:255" s="54" customFormat="1">
      <c r="A14" s="55">
        <v>11</v>
      </c>
      <c r="B14" s="44">
        <v>11405115</v>
      </c>
      <c r="C14" s="46">
        <v>1</v>
      </c>
      <c r="D14" s="42" t="s">
        <v>57</v>
      </c>
      <c r="E14" s="42" t="s">
        <v>58</v>
      </c>
      <c r="F14" s="50" t="s">
        <v>18</v>
      </c>
      <c r="G14" s="62">
        <v>11</v>
      </c>
      <c r="H14" s="66">
        <f t="shared" si="0"/>
        <v>42370</v>
      </c>
      <c r="I14" s="67">
        <f>(YEAR(H14)-YEAR('Сводная таблица'!$B$2))*53+WEEKNUM(H14)</f>
        <v>1</v>
      </c>
      <c r="J14" s="19">
        <v>0</v>
      </c>
      <c r="K14" s="99">
        <f>VLOOKUP(I14,'Формула рейтинга'!$A$3:$AZ$203,J14+2,FALSE)*10</f>
        <v>0</v>
      </c>
    </row>
    <row r="15" spans="1:255" s="54" customFormat="1">
      <c r="A15" s="55">
        <v>12</v>
      </c>
      <c r="B15" s="44">
        <v>11405115</v>
      </c>
      <c r="C15" s="47">
        <v>2</v>
      </c>
      <c r="D15" s="42" t="s">
        <v>126</v>
      </c>
      <c r="E15" s="42" t="s">
        <v>22</v>
      </c>
      <c r="F15" s="50" t="s">
        <v>24</v>
      </c>
      <c r="G15" s="62">
        <v>12</v>
      </c>
      <c r="H15" s="66">
        <f t="shared" si="0"/>
        <v>42370</v>
      </c>
      <c r="I15" s="67">
        <f>(YEAR(H15)-YEAR('Сводная таблица'!$B$2))*53+WEEKNUM(H15)</f>
        <v>1</v>
      </c>
      <c r="J15" s="19">
        <v>0</v>
      </c>
      <c r="K15" s="99">
        <f>VLOOKUP(I15,'Формула рейтинга'!$A$3:$AZ$203,J15+2,FALSE)*10</f>
        <v>0</v>
      </c>
    </row>
    <row r="16" spans="1:255" s="54" customFormat="1">
      <c r="A16" s="55">
        <v>13</v>
      </c>
      <c r="B16" s="44">
        <v>11405115</v>
      </c>
      <c r="C16" s="47">
        <v>2</v>
      </c>
      <c r="D16" s="42" t="s">
        <v>59</v>
      </c>
      <c r="E16" s="42" t="s">
        <v>60</v>
      </c>
      <c r="F16" s="50" t="s">
        <v>61</v>
      </c>
      <c r="G16" s="62">
        <v>13</v>
      </c>
      <c r="H16" s="66">
        <f t="shared" si="0"/>
        <v>42370</v>
      </c>
      <c r="I16" s="67">
        <f>(YEAR(H16)-YEAR('Сводная таблица'!$B$2))*53+WEEKNUM(H16)</f>
        <v>1</v>
      </c>
      <c r="J16" s="19">
        <v>0</v>
      </c>
      <c r="K16" s="99">
        <f>VLOOKUP(I16,'Формула рейтинга'!$A$3:$AZ$203,J16+2,FALSE)*10</f>
        <v>0</v>
      </c>
    </row>
    <row r="17" spans="1:11" s="54" customFormat="1">
      <c r="A17" s="55">
        <v>15</v>
      </c>
      <c r="B17" s="44">
        <v>11405115</v>
      </c>
      <c r="C17" s="47">
        <v>2</v>
      </c>
      <c r="D17" s="42" t="s">
        <v>62</v>
      </c>
      <c r="E17" s="42" t="s">
        <v>63</v>
      </c>
      <c r="F17" s="50" t="s">
        <v>64</v>
      </c>
      <c r="G17" s="62">
        <v>15</v>
      </c>
      <c r="H17" s="66">
        <v>42370</v>
      </c>
      <c r="I17" s="67">
        <f>(YEAR(H17)-YEAR('Сводная таблица'!$B$2))*53+WEEKNUM(H17)</f>
        <v>1</v>
      </c>
      <c r="J17" s="19">
        <v>0</v>
      </c>
      <c r="K17" s="99">
        <f>VLOOKUP(I17,'Формула рейтинга'!$A$3:$AZ$203,J17+2,FALSE)*10</f>
        <v>0</v>
      </c>
    </row>
    <row r="18" spans="1:11" s="54" customFormat="1">
      <c r="A18" s="55">
        <v>16</v>
      </c>
      <c r="B18" s="44">
        <v>11405115</v>
      </c>
      <c r="C18" s="47">
        <v>2</v>
      </c>
      <c r="D18" s="42" t="s">
        <v>65</v>
      </c>
      <c r="E18" s="42" t="s">
        <v>9</v>
      </c>
      <c r="F18" s="50" t="s">
        <v>25</v>
      </c>
      <c r="G18" s="62">
        <v>16</v>
      </c>
      <c r="H18" s="66">
        <f t="shared" si="0"/>
        <v>42370</v>
      </c>
      <c r="I18" s="67">
        <f>(YEAR(H18)-YEAR('Сводная таблица'!$B$2))*53+WEEKNUM(H18)</f>
        <v>1</v>
      </c>
      <c r="J18" s="19">
        <v>0</v>
      </c>
      <c r="K18" s="99">
        <f>VLOOKUP(I18,'Формула рейтинга'!$A$3:$AZ$203,J18+2,FALSE)*10</f>
        <v>0</v>
      </c>
    </row>
    <row r="19" spans="1:11" s="54" customFormat="1">
      <c r="A19" s="55">
        <v>17</v>
      </c>
      <c r="B19" s="44">
        <v>11405115</v>
      </c>
      <c r="C19" s="47">
        <v>2</v>
      </c>
      <c r="D19" s="42" t="s">
        <v>66</v>
      </c>
      <c r="E19" s="42" t="s">
        <v>22</v>
      </c>
      <c r="F19" s="50" t="s">
        <v>23</v>
      </c>
      <c r="G19" s="62">
        <v>17</v>
      </c>
      <c r="H19" s="66">
        <f t="shared" si="0"/>
        <v>42370</v>
      </c>
      <c r="I19" s="67">
        <f>(YEAR(H19)-YEAR('Сводная таблица'!$B$2))*53+WEEKNUM(H19)</f>
        <v>1</v>
      </c>
      <c r="J19" s="19">
        <v>0</v>
      </c>
      <c r="K19" s="99">
        <f>VLOOKUP(I19,'Формула рейтинга'!$A$3:$AZ$203,J19+2,FALSE)*10</f>
        <v>0</v>
      </c>
    </row>
    <row r="20" spans="1:11" s="54" customFormat="1">
      <c r="A20" s="55">
        <v>18</v>
      </c>
      <c r="B20" s="44">
        <v>11405115</v>
      </c>
      <c r="C20" s="47">
        <v>2</v>
      </c>
      <c r="D20" s="42" t="s">
        <v>67</v>
      </c>
      <c r="E20" s="42" t="s">
        <v>68</v>
      </c>
      <c r="F20" s="50" t="s">
        <v>18</v>
      </c>
      <c r="G20" s="62">
        <v>18</v>
      </c>
      <c r="H20" s="66">
        <f t="shared" si="0"/>
        <v>42370</v>
      </c>
      <c r="I20" s="67">
        <f>(YEAR(H20)-YEAR('Сводная таблица'!$B$2))*53+WEEKNUM(H20)</f>
        <v>1</v>
      </c>
      <c r="J20" s="19">
        <v>0</v>
      </c>
      <c r="K20" s="99">
        <f>VLOOKUP(I20,'Формула рейтинга'!$A$3:$AZ$203,J20+2,FALSE)*10</f>
        <v>0</v>
      </c>
    </row>
    <row r="21" spans="1:11" s="54" customFormat="1">
      <c r="A21" s="55">
        <v>19</v>
      </c>
      <c r="B21" s="44">
        <v>11405115</v>
      </c>
      <c r="C21" s="47">
        <v>2</v>
      </c>
      <c r="D21" s="42" t="s">
        <v>69</v>
      </c>
      <c r="E21" s="42" t="s">
        <v>19</v>
      </c>
      <c r="F21" s="50" t="s">
        <v>23</v>
      </c>
      <c r="G21" s="62">
        <v>19</v>
      </c>
      <c r="H21" s="66">
        <f t="shared" si="0"/>
        <v>42370</v>
      </c>
      <c r="I21" s="67">
        <f>(YEAR(H21)-YEAR('Сводная таблица'!$B$2))*53+WEEKNUM(H21)</f>
        <v>1</v>
      </c>
      <c r="J21" s="19">
        <v>0</v>
      </c>
      <c r="K21" s="99">
        <f>VLOOKUP(I21,'Формула рейтинга'!$A$3:$AZ$203,J21+2,FALSE)*10</f>
        <v>0</v>
      </c>
    </row>
    <row r="22" spans="1:11" s="54" customFormat="1">
      <c r="A22" s="55">
        <v>20</v>
      </c>
      <c r="B22" s="44">
        <v>11405115</v>
      </c>
      <c r="C22" s="47">
        <v>2</v>
      </c>
      <c r="D22" s="42" t="s">
        <v>70</v>
      </c>
      <c r="E22" s="42" t="s">
        <v>15</v>
      </c>
      <c r="F22" s="50" t="s">
        <v>10</v>
      </c>
      <c r="G22" s="62">
        <v>20</v>
      </c>
      <c r="H22" s="66">
        <f t="shared" si="0"/>
        <v>42370</v>
      </c>
      <c r="I22" s="67">
        <f>(YEAR(H22)-YEAR('Сводная таблица'!$B$2))*53+WEEKNUM(H22)</f>
        <v>1</v>
      </c>
      <c r="J22" s="19">
        <v>0</v>
      </c>
      <c r="K22" s="99">
        <f>VLOOKUP(I22,'Формула рейтинга'!$A$3:$AZ$203,J22+2,FALSE)*10</f>
        <v>0</v>
      </c>
    </row>
    <row r="23" spans="1:11" s="54" customFormat="1">
      <c r="A23" s="55">
        <v>21</v>
      </c>
      <c r="B23" s="44">
        <v>11405115</v>
      </c>
      <c r="C23" s="47">
        <v>2</v>
      </c>
      <c r="D23" s="42" t="s">
        <v>71</v>
      </c>
      <c r="E23" s="42" t="s">
        <v>72</v>
      </c>
      <c r="F23" s="50" t="s">
        <v>20</v>
      </c>
      <c r="G23" s="62">
        <v>21</v>
      </c>
      <c r="H23" s="66">
        <f t="shared" si="0"/>
        <v>42370</v>
      </c>
      <c r="I23" s="67">
        <f>(YEAR(H23)-YEAR('Сводная таблица'!$B$2))*53+WEEKNUM(H23)</f>
        <v>1</v>
      </c>
      <c r="J23" s="19">
        <v>0</v>
      </c>
      <c r="K23" s="99">
        <f>VLOOKUP(I23,'Формула рейтинга'!$A$3:$AZ$203,J23+2,FALSE)*10</f>
        <v>0</v>
      </c>
    </row>
    <row r="24" spans="1:11" s="54" customFormat="1">
      <c r="A24" s="55">
        <v>22</v>
      </c>
      <c r="B24" s="45">
        <v>11405215</v>
      </c>
      <c r="C24" s="48">
        <v>3</v>
      </c>
      <c r="D24" s="42" t="s">
        <v>74</v>
      </c>
      <c r="E24" s="42" t="s">
        <v>75</v>
      </c>
      <c r="F24" s="50" t="s">
        <v>76</v>
      </c>
      <c r="G24" s="62">
        <v>22</v>
      </c>
      <c r="H24" s="66">
        <f t="shared" si="0"/>
        <v>42370</v>
      </c>
      <c r="I24" s="67">
        <f>(YEAR(H24)-YEAR('Сводная таблица'!$B$2))*53+WEEKNUM(H24)</f>
        <v>1</v>
      </c>
      <c r="J24" s="19">
        <v>0</v>
      </c>
      <c r="K24" s="99">
        <f>VLOOKUP(I24,'Формула рейтинга'!$A$3:$AZ$203,J24+2,FALSE)*10</f>
        <v>0</v>
      </c>
    </row>
    <row r="25" spans="1:11" s="54" customFormat="1">
      <c r="A25" s="55">
        <v>23</v>
      </c>
      <c r="B25" s="45">
        <v>11405215</v>
      </c>
      <c r="C25" s="48">
        <v>3</v>
      </c>
      <c r="D25" s="42" t="s">
        <v>77</v>
      </c>
      <c r="E25" s="42" t="s">
        <v>78</v>
      </c>
      <c r="F25" s="50" t="s">
        <v>17</v>
      </c>
      <c r="G25" s="62">
        <v>23</v>
      </c>
      <c r="H25" s="66">
        <f t="shared" si="0"/>
        <v>42370</v>
      </c>
      <c r="I25" s="67">
        <f>(YEAR(H25)-YEAR('Сводная таблица'!$B$2))*53+WEEKNUM(H25)</f>
        <v>1</v>
      </c>
      <c r="J25" s="19">
        <v>0</v>
      </c>
      <c r="K25" s="99">
        <f>VLOOKUP(I25,'Формула рейтинга'!$A$3:$AZ$203,J25+2,FALSE)*10</f>
        <v>0</v>
      </c>
    </row>
    <row r="26" spans="1:11" s="54" customFormat="1">
      <c r="A26" s="55">
        <v>24</v>
      </c>
      <c r="B26" s="45">
        <v>11405215</v>
      </c>
      <c r="C26" s="48">
        <v>3</v>
      </c>
      <c r="D26" s="42" t="s">
        <v>79</v>
      </c>
      <c r="E26" s="42" t="s">
        <v>80</v>
      </c>
      <c r="F26" s="50" t="s">
        <v>81</v>
      </c>
      <c r="G26" s="62">
        <v>24</v>
      </c>
      <c r="H26" s="66">
        <f t="shared" si="0"/>
        <v>42370</v>
      </c>
      <c r="I26" s="67">
        <f>(YEAR(H26)-YEAR('Сводная таблица'!$B$2))*53+WEEKNUM(H26)</f>
        <v>1</v>
      </c>
      <c r="J26" s="19">
        <v>0</v>
      </c>
      <c r="K26" s="99">
        <f>VLOOKUP(I26,'Формула рейтинга'!$A$3:$AZ$203,J26+2,FALSE)*10</f>
        <v>0</v>
      </c>
    </row>
    <row r="27" spans="1:11" s="54" customFormat="1">
      <c r="A27" s="55">
        <v>25</v>
      </c>
      <c r="B27" s="45">
        <v>11405215</v>
      </c>
      <c r="C27" s="48">
        <v>3</v>
      </c>
      <c r="D27" s="42" t="s">
        <v>82</v>
      </c>
      <c r="E27" s="42" t="s">
        <v>83</v>
      </c>
      <c r="F27" s="50" t="s">
        <v>25</v>
      </c>
      <c r="G27" s="62">
        <v>25</v>
      </c>
      <c r="H27" s="66">
        <f t="shared" si="0"/>
        <v>42370</v>
      </c>
      <c r="I27" s="67">
        <f>(YEAR(H27)-YEAR('Сводная таблица'!$B$2))*53+WEEKNUM(H27)</f>
        <v>1</v>
      </c>
      <c r="J27" s="19">
        <v>0</v>
      </c>
      <c r="K27" s="99">
        <f>VLOOKUP(I27,'Формула рейтинга'!$A$3:$AZ$203,J27+2,FALSE)*10</f>
        <v>0</v>
      </c>
    </row>
    <row r="28" spans="1:11" s="54" customFormat="1">
      <c r="A28" s="55">
        <v>26</v>
      </c>
      <c r="B28" s="45">
        <v>11405215</v>
      </c>
      <c r="C28" s="48">
        <v>3</v>
      </c>
      <c r="D28" s="42" t="s">
        <v>84</v>
      </c>
      <c r="E28" s="42" t="s">
        <v>85</v>
      </c>
      <c r="F28" s="50" t="s">
        <v>86</v>
      </c>
      <c r="G28" s="62">
        <v>26</v>
      </c>
      <c r="H28" s="66">
        <f t="shared" si="0"/>
        <v>42370</v>
      </c>
      <c r="I28" s="67">
        <f>(YEAR(H28)-YEAR('Сводная таблица'!$B$2))*53+WEEKNUM(H28)</f>
        <v>1</v>
      </c>
      <c r="J28" s="19">
        <v>0</v>
      </c>
      <c r="K28" s="99">
        <f>VLOOKUP(I28,'Формула рейтинга'!$A$3:$AZ$203,J28+2,FALSE)*10</f>
        <v>0</v>
      </c>
    </row>
    <row r="29" spans="1:11" s="54" customFormat="1">
      <c r="A29" s="55">
        <v>27</v>
      </c>
      <c r="B29" s="45">
        <v>11405215</v>
      </c>
      <c r="C29" s="48">
        <v>3</v>
      </c>
      <c r="D29" s="42" t="s">
        <v>87</v>
      </c>
      <c r="E29" s="42" t="s">
        <v>88</v>
      </c>
      <c r="F29" s="50" t="s">
        <v>21</v>
      </c>
      <c r="G29" s="62">
        <v>27</v>
      </c>
      <c r="H29" s="66">
        <f t="shared" si="0"/>
        <v>42370</v>
      </c>
      <c r="I29" s="67">
        <f>(YEAR(H29)-YEAR('Сводная таблица'!$B$2))*53+WEEKNUM(H29)</f>
        <v>1</v>
      </c>
      <c r="J29" s="19">
        <v>0</v>
      </c>
      <c r="K29" s="99">
        <f>VLOOKUP(I29,'Формула рейтинга'!$A$3:$AZ$203,J29+2,FALSE)*10</f>
        <v>0</v>
      </c>
    </row>
    <row r="30" spans="1:11" s="54" customFormat="1">
      <c r="A30" s="55">
        <v>28</v>
      </c>
      <c r="B30" s="45">
        <v>11405215</v>
      </c>
      <c r="C30" s="48">
        <v>3</v>
      </c>
      <c r="D30" s="42" t="s">
        <v>89</v>
      </c>
      <c r="E30" s="42" t="s">
        <v>45</v>
      </c>
      <c r="F30" s="50" t="s">
        <v>21</v>
      </c>
      <c r="G30" s="62">
        <v>28</v>
      </c>
      <c r="H30" s="66">
        <f t="shared" si="0"/>
        <v>42370</v>
      </c>
      <c r="I30" s="67">
        <f>(YEAR(H30)-YEAR('Сводная таблица'!$B$2))*53+WEEKNUM(H30)</f>
        <v>1</v>
      </c>
      <c r="J30" s="19">
        <v>0</v>
      </c>
      <c r="K30" s="99">
        <f>VLOOKUP(I30,'Формула рейтинга'!$A$3:$AZ$203,J30+2,FALSE)*10</f>
        <v>0</v>
      </c>
    </row>
    <row r="31" spans="1:11" s="54" customFormat="1">
      <c r="A31" s="55">
        <v>29</v>
      </c>
      <c r="B31" s="45">
        <v>11405215</v>
      </c>
      <c r="C31" s="48">
        <v>3</v>
      </c>
      <c r="D31" s="42" t="s">
        <v>90</v>
      </c>
      <c r="E31" s="42" t="s">
        <v>26</v>
      </c>
      <c r="F31" s="50" t="s">
        <v>91</v>
      </c>
      <c r="G31" s="62">
        <v>29</v>
      </c>
      <c r="H31" s="66">
        <f t="shared" si="0"/>
        <v>42370</v>
      </c>
      <c r="I31" s="67">
        <f>(YEAR(H31)-YEAR('Сводная таблица'!$B$2))*53+WEEKNUM(H31)</f>
        <v>1</v>
      </c>
      <c r="J31" s="19">
        <v>0</v>
      </c>
      <c r="K31" s="99">
        <f>VLOOKUP(I31,'Формула рейтинга'!$A$3:$AZ$203,J31+2,FALSE)*10</f>
        <v>0</v>
      </c>
    </row>
    <row r="32" spans="1:11" s="54" customFormat="1">
      <c r="A32" s="55">
        <v>30</v>
      </c>
      <c r="B32" s="45">
        <v>11405215</v>
      </c>
      <c r="C32" s="48">
        <v>3</v>
      </c>
      <c r="D32" s="42" t="s">
        <v>92</v>
      </c>
      <c r="E32" s="42" t="s">
        <v>15</v>
      </c>
      <c r="F32" s="50" t="s">
        <v>24</v>
      </c>
      <c r="G32" s="62">
        <v>30</v>
      </c>
      <c r="H32" s="66">
        <f t="shared" si="0"/>
        <v>42370</v>
      </c>
      <c r="I32" s="67">
        <f>(YEAR(H32)-YEAR('Сводная таблица'!$B$2))*53+WEEKNUM(H32)</f>
        <v>1</v>
      </c>
      <c r="J32" s="19">
        <v>0</v>
      </c>
      <c r="K32" s="99">
        <f>VLOOKUP(I32,'Формула рейтинга'!$A$3:$AZ$203,J32+2,FALSE)*10</f>
        <v>0</v>
      </c>
    </row>
    <row r="33" spans="1:11" s="54" customFormat="1">
      <c r="A33" s="55">
        <v>31</v>
      </c>
      <c r="B33" s="45">
        <v>11405215</v>
      </c>
      <c r="C33" s="48">
        <v>3</v>
      </c>
      <c r="D33" s="42" t="s">
        <v>93</v>
      </c>
      <c r="E33" s="42" t="s">
        <v>56</v>
      </c>
      <c r="F33" s="50" t="s">
        <v>23</v>
      </c>
      <c r="G33" s="62">
        <v>31</v>
      </c>
      <c r="H33" s="66">
        <f t="shared" si="0"/>
        <v>42370</v>
      </c>
      <c r="I33" s="67">
        <f>(YEAR(H33)-YEAR('Сводная таблица'!$B$2))*53+WEEKNUM(H33)</f>
        <v>1</v>
      </c>
      <c r="J33" s="19">
        <v>0</v>
      </c>
      <c r="K33" s="99">
        <f>VLOOKUP(I33,'Формула рейтинга'!$A$3:$AZ$203,J33+2,FALSE)*10</f>
        <v>0</v>
      </c>
    </row>
    <row r="34" spans="1:11" s="54" customFormat="1">
      <c r="A34" s="55">
        <v>32</v>
      </c>
      <c r="B34" s="45">
        <v>11405215</v>
      </c>
      <c r="C34" s="49">
        <v>4</v>
      </c>
      <c r="D34" s="42" t="s">
        <v>94</v>
      </c>
      <c r="E34" s="42" t="s">
        <v>95</v>
      </c>
      <c r="F34" s="50" t="s">
        <v>23</v>
      </c>
      <c r="G34" s="62">
        <v>32</v>
      </c>
      <c r="H34" s="66">
        <f t="shared" si="0"/>
        <v>42370</v>
      </c>
      <c r="I34" s="67">
        <f>(YEAR(H34)-YEAR('Сводная таблица'!$B$2))*53+WEEKNUM(H34)</f>
        <v>1</v>
      </c>
      <c r="J34" s="19">
        <v>0</v>
      </c>
      <c r="K34" s="99">
        <f>VLOOKUP(I34,'Формула рейтинга'!$A$3:$AZ$203,J34+2,FALSE)*10</f>
        <v>0</v>
      </c>
    </row>
    <row r="35" spans="1:11" s="54" customFormat="1">
      <c r="A35" s="55">
        <v>33</v>
      </c>
      <c r="B35" s="45">
        <v>11405215</v>
      </c>
      <c r="C35" s="49">
        <v>4</v>
      </c>
      <c r="D35" s="42" t="s">
        <v>96</v>
      </c>
      <c r="E35" s="42" t="s">
        <v>41</v>
      </c>
      <c r="F35" s="50" t="s">
        <v>23</v>
      </c>
      <c r="G35" s="62">
        <v>33</v>
      </c>
      <c r="H35" s="66">
        <f t="shared" si="0"/>
        <v>42370</v>
      </c>
      <c r="I35" s="67">
        <f>(YEAR(H35)-YEAR('Сводная таблица'!$B$2))*53+WEEKNUM(H35)</f>
        <v>1</v>
      </c>
      <c r="J35" s="19">
        <v>0</v>
      </c>
      <c r="K35" s="99">
        <f>VLOOKUP(I35,'Формула рейтинга'!$A$3:$AZ$203,J35+2,FALSE)*10</f>
        <v>0</v>
      </c>
    </row>
    <row r="36" spans="1:11" s="54" customFormat="1">
      <c r="A36" s="55">
        <v>34</v>
      </c>
      <c r="B36" s="45">
        <v>11405215</v>
      </c>
      <c r="C36" s="49">
        <v>4</v>
      </c>
      <c r="D36" s="42" t="s">
        <v>97</v>
      </c>
      <c r="E36" s="42" t="s">
        <v>98</v>
      </c>
      <c r="F36" s="50" t="s">
        <v>99</v>
      </c>
      <c r="G36" s="62">
        <v>34</v>
      </c>
      <c r="H36" s="66">
        <f t="shared" si="0"/>
        <v>42370</v>
      </c>
      <c r="I36" s="67">
        <f>(YEAR(H36)-YEAR('Сводная таблица'!$B$2))*53+WEEKNUM(H36)</f>
        <v>1</v>
      </c>
      <c r="J36" s="19">
        <v>0</v>
      </c>
      <c r="K36" s="99">
        <f>VLOOKUP(I36,'Формула рейтинга'!$A$3:$AZ$203,J36+2,FALSE)*10</f>
        <v>0</v>
      </c>
    </row>
    <row r="37" spans="1:11" s="54" customFormat="1">
      <c r="A37" s="55">
        <v>35</v>
      </c>
      <c r="B37" s="45">
        <v>11405215</v>
      </c>
      <c r="C37" s="49">
        <v>4</v>
      </c>
      <c r="D37" s="42" t="s">
        <v>100</v>
      </c>
      <c r="E37" s="42" t="s">
        <v>13</v>
      </c>
      <c r="F37" s="50" t="s">
        <v>53</v>
      </c>
      <c r="G37" s="62">
        <v>35</v>
      </c>
      <c r="H37" s="66">
        <f t="shared" si="0"/>
        <v>42370</v>
      </c>
      <c r="I37" s="67">
        <f>(YEAR(H37)-YEAR('Сводная таблица'!$B$2))*53+WEEKNUM(H37)</f>
        <v>1</v>
      </c>
      <c r="J37" s="19">
        <v>0</v>
      </c>
      <c r="K37" s="99">
        <f>VLOOKUP(I37,'Формула рейтинга'!$A$3:$AZ$203,J37+2,FALSE)*10</f>
        <v>0</v>
      </c>
    </row>
    <row r="38" spans="1:11" s="54" customFormat="1">
      <c r="A38" s="55">
        <v>37</v>
      </c>
      <c r="B38" s="45">
        <v>11405215</v>
      </c>
      <c r="C38" s="49">
        <v>4</v>
      </c>
      <c r="D38" s="42" t="s">
        <v>101</v>
      </c>
      <c r="E38" s="42" t="s">
        <v>15</v>
      </c>
      <c r="F38" s="50" t="s">
        <v>20</v>
      </c>
      <c r="G38" s="62">
        <v>37</v>
      </c>
      <c r="H38" s="66">
        <f t="shared" si="0"/>
        <v>42370</v>
      </c>
      <c r="I38" s="67">
        <f>(YEAR(H38)-YEAR('Сводная таблица'!$B$2))*53+WEEKNUM(H38)</f>
        <v>1</v>
      </c>
      <c r="J38" s="19">
        <v>0</v>
      </c>
      <c r="K38" s="99">
        <f>VLOOKUP(I38,'Формула рейтинга'!$A$3:$AZ$203,J38+2,FALSE)*10</f>
        <v>0</v>
      </c>
    </row>
    <row r="39" spans="1:11" s="54" customFormat="1">
      <c r="A39" s="55">
        <v>38</v>
      </c>
      <c r="B39" s="45">
        <v>11405215</v>
      </c>
      <c r="C39" s="49">
        <v>4</v>
      </c>
      <c r="D39" s="42" t="s">
        <v>102</v>
      </c>
      <c r="E39" s="42" t="s">
        <v>11</v>
      </c>
      <c r="F39" s="50" t="s">
        <v>12</v>
      </c>
      <c r="G39" s="62">
        <v>38</v>
      </c>
      <c r="H39" s="66">
        <f t="shared" si="0"/>
        <v>42370</v>
      </c>
      <c r="I39" s="67">
        <f>(YEAR(H39)-YEAR('Сводная таблица'!$B$2))*53+WEEKNUM(H39)</f>
        <v>1</v>
      </c>
      <c r="J39" s="19">
        <v>0</v>
      </c>
      <c r="K39" s="99">
        <f>VLOOKUP(I39,'Формула рейтинга'!$A$3:$AZ$203,J39+2,FALSE)*10</f>
        <v>0</v>
      </c>
    </row>
    <row r="40" spans="1:11" s="54" customFormat="1">
      <c r="A40" s="55">
        <v>39</v>
      </c>
      <c r="B40" s="45">
        <v>11405215</v>
      </c>
      <c r="C40" s="49">
        <v>4</v>
      </c>
      <c r="D40" s="42" t="s">
        <v>103</v>
      </c>
      <c r="E40" s="42" t="s">
        <v>41</v>
      </c>
      <c r="F40" s="50" t="s">
        <v>104</v>
      </c>
      <c r="G40" s="62">
        <v>39</v>
      </c>
      <c r="H40" s="66">
        <f t="shared" si="0"/>
        <v>42370</v>
      </c>
      <c r="I40" s="67">
        <f>(YEAR(H40)-YEAR('Сводная таблица'!$B$2))*53+WEEKNUM(H40)</f>
        <v>1</v>
      </c>
      <c r="J40" s="19">
        <v>0</v>
      </c>
      <c r="K40" s="99">
        <f>VLOOKUP(I40,'Формула рейтинга'!$A$3:$AZ$203,J40+2,FALSE)*10</f>
        <v>0</v>
      </c>
    </row>
    <row r="41" spans="1:11" s="54" customFormat="1">
      <c r="A41" s="55">
        <v>40</v>
      </c>
      <c r="B41" s="45">
        <v>11405215</v>
      </c>
      <c r="C41" s="49">
        <v>4</v>
      </c>
      <c r="D41" s="42" t="s">
        <v>105</v>
      </c>
      <c r="E41" s="42" t="s">
        <v>106</v>
      </c>
      <c r="F41" s="50" t="s">
        <v>18</v>
      </c>
      <c r="G41" s="62">
        <v>40</v>
      </c>
      <c r="H41" s="66">
        <f t="shared" si="0"/>
        <v>42370</v>
      </c>
      <c r="I41" s="67">
        <f>(YEAR(H41)-YEAR('Сводная таблица'!$B$2))*53+WEEKNUM(H41)</f>
        <v>1</v>
      </c>
      <c r="J41" s="19">
        <v>0</v>
      </c>
      <c r="K41" s="99">
        <f>VLOOKUP(I41,'Формула рейтинга'!$A$3:$AZ$203,J41+2,FALSE)*10</f>
        <v>0</v>
      </c>
    </row>
    <row r="42" spans="1:11" s="54" customFormat="1">
      <c r="A42" s="55">
        <v>41</v>
      </c>
      <c r="B42" s="45">
        <v>11405215</v>
      </c>
      <c r="C42" s="49">
        <v>4</v>
      </c>
      <c r="D42" s="42" t="s">
        <v>107</v>
      </c>
      <c r="E42" s="42" t="s">
        <v>108</v>
      </c>
      <c r="F42" s="50" t="s">
        <v>23</v>
      </c>
      <c r="G42" s="62">
        <v>41</v>
      </c>
      <c r="H42" s="66">
        <f t="shared" si="0"/>
        <v>42370</v>
      </c>
      <c r="I42" s="67">
        <f>(YEAR(H42)-YEAR('Сводная таблица'!$B$2))*53+WEEKNUM(H42)</f>
        <v>1</v>
      </c>
      <c r="J42" s="19">
        <v>0</v>
      </c>
      <c r="K42" s="99">
        <f>VLOOKUP(I42,'Формула рейтинга'!$A$3:$AZ$203,J42+2,FALSE)*10</f>
        <v>0</v>
      </c>
    </row>
    <row r="43" spans="1:11" s="54" customFormat="1" ht="15.75" thickBot="1">
      <c r="A43" s="56">
        <v>42</v>
      </c>
      <c r="B43" s="57">
        <v>11405215</v>
      </c>
      <c r="C43" s="49">
        <v>4</v>
      </c>
      <c r="D43" s="58" t="s">
        <v>109</v>
      </c>
      <c r="E43" s="58" t="s">
        <v>110</v>
      </c>
      <c r="F43" s="59" t="s">
        <v>111</v>
      </c>
      <c r="G43" s="93">
        <v>42</v>
      </c>
      <c r="H43" s="94">
        <f t="shared" si="0"/>
        <v>42370</v>
      </c>
      <c r="I43" s="92">
        <f>(YEAR(H43)-YEAR('Сводная таблица'!$B$2))*53+WEEKNUM(H43)</f>
        <v>1</v>
      </c>
      <c r="J43" s="37">
        <v>0</v>
      </c>
      <c r="K43" s="100">
        <f>VLOOKUP(I43,'Формула рейтинга'!$A$3:$AZ$203,J43+2,FALSE)*10</f>
        <v>0</v>
      </c>
    </row>
    <row r="44" spans="1:11" s="40" customFormat="1">
      <c r="A44" s="53"/>
      <c r="B44" s="53"/>
      <c r="C44" s="53"/>
      <c r="D44" s="53"/>
      <c r="E44" s="53"/>
      <c r="F44" s="53"/>
      <c r="G44" s="53"/>
    </row>
    <row r="45" spans="1:11" s="40" customFormat="1">
      <c r="A45" s="53"/>
      <c r="B45" s="53"/>
      <c r="C45" s="53"/>
      <c r="D45" s="53"/>
      <c r="E45" s="53"/>
      <c r="F45" s="53"/>
      <c r="G45" s="53"/>
    </row>
    <row r="46" spans="1:11" s="40" customFormat="1">
      <c r="A46" s="53"/>
      <c r="B46" s="53"/>
      <c r="C46" s="53"/>
      <c r="D46" s="53"/>
      <c r="E46" s="53"/>
      <c r="F46" s="53"/>
      <c r="G46" s="53"/>
    </row>
    <row r="47" spans="1:11" s="40" customFormat="1">
      <c r="A47" s="53"/>
      <c r="B47" s="53"/>
      <c r="C47" s="53"/>
      <c r="D47" s="53"/>
      <c r="E47" s="53"/>
      <c r="F47" s="53"/>
      <c r="G47" s="53"/>
    </row>
    <row r="48" spans="1:11" s="40" customFormat="1">
      <c r="A48" s="53"/>
      <c r="B48" s="53"/>
      <c r="C48" s="53"/>
      <c r="D48" s="53"/>
      <c r="E48" s="53"/>
      <c r="F48" s="53"/>
      <c r="G48" s="53"/>
    </row>
    <row r="49" spans="1:7" s="40" customFormat="1">
      <c r="A49" s="53"/>
      <c r="B49" s="53"/>
      <c r="C49" s="53"/>
      <c r="D49" s="53"/>
      <c r="E49" s="53"/>
      <c r="F49" s="53"/>
      <c r="G49" s="53"/>
    </row>
  </sheetData>
  <mergeCells count="13">
    <mergeCell ref="I3:I4"/>
    <mergeCell ref="J3:J4"/>
    <mergeCell ref="K3:K4"/>
    <mergeCell ref="A1:IU1"/>
    <mergeCell ref="A2:K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Сводная таблица</vt:lpstr>
      <vt:lpstr>Формула рейтинга</vt:lpstr>
      <vt:lpstr>Лр1</vt:lpstr>
      <vt:lpstr>Лр2</vt:lpstr>
      <vt:lpstr>Лр3</vt:lpstr>
      <vt:lpstr>Лр4</vt:lpstr>
      <vt:lpstr>Лр5</vt:lpstr>
      <vt:lpstr>Лр6</vt:lpstr>
      <vt:lpstr>Лр7</vt:lpstr>
      <vt:lpstr>РГР1</vt:lpstr>
      <vt:lpstr>'Сводная таблица'!Область_печати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cp:lastPrinted>2016-02-13T13:45:00Z</cp:lastPrinted>
  <dcterms:created xsi:type="dcterms:W3CDTF">2016-02-05T16:12:29Z</dcterms:created>
  <dcterms:modified xsi:type="dcterms:W3CDTF">2016-12-06T10:41:15Z</dcterms:modified>
</cp:coreProperties>
</file>