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620" windowWidth="12504" windowHeight="7920"/>
  </bookViews>
  <sheets>
    <sheet name="Сводная таблица" sheetId="1" r:id="rId1"/>
    <sheet name="Формула рейтинга" sheetId="9" r:id="rId2"/>
    <sheet name="Лр1" sheetId="6" r:id="rId3"/>
    <sheet name="Лр2" sheetId="7" r:id="rId4"/>
    <sheet name="Лр3" sheetId="8" r:id="rId5"/>
    <sheet name="Лр4" sheetId="10" r:id="rId6"/>
    <sheet name="Лр5" sheetId="11" r:id="rId7"/>
    <sheet name="Лр6" sheetId="12" r:id="rId8"/>
    <sheet name="Лр7" sheetId="13" r:id="rId9"/>
    <sheet name="РГР1" sheetId="15" r:id="rId10"/>
  </sheets>
  <definedNames>
    <definedName name="_xlnm.Print_Area" localSheetId="0">'Сводная таблица'!$A$2:$BH$50</definedName>
  </definedNames>
  <calcPr calcId="125725"/>
</workbook>
</file>

<file path=xl/calcChain.xml><?xml version="1.0" encoding="utf-8"?>
<calcChain xmlns="http://schemas.openxmlformats.org/spreadsheetml/2006/main">
  <c r="H46" i="15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3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2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1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10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8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7"/>
  <c r="F46"/>
  <c r="E46"/>
  <c r="D46"/>
  <c r="B46"/>
  <c r="A46"/>
  <c r="H45"/>
  <c r="F45"/>
  <c r="E45"/>
  <c r="D45"/>
  <c r="B45"/>
  <c r="A45"/>
  <c r="H44"/>
  <c r="F44"/>
  <c r="E44"/>
  <c r="D44"/>
  <c r="B44"/>
  <c r="A44"/>
  <c r="H43"/>
  <c r="F43"/>
  <c r="E43"/>
  <c r="D43"/>
  <c r="B43"/>
  <c r="A43"/>
  <c r="H42"/>
  <c r="F42"/>
  <c r="E42"/>
  <c r="D42"/>
  <c r="B42"/>
  <c r="A42"/>
  <c r="H41"/>
  <c r="F41"/>
  <c r="E41"/>
  <c r="D41"/>
  <c r="B41"/>
  <c r="A41"/>
  <c r="H40"/>
  <c r="F40"/>
  <c r="E40"/>
  <c r="D40"/>
  <c r="B40"/>
  <c r="A40"/>
  <c r="H39"/>
  <c r="F39"/>
  <c r="E39"/>
  <c r="D39"/>
  <c r="B39"/>
  <c r="A39"/>
  <c r="H38"/>
  <c r="F38"/>
  <c r="E38"/>
  <c r="D38"/>
  <c r="B38"/>
  <c r="A38"/>
  <c r="H37"/>
  <c r="F37"/>
  <c r="E37"/>
  <c r="D37"/>
  <c r="B37"/>
  <c r="A37"/>
  <c r="H36"/>
  <c r="F36"/>
  <c r="E36"/>
  <c r="D36"/>
  <c r="B36"/>
  <c r="A36"/>
  <c r="H35"/>
  <c r="F35"/>
  <c r="E35"/>
  <c r="D35"/>
  <c r="B35"/>
  <c r="A35"/>
  <c r="H34"/>
  <c r="F34"/>
  <c r="E34"/>
  <c r="D34"/>
  <c r="B34"/>
  <c r="A34"/>
  <c r="H33"/>
  <c r="F33"/>
  <c r="E33"/>
  <c r="D33"/>
  <c r="B33"/>
  <c r="A33"/>
  <c r="H32"/>
  <c r="F32"/>
  <c r="E32"/>
  <c r="D32"/>
  <c r="B32"/>
  <c r="A32"/>
  <c r="H31"/>
  <c r="F31"/>
  <c r="E31"/>
  <c r="D31"/>
  <c r="B31"/>
  <c r="A31"/>
  <c r="H30"/>
  <c r="F30"/>
  <c r="E30"/>
  <c r="D30"/>
  <c r="B30"/>
  <c r="A30"/>
  <c r="H29"/>
  <c r="F29"/>
  <c r="E29"/>
  <c r="D29"/>
  <c r="B29"/>
  <c r="A29"/>
  <c r="H28"/>
  <c r="F28"/>
  <c r="E28"/>
  <c r="D28"/>
  <c r="B28"/>
  <c r="A28"/>
  <c r="H27"/>
  <c r="F27"/>
  <c r="E27"/>
  <c r="D27"/>
  <c r="B27"/>
  <c r="A27"/>
  <c r="H26"/>
  <c r="F26"/>
  <c r="E26"/>
  <c r="D26"/>
  <c r="B26"/>
  <c r="A26"/>
  <c r="H25"/>
  <c r="F25"/>
  <c r="E25"/>
  <c r="D25"/>
  <c r="B25"/>
  <c r="A25"/>
  <c r="H24"/>
  <c r="F24"/>
  <c r="E24"/>
  <c r="D24"/>
  <c r="B24"/>
  <c r="A24"/>
  <c r="H23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H15"/>
  <c r="F15"/>
  <c r="E15"/>
  <c r="D15"/>
  <c r="B15"/>
  <c r="A15"/>
  <c r="H14"/>
  <c r="F14"/>
  <c r="E14"/>
  <c r="D14"/>
  <c r="B14"/>
  <c r="A14"/>
  <c r="H13"/>
  <c r="F13"/>
  <c r="E13"/>
  <c r="D13"/>
  <c r="B13"/>
  <c r="A13"/>
  <c r="H12"/>
  <c r="F12"/>
  <c r="E12"/>
  <c r="D12"/>
  <c r="B12"/>
  <c r="A12"/>
  <c r="H11"/>
  <c r="F11"/>
  <c r="E11"/>
  <c r="D11"/>
  <c r="B11"/>
  <c r="A11"/>
  <c r="H10"/>
  <c r="F10"/>
  <c r="E10"/>
  <c r="D10"/>
  <c r="B10"/>
  <c r="A10"/>
  <c r="H9"/>
  <c r="F9"/>
  <c r="E9"/>
  <c r="D9"/>
  <c r="B9"/>
  <c r="A9"/>
  <c r="H8"/>
  <c r="F8"/>
  <c r="E8"/>
  <c r="D8"/>
  <c r="B8"/>
  <c r="A8"/>
  <c r="H7"/>
  <c r="F7"/>
  <c r="E7"/>
  <c r="D7"/>
  <c r="B7"/>
  <c r="A7"/>
  <c r="H6"/>
  <c r="F6"/>
  <c r="E6"/>
  <c r="D6"/>
  <c r="B6"/>
  <c r="A6"/>
  <c r="H5"/>
  <c r="F5"/>
  <c r="E5"/>
  <c r="D5"/>
  <c r="B5"/>
  <c r="A5"/>
  <c r="F3"/>
  <c r="E3"/>
  <c r="D3"/>
  <c r="C3"/>
  <c r="B3"/>
  <c r="A3"/>
  <c r="A2"/>
  <c r="H46" i="6"/>
  <c r="F46"/>
  <c r="E46"/>
  <c r="D46"/>
  <c r="B46"/>
  <c r="A46"/>
  <c r="H45"/>
  <c r="F45"/>
  <c r="E45"/>
  <c r="D45"/>
  <c r="B45"/>
  <c r="A45"/>
  <c r="H44"/>
  <c r="F44"/>
  <c r="E44"/>
  <c r="D44"/>
  <c r="B44"/>
  <c r="A44"/>
  <c r="F43"/>
  <c r="E43"/>
  <c r="D43"/>
  <c r="B43"/>
  <c r="A43"/>
  <c r="F42"/>
  <c r="E42"/>
  <c r="D42"/>
  <c r="B42"/>
  <c r="A42"/>
  <c r="F41"/>
  <c r="E41"/>
  <c r="D41"/>
  <c r="B41"/>
  <c r="A41"/>
  <c r="H40"/>
  <c r="F40"/>
  <c r="E40"/>
  <c r="D40"/>
  <c r="B40"/>
  <c r="A40"/>
  <c r="F39"/>
  <c r="E39"/>
  <c r="D39"/>
  <c r="B39"/>
  <c r="A39"/>
  <c r="H38"/>
  <c r="F38"/>
  <c r="E38"/>
  <c r="D38"/>
  <c r="B38"/>
  <c r="A38"/>
  <c r="F37"/>
  <c r="E37"/>
  <c r="D37"/>
  <c r="B37"/>
  <c r="A37"/>
  <c r="F36"/>
  <c r="E36"/>
  <c r="D36"/>
  <c r="B36"/>
  <c r="A36"/>
  <c r="F35"/>
  <c r="E35"/>
  <c r="D35"/>
  <c r="B35"/>
  <c r="A35"/>
  <c r="F34"/>
  <c r="E34"/>
  <c r="D34"/>
  <c r="B34"/>
  <c r="A34"/>
  <c r="F33"/>
  <c r="E33"/>
  <c r="D33"/>
  <c r="B33"/>
  <c r="A33"/>
  <c r="H32"/>
  <c r="F32"/>
  <c r="E32"/>
  <c r="D32"/>
  <c r="B32"/>
  <c r="A32"/>
  <c r="F31"/>
  <c r="E31"/>
  <c r="D31"/>
  <c r="B31"/>
  <c r="A31"/>
  <c r="F30"/>
  <c r="E30"/>
  <c r="D30"/>
  <c r="B30"/>
  <c r="A30"/>
  <c r="H29"/>
  <c r="F29"/>
  <c r="E29"/>
  <c r="D29"/>
  <c r="B29"/>
  <c r="A29"/>
  <c r="F28"/>
  <c r="E28"/>
  <c r="D28"/>
  <c r="B28"/>
  <c r="A28"/>
  <c r="H27"/>
  <c r="F27"/>
  <c r="E27"/>
  <c r="D27"/>
  <c r="B27"/>
  <c r="A27"/>
  <c r="H26"/>
  <c r="F26"/>
  <c r="E26"/>
  <c r="D26"/>
  <c r="B26"/>
  <c r="A26"/>
  <c r="F25"/>
  <c r="E25"/>
  <c r="D25"/>
  <c r="B25"/>
  <c r="A25"/>
  <c r="H24"/>
  <c r="F24"/>
  <c r="E24"/>
  <c r="D24"/>
  <c r="B24"/>
  <c r="A24"/>
  <c r="F23"/>
  <c r="E23"/>
  <c r="D23"/>
  <c r="B23"/>
  <c r="A23"/>
  <c r="H22"/>
  <c r="F22"/>
  <c r="E22"/>
  <c r="D22"/>
  <c r="B22"/>
  <c r="A22"/>
  <c r="H21"/>
  <c r="F21"/>
  <c r="E21"/>
  <c r="D21"/>
  <c r="B21"/>
  <c r="A21"/>
  <c r="H20"/>
  <c r="F20"/>
  <c r="E20"/>
  <c r="D20"/>
  <c r="B20"/>
  <c r="A20"/>
  <c r="F19"/>
  <c r="E19"/>
  <c r="D19"/>
  <c r="B19"/>
  <c r="A19"/>
  <c r="H18"/>
  <c r="F18"/>
  <c r="E18"/>
  <c r="D18"/>
  <c r="B18"/>
  <c r="A18"/>
  <c r="H17"/>
  <c r="F17"/>
  <c r="E17"/>
  <c r="D17"/>
  <c r="B17"/>
  <c r="A17"/>
  <c r="H16"/>
  <c r="F16"/>
  <c r="E16"/>
  <c r="D16"/>
  <c r="B16"/>
  <c r="A16"/>
  <c r="F15"/>
  <c r="E15"/>
  <c r="D15"/>
  <c r="B15"/>
  <c r="A15"/>
  <c r="H14"/>
  <c r="F14"/>
  <c r="E14"/>
  <c r="D14"/>
  <c r="B14"/>
  <c r="A14"/>
  <c r="F13"/>
  <c r="E13"/>
  <c r="D13"/>
  <c r="B13"/>
  <c r="A13"/>
  <c r="F12"/>
  <c r="E12"/>
  <c r="D12"/>
  <c r="B12"/>
  <c r="A12"/>
  <c r="F11"/>
  <c r="E11"/>
  <c r="D11"/>
  <c r="B11"/>
  <c r="A11"/>
  <c r="F10"/>
  <c r="E10"/>
  <c r="D10"/>
  <c r="B10"/>
  <c r="A10"/>
  <c r="F9"/>
  <c r="E9"/>
  <c r="D9"/>
  <c r="B9"/>
  <c r="A9"/>
  <c r="F8"/>
  <c r="E8"/>
  <c r="D8"/>
  <c r="B8"/>
  <c r="A8"/>
  <c r="F7"/>
  <c r="E7"/>
  <c r="D7"/>
  <c r="B7"/>
  <c r="A7"/>
  <c r="F6"/>
  <c r="E6"/>
  <c r="D6"/>
  <c r="B6"/>
  <c r="A6"/>
  <c r="F5"/>
  <c r="E5"/>
  <c r="D5"/>
  <c r="B5"/>
  <c r="A5"/>
  <c r="F3"/>
  <c r="E3"/>
  <c r="D3"/>
  <c r="C3"/>
  <c r="B3"/>
  <c r="A3"/>
  <c r="A2"/>
  <c r="F6" i="9"/>
  <c r="C6"/>
  <c r="A6"/>
  <c r="AW6" s="1"/>
  <c r="AZ5"/>
  <c r="AW5"/>
  <c r="AV5"/>
  <c r="AU5"/>
  <c r="AT5"/>
  <c r="AS5"/>
  <c r="AR5"/>
  <c r="AO5"/>
  <c r="AN5"/>
  <c r="AM5"/>
  <c r="AL5"/>
  <c r="AK5"/>
  <c r="AJ5"/>
  <c r="AG5"/>
  <c r="AF5"/>
  <c r="AE5"/>
  <c r="AD5"/>
  <c r="AC5"/>
  <c r="AB5"/>
  <c r="Y5"/>
  <c r="X5"/>
  <c r="W5"/>
  <c r="V5"/>
  <c r="U5"/>
  <c r="T5"/>
  <c r="Q5"/>
  <c r="P5"/>
  <c r="O5"/>
  <c r="N5"/>
  <c r="M5"/>
  <c r="L5"/>
  <c r="I5"/>
  <c r="H5"/>
  <c r="G5"/>
  <c r="F5"/>
  <c r="E5"/>
  <c r="D5"/>
  <c r="A5"/>
  <c r="AX5" s="1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AB52" i="1"/>
  <c r="AD52" s="1"/>
  <c r="AF52" s="1"/>
  <c r="AH52" s="1"/>
  <c r="AJ52" s="1"/>
  <c r="AL52" s="1"/>
  <c r="AN52" s="1"/>
  <c r="AP52" s="1"/>
  <c r="AR52" s="1"/>
  <c r="AT52" s="1"/>
  <c r="AV52" s="1"/>
  <c r="AX52" s="1"/>
  <c r="AZ52" s="1"/>
  <c r="BB52" s="1"/>
  <c r="BD52" s="1"/>
  <c r="BF52" s="1"/>
  <c r="AA52"/>
  <c r="AC52" s="1"/>
  <c r="AE52" s="1"/>
  <c r="AG52" s="1"/>
  <c r="AI52" s="1"/>
  <c r="AK52" s="1"/>
  <c r="AM52" s="1"/>
  <c r="AO52" s="1"/>
  <c r="AQ52" s="1"/>
  <c r="AS52" s="1"/>
  <c r="AU52" s="1"/>
  <c r="AW52" s="1"/>
  <c r="AY52" s="1"/>
  <c r="BA52" s="1"/>
  <c r="BC52" s="1"/>
  <c r="BE52" s="1"/>
  <c r="Z52"/>
  <c r="Y52"/>
  <c r="X52"/>
  <c r="W52"/>
  <c r="AF51"/>
  <c r="AH51" s="1"/>
  <c r="AJ51" s="1"/>
  <c r="AL51" s="1"/>
  <c r="AN51" s="1"/>
  <c r="AP51" s="1"/>
  <c r="AR51" s="1"/>
  <c r="AT51" s="1"/>
  <c r="AV51" s="1"/>
  <c r="AX51" s="1"/>
  <c r="AZ51" s="1"/>
  <c r="BB51" s="1"/>
  <c r="BD51" s="1"/>
  <c r="BF51" s="1"/>
  <c r="AD51"/>
  <c r="AC51"/>
  <c r="AE51" s="1"/>
  <c r="AG51" s="1"/>
  <c r="AI51" s="1"/>
  <c r="AK51" s="1"/>
  <c r="AM51" s="1"/>
  <c r="AO51" s="1"/>
  <c r="AQ51" s="1"/>
  <c r="AS51" s="1"/>
  <c r="AU51" s="1"/>
  <c r="AW51" s="1"/>
  <c r="AY51" s="1"/>
  <c r="BA51" s="1"/>
  <c r="BC51" s="1"/>
  <c r="BE51" s="1"/>
  <c r="AB51"/>
  <c r="AA51"/>
  <c r="Z51"/>
  <c r="Y51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AD4"/>
  <c r="AF4" s="1"/>
  <c r="AH4" s="1"/>
  <c r="AJ4" s="1"/>
  <c r="AL4" s="1"/>
  <c r="AN4" s="1"/>
  <c r="AP4" s="1"/>
  <c r="AR4" s="1"/>
  <c r="AT4" s="1"/>
  <c r="AV4" s="1"/>
  <c r="AX4" s="1"/>
  <c r="AZ4" s="1"/>
  <c r="BB4" s="1"/>
  <c r="BD4" s="1"/>
  <c r="BF4" s="1"/>
  <c r="AC4"/>
  <c r="AE4" s="1"/>
  <c r="AG4" s="1"/>
  <c r="AI4" s="1"/>
  <c r="AK4" s="1"/>
  <c r="AM4" s="1"/>
  <c r="AO4" s="1"/>
  <c r="AQ4" s="1"/>
  <c r="AS4" s="1"/>
  <c r="AU4" s="1"/>
  <c r="AW4" s="1"/>
  <c r="AY4" s="1"/>
  <c r="BA4" s="1"/>
  <c r="BC4" s="1"/>
  <c r="BE4" s="1"/>
  <c r="X4"/>
  <c r="Z4" s="1"/>
  <c r="AB4" s="1"/>
  <c r="W4"/>
  <c r="Y4" s="1"/>
  <c r="AA4" s="1"/>
  <c r="AA3"/>
  <c r="AC3" s="1"/>
  <c r="AE3" s="1"/>
  <c r="AG3" s="1"/>
  <c r="AI3" s="1"/>
  <c r="AK3" s="1"/>
  <c r="AM3" s="1"/>
  <c r="AO3" s="1"/>
  <c r="AQ3" s="1"/>
  <c r="AS3" s="1"/>
  <c r="AU3" s="1"/>
  <c r="AW3" s="1"/>
  <c r="AY3" s="1"/>
  <c r="BA3" s="1"/>
  <c r="BC3" s="1"/>
  <c r="BE3" s="1"/>
  <c r="Z3"/>
  <c r="AB3" s="1"/>
  <c r="AD3" s="1"/>
  <c r="AF3" s="1"/>
  <c r="AH3" s="1"/>
  <c r="AJ3" s="1"/>
  <c r="AL3" s="1"/>
  <c r="AN3" s="1"/>
  <c r="AP3" s="1"/>
  <c r="AR3" s="1"/>
  <c r="AT3" s="1"/>
  <c r="AV3" s="1"/>
  <c r="AX3" s="1"/>
  <c r="AZ3" s="1"/>
  <c r="BB3" s="1"/>
  <c r="BD3" s="1"/>
  <c r="BF3" s="1"/>
  <c r="Y3"/>
  <c r="B2"/>
  <c r="I46" i="13" l="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19"/>
  <c r="K19" s="1"/>
  <c r="I46" i="8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19"/>
  <c r="K19" s="1"/>
  <c r="I37" i="6"/>
  <c r="I25"/>
  <c r="I9"/>
  <c r="I36"/>
  <c r="I23"/>
  <c r="I8"/>
  <c r="I46" i="12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7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35" i="6"/>
  <c r="I22"/>
  <c r="K22" s="1"/>
  <c r="G22" i="1" s="1"/>
  <c r="BG22" s="1"/>
  <c r="I21" i="6"/>
  <c r="K21" s="1"/>
  <c r="G21" i="1" s="1"/>
  <c r="BG21" s="1"/>
  <c r="I20" i="6"/>
  <c r="K20" s="1"/>
  <c r="G20" i="1" s="1"/>
  <c r="BG20" s="1"/>
  <c r="I19" i="6"/>
  <c r="I7"/>
  <c r="I34"/>
  <c r="I15"/>
  <c r="I6"/>
  <c r="I46" i="11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6" i="6"/>
  <c r="K46" s="1"/>
  <c r="G46" i="1" s="1"/>
  <c r="BG46" s="1"/>
  <c r="I45" i="6"/>
  <c r="K45" s="1"/>
  <c r="G45" i="1" s="1"/>
  <c r="BG45" s="1"/>
  <c r="I44" i="6"/>
  <c r="K44" s="1"/>
  <c r="G44" i="1" s="1"/>
  <c r="BG44" s="1"/>
  <c r="I43" i="6"/>
  <c r="I33"/>
  <c r="I14"/>
  <c r="K14" s="1"/>
  <c r="G14" i="1" s="1"/>
  <c r="BG14" s="1"/>
  <c r="I13" i="6"/>
  <c r="I5"/>
  <c r="I42"/>
  <c r="I31"/>
  <c r="I12"/>
  <c r="I19" i="15"/>
  <c r="K19" s="1"/>
  <c r="I46" i="10"/>
  <c r="K46" s="1"/>
  <c r="I45"/>
  <c r="K45" s="1"/>
  <c r="I44"/>
  <c r="K44" s="1"/>
  <c r="I43"/>
  <c r="K43" s="1"/>
  <c r="I42"/>
  <c r="K42" s="1"/>
  <c r="I41"/>
  <c r="K41" s="1"/>
  <c r="I40"/>
  <c r="K40" s="1"/>
  <c r="I39"/>
  <c r="K39" s="1"/>
  <c r="I38"/>
  <c r="K38" s="1"/>
  <c r="I37"/>
  <c r="K37" s="1"/>
  <c r="I36"/>
  <c r="K36" s="1"/>
  <c r="I35"/>
  <c r="K35" s="1"/>
  <c r="I34"/>
  <c r="K34" s="1"/>
  <c r="I33"/>
  <c r="K33" s="1"/>
  <c r="I32"/>
  <c r="K32" s="1"/>
  <c r="I31"/>
  <c r="K31" s="1"/>
  <c r="I30"/>
  <c r="K30" s="1"/>
  <c r="I29"/>
  <c r="K29" s="1"/>
  <c r="I28"/>
  <c r="K28" s="1"/>
  <c r="I27"/>
  <c r="K27" s="1"/>
  <c r="I26"/>
  <c r="K26" s="1"/>
  <c r="I25"/>
  <c r="K25" s="1"/>
  <c r="I24"/>
  <c r="K24" s="1"/>
  <c r="I23"/>
  <c r="K23" s="1"/>
  <c r="I22"/>
  <c r="K22" s="1"/>
  <c r="I21"/>
  <c r="K21" s="1"/>
  <c r="I20"/>
  <c r="K20" s="1"/>
  <c r="I19"/>
  <c r="K19" s="1"/>
  <c r="I41" i="6"/>
  <c r="I30"/>
  <c r="I11"/>
  <c r="I39"/>
  <c r="I28"/>
  <c r="I10"/>
  <c r="I6" i="9"/>
  <c r="C5"/>
  <c r="K5"/>
  <c r="S5"/>
  <c r="AA5"/>
  <c r="AI5"/>
  <c r="AQ5"/>
  <c r="AY5"/>
  <c r="H6"/>
  <c r="P6"/>
  <c r="X6"/>
  <c r="AF6"/>
  <c r="AN6"/>
  <c r="AV6"/>
  <c r="J5"/>
  <c r="R5"/>
  <c r="Z5"/>
  <c r="AH5"/>
  <c r="AP5"/>
  <c r="G6"/>
  <c r="O6"/>
  <c r="W6"/>
  <c r="AE6"/>
  <c r="AM6"/>
  <c r="AU6"/>
  <c r="N6"/>
  <c r="V6"/>
  <c r="AD6"/>
  <c r="AL6"/>
  <c r="AT6"/>
  <c r="E6"/>
  <c r="M6"/>
  <c r="U6"/>
  <c r="AC6"/>
  <c r="AK6"/>
  <c r="AS6"/>
  <c r="A7"/>
  <c r="D6"/>
  <c r="L6"/>
  <c r="T6"/>
  <c r="AB6"/>
  <c r="AJ6"/>
  <c r="AR6"/>
  <c r="AZ6"/>
  <c r="K6"/>
  <c r="S6"/>
  <c r="AA6"/>
  <c r="AI6"/>
  <c r="AQ6"/>
  <c r="AY6"/>
  <c r="J6"/>
  <c r="R6"/>
  <c r="Z6"/>
  <c r="AH6"/>
  <c r="AP6"/>
  <c r="AX6"/>
  <c r="Q6"/>
  <c r="Y6"/>
  <c r="AG6"/>
  <c r="AO6"/>
  <c r="I21" i="8"/>
  <c r="K21" s="1"/>
  <c r="I21" i="13"/>
  <c r="K21" s="1"/>
  <c r="I25"/>
  <c r="K25" s="1"/>
  <c r="I22" i="15"/>
  <c r="K22" s="1"/>
  <c r="I26"/>
  <c r="K26" s="1"/>
  <c r="I30"/>
  <c r="K30" s="1"/>
  <c r="I34"/>
  <c r="K34" s="1"/>
  <c r="I38"/>
  <c r="K38" s="1"/>
  <c r="I42"/>
  <c r="K42" s="1"/>
  <c r="I46"/>
  <c r="K46" s="1"/>
  <c r="I29" i="6"/>
  <c r="K29" s="1"/>
  <c r="G29" i="1" s="1"/>
  <c r="BG29" s="1"/>
  <c r="I32" i="6"/>
  <c r="K32" s="1"/>
  <c r="G32" i="1" s="1"/>
  <c r="BG32" s="1"/>
  <c r="I5" i="7"/>
  <c r="K5" s="1"/>
  <c r="I9"/>
  <c r="K9" s="1"/>
  <c r="I13"/>
  <c r="K13" s="1"/>
  <c r="I17"/>
  <c r="K17" s="1"/>
  <c r="I6" i="8"/>
  <c r="K6" s="1"/>
  <c r="I10"/>
  <c r="K10" s="1"/>
  <c r="I14"/>
  <c r="K14" s="1"/>
  <c r="I18"/>
  <c r="K18" s="1"/>
  <c r="I7" i="10"/>
  <c r="K7" s="1"/>
  <c r="I11"/>
  <c r="K11" s="1"/>
  <c r="I15"/>
  <c r="K15" s="1"/>
  <c r="I8" i="11"/>
  <c r="K8" s="1"/>
  <c r="I12"/>
  <c r="K12" s="1"/>
  <c r="I16"/>
  <c r="K16" s="1"/>
  <c r="I5" i="12"/>
  <c r="K5" s="1"/>
  <c r="I9"/>
  <c r="K9" s="1"/>
  <c r="I13"/>
  <c r="K13" s="1"/>
  <c r="I17"/>
  <c r="K17" s="1"/>
  <c r="I6" i="13"/>
  <c r="K6" s="1"/>
  <c r="I10"/>
  <c r="K10" s="1"/>
  <c r="I14"/>
  <c r="K14" s="1"/>
  <c r="I18"/>
  <c r="K18" s="1"/>
  <c r="I7" i="15"/>
  <c r="K7" s="1"/>
  <c r="I11"/>
  <c r="K11" s="1"/>
  <c r="I15"/>
  <c r="K15" s="1"/>
  <c r="I26" i="6"/>
  <c r="K26" s="1"/>
  <c r="G26" i="1" s="1"/>
  <c r="BG26" s="1"/>
  <c r="I38" i="6"/>
  <c r="K38" s="1"/>
  <c r="G38" i="1" s="1"/>
  <c r="BG38" s="1"/>
  <c r="I22" i="8"/>
  <c r="K22" s="1"/>
  <c r="I22" i="13"/>
  <c r="K22" s="1"/>
  <c r="I23" i="15"/>
  <c r="K23" s="1"/>
  <c r="I27"/>
  <c r="K27" s="1"/>
  <c r="I31"/>
  <c r="K31" s="1"/>
  <c r="I35"/>
  <c r="K35" s="1"/>
  <c r="I39"/>
  <c r="K39" s="1"/>
  <c r="I43"/>
  <c r="K43" s="1"/>
  <c r="I16" i="6"/>
  <c r="K16" s="1"/>
  <c r="G16" i="1" s="1"/>
  <c r="BG16" s="1"/>
  <c r="I6" i="7"/>
  <c r="K6" s="1"/>
  <c r="I10"/>
  <c r="K10" s="1"/>
  <c r="I14"/>
  <c r="K14" s="1"/>
  <c r="I18"/>
  <c r="K18" s="1"/>
  <c r="I7" i="8"/>
  <c r="K7" s="1"/>
  <c r="I11"/>
  <c r="K11" s="1"/>
  <c r="I15"/>
  <c r="K15" s="1"/>
  <c r="I8" i="10"/>
  <c r="K8" s="1"/>
  <c r="I12"/>
  <c r="K12" s="1"/>
  <c r="I16"/>
  <c r="K16" s="1"/>
  <c r="I5" i="11"/>
  <c r="K5" s="1"/>
  <c r="I9"/>
  <c r="K9" s="1"/>
  <c r="I13"/>
  <c r="K13" s="1"/>
  <c r="I17"/>
  <c r="K17" s="1"/>
  <c r="I6" i="12"/>
  <c r="K6" s="1"/>
  <c r="I10"/>
  <c r="K10" s="1"/>
  <c r="I14"/>
  <c r="K14" s="1"/>
  <c r="I18"/>
  <c r="K18" s="1"/>
  <c r="I7" i="13"/>
  <c r="K7" s="1"/>
  <c r="I11"/>
  <c r="K11" s="1"/>
  <c r="I15"/>
  <c r="K15" s="1"/>
  <c r="I8" i="15"/>
  <c r="K8" s="1"/>
  <c r="I12"/>
  <c r="K12" s="1"/>
  <c r="I16"/>
  <c r="K16" s="1"/>
  <c r="I27" i="6"/>
  <c r="K27" s="1"/>
  <c r="G27" i="1" s="1"/>
  <c r="BG27" s="1"/>
  <c r="I23" i="8"/>
  <c r="K23" s="1"/>
  <c r="I23" i="13"/>
  <c r="K23" s="1"/>
  <c r="I20" i="15"/>
  <c r="K20" s="1"/>
  <c r="I24"/>
  <c r="K24" s="1"/>
  <c r="I28"/>
  <c r="K28" s="1"/>
  <c r="I32"/>
  <c r="K32" s="1"/>
  <c r="I36"/>
  <c r="K36" s="1"/>
  <c r="I40"/>
  <c r="K40" s="1"/>
  <c r="I44"/>
  <c r="K44" s="1"/>
  <c r="I17" i="6"/>
  <c r="K17" s="1"/>
  <c r="G17" i="1" s="1"/>
  <c r="BG17" s="1"/>
  <c r="I24" i="6"/>
  <c r="K24" s="1"/>
  <c r="G24" i="1" s="1"/>
  <c r="BG24" s="1"/>
  <c r="I7" i="7"/>
  <c r="K7" s="1"/>
  <c r="I11"/>
  <c r="K11" s="1"/>
  <c r="I15"/>
  <c r="K15" s="1"/>
  <c r="I8" i="8"/>
  <c r="K8" s="1"/>
  <c r="I12"/>
  <c r="K12" s="1"/>
  <c r="I16"/>
  <c r="K16" s="1"/>
  <c r="I5" i="10"/>
  <c r="K5" s="1"/>
  <c r="I9"/>
  <c r="K9" s="1"/>
  <c r="I13"/>
  <c r="K13" s="1"/>
  <c r="I17"/>
  <c r="K17" s="1"/>
  <c r="I6" i="11"/>
  <c r="K6" s="1"/>
  <c r="I10"/>
  <c r="K10" s="1"/>
  <c r="I14"/>
  <c r="K14" s="1"/>
  <c r="I18"/>
  <c r="K18" s="1"/>
  <c r="I7" i="12"/>
  <c r="K7" s="1"/>
  <c r="I11"/>
  <c r="K11" s="1"/>
  <c r="I15"/>
  <c r="K15" s="1"/>
  <c r="I8" i="13"/>
  <c r="K8" s="1"/>
  <c r="I12"/>
  <c r="K12" s="1"/>
  <c r="I16"/>
  <c r="K16" s="1"/>
  <c r="I5" i="15"/>
  <c r="K5" s="1"/>
  <c r="I9"/>
  <c r="K9" s="1"/>
  <c r="I13"/>
  <c r="K13" s="1"/>
  <c r="I17"/>
  <c r="K17" s="1"/>
  <c r="I20" i="8"/>
  <c r="K20" s="1"/>
  <c r="I24"/>
  <c r="K24" s="1"/>
  <c r="I20" i="13"/>
  <c r="K20" s="1"/>
  <c r="I24"/>
  <c r="K24" s="1"/>
  <c r="I21" i="15"/>
  <c r="K21" s="1"/>
  <c r="I25"/>
  <c r="K25" s="1"/>
  <c r="I29"/>
  <c r="K29" s="1"/>
  <c r="I33"/>
  <c r="K33" s="1"/>
  <c r="I37"/>
  <c r="K37" s="1"/>
  <c r="I41"/>
  <c r="K41" s="1"/>
  <c r="I45"/>
  <c r="K45" s="1"/>
  <c r="I18" i="6"/>
  <c r="K18" s="1"/>
  <c r="G18" i="1" s="1"/>
  <c r="BG18" s="1"/>
  <c r="I40" i="6"/>
  <c r="K40" s="1"/>
  <c r="G40" i="1" s="1"/>
  <c r="BG40" s="1"/>
  <c r="I8" i="7"/>
  <c r="K8" s="1"/>
  <c r="I12"/>
  <c r="K12" s="1"/>
  <c r="I16"/>
  <c r="K16" s="1"/>
  <c r="I5" i="8"/>
  <c r="K5" s="1"/>
  <c r="I9"/>
  <c r="K9" s="1"/>
  <c r="I13"/>
  <c r="K13" s="1"/>
  <c r="I17"/>
  <c r="K17" s="1"/>
  <c r="I6" i="10"/>
  <c r="K6" s="1"/>
  <c r="I10"/>
  <c r="K10" s="1"/>
  <c r="I14"/>
  <c r="K14" s="1"/>
  <c r="I18"/>
  <c r="K18" s="1"/>
  <c r="I7" i="11"/>
  <c r="K7" s="1"/>
  <c r="I11"/>
  <c r="K11" s="1"/>
  <c r="I15"/>
  <c r="K15" s="1"/>
  <c r="I8" i="12"/>
  <c r="K8" s="1"/>
  <c r="I12"/>
  <c r="K12" s="1"/>
  <c r="I16"/>
  <c r="K16" s="1"/>
  <c r="I5" i="13"/>
  <c r="K5" s="1"/>
  <c r="I9"/>
  <c r="K9" s="1"/>
  <c r="I13"/>
  <c r="K13" s="1"/>
  <c r="I17"/>
  <c r="K17" s="1"/>
  <c r="I6" i="15"/>
  <c r="K6" s="1"/>
  <c r="I10"/>
  <c r="K10" s="1"/>
  <c r="I14"/>
  <c r="K14" s="1"/>
  <c r="I18"/>
  <c r="K18" s="1"/>
  <c r="AT7" i="9" l="1"/>
  <c r="AL7"/>
  <c r="AD7"/>
  <c r="V7"/>
  <c r="N7"/>
  <c r="F7"/>
  <c r="AU7"/>
  <c r="AM7"/>
  <c r="AE7"/>
  <c r="W7"/>
  <c r="O7"/>
  <c r="G7"/>
  <c r="AV7"/>
  <c r="AN7"/>
  <c r="AF7"/>
  <c r="X7"/>
  <c r="P7"/>
  <c r="H7"/>
  <c r="AW7"/>
  <c r="AO7"/>
  <c r="AG7"/>
  <c r="Y7"/>
  <c r="Q7"/>
  <c r="I7"/>
  <c r="AX7"/>
  <c r="AP7"/>
  <c r="AH7"/>
  <c r="Z7"/>
  <c r="R7"/>
  <c r="J7"/>
  <c r="AY7"/>
  <c r="AQ7"/>
  <c r="AI7"/>
  <c r="AA7"/>
  <c r="S7"/>
  <c r="K7"/>
  <c r="C7"/>
  <c r="AZ7"/>
  <c r="AR7"/>
  <c r="AJ7"/>
  <c r="AB7"/>
  <c r="T7"/>
  <c r="L7"/>
  <c r="D7"/>
  <c r="A8"/>
  <c r="AS7"/>
  <c r="AK7"/>
  <c r="AC7"/>
  <c r="U7"/>
  <c r="M7"/>
  <c r="E7"/>
  <c r="AY8" l="1"/>
  <c r="AQ8"/>
  <c r="AI8"/>
  <c r="AA8"/>
  <c r="S8"/>
  <c r="K8"/>
  <c r="C8"/>
  <c r="AZ8"/>
  <c r="AR8"/>
  <c r="AJ8"/>
  <c r="AB8"/>
  <c r="T8"/>
  <c r="L8"/>
  <c r="D8"/>
  <c r="A9"/>
  <c r="AS8"/>
  <c r="AK8"/>
  <c r="AC8"/>
  <c r="U8"/>
  <c r="M8"/>
  <c r="E8"/>
  <c r="AT8"/>
  <c r="AL8"/>
  <c r="AD8"/>
  <c r="V8"/>
  <c r="N8"/>
  <c r="F8"/>
  <c r="AU8"/>
  <c r="AM8"/>
  <c r="AE8"/>
  <c r="W8"/>
  <c r="O8"/>
  <c r="G8"/>
  <c r="AV8"/>
  <c r="AN8"/>
  <c r="AF8"/>
  <c r="X8"/>
  <c r="P8"/>
  <c r="H8"/>
  <c r="AW8"/>
  <c r="AO8"/>
  <c r="AG8"/>
  <c r="Y8"/>
  <c r="Q8"/>
  <c r="I8"/>
  <c r="AX8"/>
  <c r="AP8"/>
  <c r="AH8"/>
  <c r="Z8"/>
  <c r="R8"/>
  <c r="J8"/>
  <c r="AV9" l="1"/>
  <c r="AN9"/>
  <c r="AF9"/>
  <c r="X9"/>
  <c r="P9"/>
  <c r="H9"/>
  <c r="AW9"/>
  <c r="AO9"/>
  <c r="AG9"/>
  <c r="Y9"/>
  <c r="Q9"/>
  <c r="I9"/>
  <c r="AX9"/>
  <c r="AP9"/>
  <c r="AH9"/>
  <c r="Z9"/>
  <c r="R9"/>
  <c r="J9"/>
  <c r="AY9"/>
  <c r="AQ9"/>
  <c r="AI9"/>
  <c r="AA9"/>
  <c r="S9"/>
  <c r="K9"/>
  <c r="C9"/>
  <c r="AZ9"/>
  <c r="AR9"/>
  <c r="AJ9"/>
  <c r="AB9"/>
  <c r="T9"/>
  <c r="L9"/>
  <c r="D9"/>
  <c r="A10"/>
  <c r="AS9"/>
  <c r="AK9"/>
  <c r="AC9"/>
  <c r="U9"/>
  <c r="M9"/>
  <c r="E9"/>
  <c r="AT9"/>
  <c r="AL9"/>
  <c r="AD9"/>
  <c r="V9"/>
  <c r="N9"/>
  <c r="F9"/>
  <c r="AU9"/>
  <c r="AM9"/>
  <c r="AE9"/>
  <c r="W9"/>
  <c r="O9"/>
  <c r="G9"/>
  <c r="A11" l="1"/>
  <c r="AS10"/>
  <c r="AK10"/>
  <c r="AC10"/>
  <c r="U10"/>
  <c r="M10"/>
  <c r="E10"/>
  <c r="AT10"/>
  <c r="AL10"/>
  <c r="AD10"/>
  <c r="V10"/>
  <c r="N10"/>
  <c r="F10"/>
  <c r="AU10"/>
  <c r="AM10"/>
  <c r="AE10"/>
  <c r="W10"/>
  <c r="O10"/>
  <c r="G10"/>
  <c r="AV10"/>
  <c r="AN10"/>
  <c r="AF10"/>
  <c r="X10"/>
  <c r="P10"/>
  <c r="H10"/>
  <c r="AW10"/>
  <c r="AO10"/>
  <c r="AG10"/>
  <c r="Y10"/>
  <c r="Q10"/>
  <c r="I10"/>
  <c r="AX10"/>
  <c r="AP10"/>
  <c r="AH10"/>
  <c r="Z10"/>
  <c r="R10"/>
  <c r="J10"/>
  <c r="AY10"/>
  <c r="AQ10"/>
  <c r="AI10"/>
  <c r="AA10"/>
  <c r="S10"/>
  <c r="K10"/>
  <c r="C10"/>
  <c r="AZ10"/>
  <c r="AR10"/>
  <c r="AJ10"/>
  <c r="AB10"/>
  <c r="T10"/>
  <c r="L10"/>
  <c r="D10"/>
  <c r="AX11" l="1"/>
  <c r="AP11"/>
  <c r="AH11"/>
  <c r="Z11"/>
  <c r="R11"/>
  <c r="J11"/>
  <c r="AY11"/>
  <c r="AQ11"/>
  <c r="AI11"/>
  <c r="AA11"/>
  <c r="S11"/>
  <c r="K11"/>
  <c r="C11"/>
  <c r="AZ11"/>
  <c r="AR11"/>
  <c r="AJ11"/>
  <c r="AB11"/>
  <c r="T11"/>
  <c r="L11"/>
  <c r="D11"/>
  <c r="A12"/>
  <c r="AS11"/>
  <c r="AK11"/>
  <c r="AC11"/>
  <c r="U11"/>
  <c r="M11"/>
  <c r="E11"/>
  <c r="AT11"/>
  <c r="AL11"/>
  <c r="AD11"/>
  <c r="V11"/>
  <c r="N11"/>
  <c r="F11"/>
  <c r="AU11"/>
  <c r="AM11"/>
  <c r="AE11"/>
  <c r="W11"/>
  <c r="O11"/>
  <c r="G11"/>
  <c r="AV11"/>
  <c r="AN11"/>
  <c r="AF11"/>
  <c r="X11"/>
  <c r="P11"/>
  <c r="H11"/>
  <c r="AW11"/>
  <c r="AO11"/>
  <c r="AG11"/>
  <c r="Y11"/>
  <c r="Q11"/>
  <c r="I11"/>
  <c r="AU12" l="1"/>
  <c r="AM12"/>
  <c r="AE12"/>
  <c r="W12"/>
  <c r="O12"/>
  <c r="G12"/>
  <c r="AV12"/>
  <c r="AN12"/>
  <c r="AF12"/>
  <c r="X12"/>
  <c r="P12"/>
  <c r="H12"/>
  <c r="AW12"/>
  <c r="AO12"/>
  <c r="AG12"/>
  <c r="Y12"/>
  <c r="Q12"/>
  <c r="I12"/>
  <c r="AX12"/>
  <c r="AP12"/>
  <c r="AH12"/>
  <c r="Z12"/>
  <c r="R12"/>
  <c r="J12"/>
  <c r="AY12"/>
  <c r="AQ12"/>
  <c r="AI12"/>
  <c r="AA12"/>
  <c r="S12"/>
  <c r="K12"/>
  <c r="C12"/>
  <c r="AZ12"/>
  <c r="AR12"/>
  <c r="AJ12"/>
  <c r="AB12"/>
  <c r="T12"/>
  <c r="L12"/>
  <c r="D12"/>
  <c r="A13"/>
  <c r="AS12"/>
  <c r="AK12"/>
  <c r="AC12"/>
  <c r="U12"/>
  <c r="M12"/>
  <c r="E12"/>
  <c r="AT12"/>
  <c r="AL12"/>
  <c r="AD12"/>
  <c r="V12"/>
  <c r="N12"/>
  <c r="F12"/>
  <c r="AZ13" l="1"/>
  <c r="AR13"/>
  <c r="AJ13"/>
  <c r="AB13"/>
  <c r="T13"/>
  <c r="L13"/>
  <c r="D13"/>
  <c r="A14"/>
  <c r="AS13"/>
  <c r="AK13"/>
  <c r="AC13"/>
  <c r="U13"/>
  <c r="M13"/>
  <c r="E13"/>
  <c r="AT13"/>
  <c r="AL13"/>
  <c r="AD13"/>
  <c r="V13"/>
  <c r="N13"/>
  <c r="F13"/>
  <c r="AU13"/>
  <c r="AM13"/>
  <c r="AE13"/>
  <c r="W13"/>
  <c r="O13"/>
  <c r="G13"/>
  <c r="AV13"/>
  <c r="AN13"/>
  <c r="AF13"/>
  <c r="X13"/>
  <c r="P13"/>
  <c r="H13"/>
  <c r="AW13"/>
  <c r="AO13"/>
  <c r="AG13"/>
  <c r="Y13"/>
  <c r="Q13"/>
  <c r="I13"/>
  <c r="AX13"/>
  <c r="AP13"/>
  <c r="AH13"/>
  <c r="Z13"/>
  <c r="R13"/>
  <c r="J13"/>
  <c r="AY13"/>
  <c r="AQ13"/>
  <c r="AI13"/>
  <c r="AA13"/>
  <c r="S13"/>
  <c r="K13"/>
  <c r="C13"/>
  <c r="AW14" l="1"/>
  <c r="AO14"/>
  <c r="AG14"/>
  <c r="Y14"/>
  <c r="Q14"/>
  <c r="I14"/>
  <c r="AX14"/>
  <c r="AP14"/>
  <c r="AH14"/>
  <c r="Z14"/>
  <c r="R14"/>
  <c r="J14"/>
  <c r="AY14"/>
  <c r="AQ14"/>
  <c r="AI14"/>
  <c r="AA14"/>
  <c r="S14"/>
  <c r="K14"/>
  <c r="C14"/>
  <c r="AZ14"/>
  <c r="AR14"/>
  <c r="AJ14"/>
  <c r="AB14"/>
  <c r="T14"/>
  <c r="L14"/>
  <c r="D14"/>
  <c r="A15"/>
  <c r="AS14"/>
  <c r="AK14"/>
  <c r="AC14"/>
  <c r="U14"/>
  <c r="M14"/>
  <c r="E14"/>
  <c r="AT14"/>
  <c r="AL14"/>
  <c r="AD14"/>
  <c r="V14"/>
  <c r="N14"/>
  <c r="F14"/>
  <c r="AU14"/>
  <c r="AM14"/>
  <c r="AE14"/>
  <c r="W14"/>
  <c r="O14"/>
  <c r="G14"/>
  <c r="AV14"/>
  <c r="AN14"/>
  <c r="AF14"/>
  <c r="X14"/>
  <c r="P14"/>
  <c r="H14"/>
  <c r="AT15" l="1"/>
  <c r="AL15"/>
  <c r="AD15"/>
  <c r="V15"/>
  <c r="N15"/>
  <c r="F15"/>
  <c r="AU15"/>
  <c r="AM15"/>
  <c r="AE15"/>
  <c r="W15"/>
  <c r="O15"/>
  <c r="G15"/>
  <c r="AV15"/>
  <c r="AN15"/>
  <c r="AF15"/>
  <c r="X15"/>
  <c r="P15"/>
  <c r="H15"/>
  <c r="AW15"/>
  <c r="AO15"/>
  <c r="AG15"/>
  <c r="Y15"/>
  <c r="Q15"/>
  <c r="I15"/>
  <c r="AX15"/>
  <c r="AP15"/>
  <c r="AH15"/>
  <c r="Z15"/>
  <c r="R15"/>
  <c r="J15"/>
  <c r="AY15"/>
  <c r="AQ15"/>
  <c r="AI15"/>
  <c r="AA15"/>
  <c r="S15"/>
  <c r="K15"/>
  <c r="C15"/>
  <c r="AZ15"/>
  <c r="AR15"/>
  <c r="AJ15"/>
  <c r="AB15"/>
  <c r="T15"/>
  <c r="L15"/>
  <c r="D15"/>
  <c r="A16"/>
  <c r="AS15"/>
  <c r="AK15"/>
  <c r="AC15"/>
  <c r="U15"/>
  <c r="M15"/>
  <c r="E15"/>
  <c r="AY16" l="1"/>
  <c r="AQ16"/>
  <c r="AI16"/>
  <c r="AA16"/>
  <c r="S16"/>
  <c r="K16"/>
  <c r="C16"/>
  <c r="AZ16"/>
  <c r="AR16"/>
  <c r="AJ16"/>
  <c r="AB16"/>
  <c r="T16"/>
  <c r="L16"/>
  <c r="D16"/>
  <c r="A17"/>
  <c r="AS16"/>
  <c r="AK16"/>
  <c r="AC16"/>
  <c r="U16"/>
  <c r="M16"/>
  <c r="E16"/>
  <c r="AT16"/>
  <c r="AL16"/>
  <c r="AD16"/>
  <c r="V16"/>
  <c r="N16"/>
  <c r="F16"/>
  <c r="AU16"/>
  <c r="AM16"/>
  <c r="AE16"/>
  <c r="W16"/>
  <c r="O16"/>
  <c r="G16"/>
  <c r="AV16"/>
  <c r="AN16"/>
  <c r="AF16"/>
  <c r="X16"/>
  <c r="P16"/>
  <c r="H16"/>
  <c r="AW16"/>
  <c r="AO16"/>
  <c r="AG16"/>
  <c r="Y16"/>
  <c r="Q16"/>
  <c r="I16"/>
  <c r="AX16"/>
  <c r="AP16"/>
  <c r="AH16"/>
  <c r="Z16"/>
  <c r="R16"/>
  <c r="J16"/>
  <c r="AV17" l="1"/>
  <c r="AN17"/>
  <c r="AF17"/>
  <c r="X17"/>
  <c r="P17"/>
  <c r="H17"/>
  <c r="AW17"/>
  <c r="AO17"/>
  <c r="AG17"/>
  <c r="Y17"/>
  <c r="Q17"/>
  <c r="I17"/>
  <c r="AX17"/>
  <c r="AP17"/>
  <c r="AH17"/>
  <c r="Z17"/>
  <c r="R17"/>
  <c r="J17"/>
  <c r="AY17"/>
  <c r="AQ17"/>
  <c r="AI17"/>
  <c r="AA17"/>
  <c r="S17"/>
  <c r="K17"/>
  <c r="C17"/>
  <c r="AZ17"/>
  <c r="AR17"/>
  <c r="AJ17"/>
  <c r="AB17"/>
  <c r="T17"/>
  <c r="L17"/>
  <c r="D17"/>
  <c r="A18"/>
  <c r="AS17"/>
  <c r="AK17"/>
  <c r="AC17"/>
  <c r="U17"/>
  <c r="M17"/>
  <c r="E17"/>
  <c r="AT17"/>
  <c r="AL17"/>
  <c r="AD17"/>
  <c r="V17"/>
  <c r="N17"/>
  <c r="F17"/>
  <c r="AU17"/>
  <c r="AM17"/>
  <c r="AE17"/>
  <c r="W17"/>
  <c r="O17"/>
  <c r="G17"/>
  <c r="A19" l="1"/>
  <c r="AS18"/>
  <c r="AK18"/>
  <c r="AC18"/>
  <c r="U18"/>
  <c r="M18"/>
  <c r="E18"/>
  <c r="AT18"/>
  <c r="AL18"/>
  <c r="AD18"/>
  <c r="V18"/>
  <c r="N18"/>
  <c r="F18"/>
  <c r="AU18"/>
  <c r="AM18"/>
  <c r="AE18"/>
  <c r="W18"/>
  <c r="O18"/>
  <c r="G18"/>
  <c r="AV18"/>
  <c r="AN18"/>
  <c r="AF18"/>
  <c r="X18"/>
  <c r="P18"/>
  <c r="H18"/>
  <c r="AW18"/>
  <c r="AO18"/>
  <c r="AG18"/>
  <c r="Y18"/>
  <c r="Q18"/>
  <c r="I18"/>
  <c r="AX18"/>
  <c r="AP18"/>
  <c r="AH18"/>
  <c r="Z18"/>
  <c r="R18"/>
  <c r="J18"/>
  <c r="AY18"/>
  <c r="AQ18"/>
  <c r="AI18"/>
  <c r="AA18"/>
  <c r="S18"/>
  <c r="K18"/>
  <c r="C18"/>
  <c r="AZ18"/>
  <c r="AR18"/>
  <c r="AJ18"/>
  <c r="AB18"/>
  <c r="T18"/>
  <c r="L18"/>
  <c r="D18"/>
  <c r="AX19" l="1"/>
  <c r="AP19"/>
  <c r="AH19"/>
  <c r="Z19"/>
  <c r="R19"/>
  <c r="J19"/>
  <c r="AY19"/>
  <c r="AQ19"/>
  <c r="AI19"/>
  <c r="AA19"/>
  <c r="S19"/>
  <c r="K19"/>
  <c r="C19"/>
  <c r="AZ19"/>
  <c r="AR19"/>
  <c r="AJ19"/>
  <c r="AB19"/>
  <c r="T19"/>
  <c r="L19"/>
  <c r="D19"/>
  <c r="A20"/>
  <c r="AS19"/>
  <c r="AK19"/>
  <c r="AC19"/>
  <c r="U19"/>
  <c r="M19"/>
  <c r="E19"/>
  <c r="AT19"/>
  <c r="AL19"/>
  <c r="AD19"/>
  <c r="V19"/>
  <c r="N19"/>
  <c r="F19"/>
  <c r="AU19"/>
  <c r="AM19"/>
  <c r="AE19"/>
  <c r="W19"/>
  <c r="O19"/>
  <c r="G19"/>
  <c r="AV19"/>
  <c r="AN19"/>
  <c r="AF19"/>
  <c r="X19"/>
  <c r="P19"/>
  <c r="H19"/>
  <c r="AW19"/>
  <c r="AO19"/>
  <c r="AG19"/>
  <c r="Y19"/>
  <c r="Q19"/>
  <c r="I19"/>
  <c r="AU20" l="1"/>
  <c r="AM20"/>
  <c r="AE20"/>
  <c r="W20"/>
  <c r="O20"/>
  <c r="G20"/>
  <c r="AV20"/>
  <c r="AN20"/>
  <c r="AF20"/>
  <c r="X20"/>
  <c r="P20"/>
  <c r="H20"/>
  <c r="AW20"/>
  <c r="AO20"/>
  <c r="AG20"/>
  <c r="Y20"/>
  <c r="Q20"/>
  <c r="I20"/>
  <c r="AX20"/>
  <c r="AP20"/>
  <c r="AH20"/>
  <c r="Z20"/>
  <c r="R20"/>
  <c r="J20"/>
  <c r="AY20"/>
  <c r="AQ20"/>
  <c r="AI20"/>
  <c r="AA20"/>
  <c r="S20"/>
  <c r="K20"/>
  <c r="C20"/>
  <c r="AZ20"/>
  <c r="AR20"/>
  <c r="AJ20"/>
  <c r="AB20"/>
  <c r="T20"/>
  <c r="L20"/>
  <c r="D20"/>
  <c r="A21"/>
  <c r="AS20"/>
  <c r="AK20"/>
  <c r="AC20"/>
  <c r="U20"/>
  <c r="M20"/>
  <c r="E20"/>
  <c r="AT20"/>
  <c r="AL20"/>
  <c r="AD20"/>
  <c r="V20"/>
  <c r="N20"/>
  <c r="F20"/>
  <c r="AZ21" l="1"/>
  <c r="AR21"/>
  <c r="AJ21"/>
  <c r="AB21"/>
  <c r="T21"/>
  <c r="L21"/>
  <c r="D21"/>
  <c r="A22"/>
  <c r="AS21"/>
  <c r="AK21"/>
  <c r="AC21"/>
  <c r="U21"/>
  <c r="M21"/>
  <c r="E21"/>
  <c r="AT21"/>
  <c r="AL21"/>
  <c r="AD21"/>
  <c r="V21"/>
  <c r="N21"/>
  <c r="F21"/>
  <c r="AU21"/>
  <c r="AM21"/>
  <c r="AE21"/>
  <c r="W21"/>
  <c r="O21"/>
  <c r="G21"/>
  <c r="AV21"/>
  <c r="AN21"/>
  <c r="AF21"/>
  <c r="X21"/>
  <c r="P21"/>
  <c r="H21"/>
  <c r="AW21"/>
  <c r="AO21"/>
  <c r="AG21"/>
  <c r="Y21"/>
  <c r="Q21"/>
  <c r="I21"/>
  <c r="AX21"/>
  <c r="AP21"/>
  <c r="AH21"/>
  <c r="Z21"/>
  <c r="R21"/>
  <c r="J21"/>
  <c r="AY21"/>
  <c r="AQ21"/>
  <c r="AI21"/>
  <c r="AA21"/>
  <c r="S21"/>
  <c r="K21"/>
  <c r="C21"/>
  <c r="AY22" l="1"/>
  <c r="AQ22"/>
  <c r="AI22"/>
  <c r="AA22"/>
  <c r="S22"/>
  <c r="AZ22"/>
  <c r="AR22"/>
  <c r="AJ22"/>
  <c r="AB22"/>
  <c r="T22"/>
  <c r="L22"/>
  <c r="AX22"/>
  <c r="AN22"/>
  <c r="AD22"/>
  <c r="R22"/>
  <c r="I22"/>
  <c r="A23"/>
  <c r="AO22"/>
  <c r="AE22"/>
  <c r="U22"/>
  <c r="J22"/>
  <c r="AP22"/>
  <c r="AF22"/>
  <c r="V22"/>
  <c r="K22"/>
  <c r="C22"/>
  <c r="AS22"/>
  <c r="AG22"/>
  <c r="W22"/>
  <c r="M22"/>
  <c r="D22"/>
  <c r="AT22"/>
  <c r="AH22"/>
  <c r="X22"/>
  <c r="N22"/>
  <c r="E22"/>
  <c r="AU22"/>
  <c r="AK22"/>
  <c r="Y22"/>
  <c r="O22"/>
  <c r="F22"/>
  <c r="AV22"/>
  <c r="AL22"/>
  <c r="Z22"/>
  <c r="P22"/>
  <c r="G22"/>
  <c r="AW22"/>
  <c r="AM22"/>
  <c r="AC22"/>
  <c r="Q22"/>
  <c r="H22"/>
  <c r="AV23" l="1"/>
  <c r="AN23"/>
  <c r="AF23"/>
  <c r="X23"/>
  <c r="P23"/>
  <c r="H23"/>
  <c r="AW23"/>
  <c r="AO23"/>
  <c r="AG23"/>
  <c r="Y23"/>
  <c r="Q23"/>
  <c r="I23"/>
  <c r="A24"/>
  <c r="AQ23"/>
  <c r="AE23"/>
  <c r="U23"/>
  <c r="K23"/>
  <c r="AR23"/>
  <c r="AH23"/>
  <c r="V23"/>
  <c r="L23"/>
  <c r="AS23"/>
  <c r="AI23"/>
  <c r="W23"/>
  <c r="M23"/>
  <c r="C23"/>
  <c r="AT23"/>
  <c r="AJ23"/>
  <c r="Z23"/>
  <c r="N23"/>
  <c r="D23"/>
  <c r="AU23"/>
  <c r="AK23"/>
  <c r="AA23"/>
  <c r="O23"/>
  <c r="E23"/>
  <c r="AX23"/>
  <c r="AL23"/>
  <c r="AB23"/>
  <c r="R23"/>
  <c r="F23"/>
  <c r="AY23"/>
  <c r="AM23"/>
  <c r="AC23"/>
  <c r="S23"/>
  <c r="G23"/>
  <c r="AZ23"/>
  <c r="AP23"/>
  <c r="AD23"/>
  <c r="T23"/>
  <c r="J23"/>
  <c r="A25" l="1"/>
  <c r="AS24"/>
  <c r="AK24"/>
  <c r="AC24"/>
  <c r="U24"/>
  <c r="M24"/>
  <c r="E24"/>
  <c r="AT24"/>
  <c r="AL24"/>
  <c r="AD24"/>
  <c r="V24"/>
  <c r="N24"/>
  <c r="F24"/>
  <c r="AR24"/>
  <c r="AH24"/>
  <c r="X24"/>
  <c r="L24"/>
  <c r="AU24"/>
  <c r="AI24"/>
  <c r="Y24"/>
  <c r="O24"/>
  <c r="C24"/>
  <c r="AV24"/>
  <c r="AJ24"/>
  <c r="Z24"/>
  <c r="P24"/>
  <c r="D24"/>
  <c r="AW24"/>
  <c r="AM24"/>
  <c r="AA24"/>
  <c r="Q24"/>
  <c r="G24"/>
  <c r="AX24"/>
  <c r="AN24"/>
  <c r="AB24"/>
  <c r="R24"/>
  <c r="H24"/>
  <c r="AY24"/>
  <c r="AO24"/>
  <c r="AE24"/>
  <c r="S24"/>
  <c r="I24"/>
  <c r="AZ24"/>
  <c r="AP24"/>
  <c r="AF24"/>
  <c r="T24"/>
  <c r="J24"/>
  <c r="AQ24"/>
  <c r="AG24"/>
  <c r="W24"/>
  <c r="K24"/>
  <c r="AX25" l="1"/>
  <c r="AP25"/>
  <c r="AH25"/>
  <c r="Z25"/>
  <c r="R25"/>
  <c r="J25"/>
  <c r="AY25"/>
  <c r="AQ25"/>
  <c r="AI25"/>
  <c r="AA25"/>
  <c r="S25"/>
  <c r="K25"/>
  <c r="C25"/>
  <c r="AU25"/>
  <c r="AK25"/>
  <c r="Y25"/>
  <c r="O25"/>
  <c r="E25"/>
  <c r="AV25"/>
  <c r="AL25"/>
  <c r="AB25"/>
  <c r="P25"/>
  <c r="F25"/>
  <c r="AW25"/>
  <c r="AM25"/>
  <c r="AC25"/>
  <c r="Q25"/>
  <c r="G25"/>
  <c r="AZ25"/>
  <c r="AN25"/>
  <c r="AD25"/>
  <c r="T25"/>
  <c r="H25"/>
  <c r="A26"/>
  <c r="AO25"/>
  <c r="AE25"/>
  <c r="U25"/>
  <c r="I25"/>
  <c r="AR25"/>
  <c r="AF25"/>
  <c r="V25"/>
  <c r="L25"/>
  <c r="AS25"/>
  <c r="AG25"/>
  <c r="W25"/>
  <c r="M25"/>
  <c r="AT25"/>
  <c r="AJ25"/>
  <c r="X25"/>
  <c r="N25"/>
  <c r="D25"/>
  <c r="AU26" l="1"/>
  <c r="AM26"/>
  <c r="AE26"/>
  <c r="W26"/>
  <c r="O26"/>
  <c r="G26"/>
  <c r="AV26"/>
  <c r="AN26"/>
  <c r="AF26"/>
  <c r="X26"/>
  <c r="P26"/>
  <c r="H26"/>
  <c r="AX26"/>
  <c r="AL26"/>
  <c r="AB26"/>
  <c r="R26"/>
  <c r="F26"/>
  <c r="AY26"/>
  <c r="AO26"/>
  <c r="AC26"/>
  <c r="S26"/>
  <c r="I26"/>
  <c r="AZ26"/>
  <c r="AP26"/>
  <c r="AD26"/>
  <c r="T26"/>
  <c r="J26"/>
  <c r="A27"/>
  <c r="AQ26"/>
  <c r="AG26"/>
  <c r="U26"/>
  <c r="K26"/>
  <c r="AR26"/>
  <c r="AH26"/>
  <c r="V26"/>
  <c r="L26"/>
  <c r="AS26"/>
  <c r="AI26"/>
  <c r="Y26"/>
  <c r="M26"/>
  <c r="C26"/>
  <c r="AT26"/>
  <c r="AJ26"/>
  <c r="Z26"/>
  <c r="N26"/>
  <c r="D26"/>
  <c r="AW26"/>
  <c r="AK26"/>
  <c r="AA26"/>
  <c r="Q26"/>
  <c r="E26"/>
  <c r="AZ27" l="1"/>
  <c r="AR27"/>
  <c r="AJ27"/>
  <c r="AB27"/>
  <c r="T27"/>
  <c r="L27"/>
  <c r="D27"/>
  <c r="A28"/>
  <c r="AS27"/>
  <c r="AK27"/>
  <c r="AC27"/>
  <c r="U27"/>
  <c r="M27"/>
  <c r="E27"/>
  <c r="AY27"/>
  <c r="AO27"/>
  <c r="AE27"/>
  <c r="S27"/>
  <c r="I27"/>
  <c r="AP27"/>
  <c r="AF27"/>
  <c r="V27"/>
  <c r="J27"/>
  <c r="AQ27"/>
  <c r="AG27"/>
  <c r="W27"/>
  <c r="K27"/>
  <c r="AT27"/>
  <c r="AH27"/>
  <c r="X27"/>
  <c r="N27"/>
  <c r="AU27"/>
  <c r="AI27"/>
  <c r="Y27"/>
  <c r="O27"/>
  <c r="C27"/>
  <c r="AV27"/>
  <c r="AL27"/>
  <c r="Z27"/>
  <c r="P27"/>
  <c r="F27"/>
  <c r="AW27"/>
  <c r="AM27"/>
  <c r="AA27"/>
  <c r="Q27"/>
  <c r="G27"/>
  <c r="AX27"/>
  <c r="AN27"/>
  <c r="AD27"/>
  <c r="R27"/>
  <c r="H27"/>
  <c r="AW28" l="1"/>
  <c r="AO28"/>
  <c r="AG28"/>
  <c r="Y28"/>
  <c r="Q28"/>
  <c r="I28"/>
  <c r="AX28"/>
  <c r="AP28"/>
  <c r="AH28"/>
  <c r="Z28"/>
  <c r="R28"/>
  <c r="J28"/>
  <c r="AR28"/>
  <c r="AF28"/>
  <c r="V28"/>
  <c r="L28"/>
  <c r="AS28"/>
  <c r="AI28"/>
  <c r="W28"/>
  <c r="M28"/>
  <c r="C28"/>
  <c r="AT28"/>
  <c r="AJ28"/>
  <c r="X28"/>
  <c r="N28"/>
  <c r="D28"/>
  <c r="AU28"/>
  <c r="AK28"/>
  <c r="AA28"/>
  <c r="O28"/>
  <c r="E28"/>
  <c r="AV28"/>
  <c r="AL28"/>
  <c r="AB28"/>
  <c r="P28"/>
  <c r="F28"/>
  <c r="AY28"/>
  <c r="AM28"/>
  <c r="AC28"/>
  <c r="S28"/>
  <c r="G28"/>
  <c r="AZ28"/>
  <c r="AN28"/>
  <c r="AD28"/>
  <c r="T28"/>
  <c r="H28"/>
  <c r="A29"/>
  <c r="AQ28"/>
  <c r="AE28"/>
  <c r="U28"/>
  <c r="K28"/>
  <c r="AT29" l="1"/>
  <c r="AL29"/>
  <c r="AD29"/>
  <c r="V29"/>
  <c r="N29"/>
  <c r="F29"/>
  <c r="AU29"/>
  <c r="AM29"/>
  <c r="AE29"/>
  <c r="W29"/>
  <c r="O29"/>
  <c r="G29"/>
  <c r="AS29"/>
  <c r="AI29"/>
  <c r="Y29"/>
  <c r="M29"/>
  <c r="C29"/>
  <c r="AV29"/>
  <c r="AJ29"/>
  <c r="Z29"/>
  <c r="P29"/>
  <c r="D29"/>
  <c r="AW29"/>
  <c r="AK29"/>
  <c r="AA29"/>
  <c r="Q29"/>
  <c r="E29"/>
  <c r="AX29"/>
  <c r="AN29"/>
  <c r="AB29"/>
  <c r="R29"/>
  <c r="H29"/>
  <c r="AY29"/>
  <c r="AO29"/>
  <c r="AC29"/>
  <c r="S29"/>
  <c r="I29"/>
  <c r="AZ29"/>
  <c r="AP29"/>
  <c r="AF29"/>
  <c r="T29"/>
  <c r="J29"/>
  <c r="A30"/>
  <c r="AQ29"/>
  <c r="AG29"/>
  <c r="U29"/>
  <c r="K29"/>
  <c r="AR29"/>
  <c r="AH29"/>
  <c r="X29"/>
  <c r="L29"/>
  <c r="AY30" l="1"/>
  <c r="AQ30"/>
  <c r="AI30"/>
  <c r="AA30"/>
  <c r="S30"/>
  <c r="K30"/>
  <c r="C30"/>
  <c r="AZ30"/>
  <c r="AR30"/>
  <c r="AJ30"/>
  <c r="AB30"/>
  <c r="T30"/>
  <c r="L30"/>
  <c r="D30"/>
  <c r="AV30"/>
  <c r="AL30"/>
  <c r="Z30"/>
  <c r="P30"/>
  <c r="F30"/>
  <c r="AW30"/>
  <c r="AM30"/>
  <c r="AC30"/>
  <c r="Q30"/>
  <c r="G30"/>
  <c r="AX30"/>
  <c r="AN30"/>
  <c r="AD30"/>
  <c r="R30"/>
  <c r="H30"/>
  <c r="A31"/>
  <c r="AO30"/>
  <c r="AE30"/>
  <c r="U30"/>
  <c r="I30"/>
  <c r="AP30"/>
  <c r="AF30"/>
  <c r="V30"/>
  <c r="J30"/>
  <c r="AS30"/>
  <c r="AG30"/>
  <c r="W30"/>
  <c r="M30"/>
  <c r="AT30"/>
  <c r="AH30"/>
  <c r="X30"/>
  <c r="N30"/>
  <c r="AU30"/>
  <c r="AK30"/>
  <c r="Y30"/>
  <c r="O30"/>
  <c r="E30"/>
  <c r="AV31" l="1"/>
  <c r="AN31"/>
  <c r="AF31"/>
  <c r="X31"/>
  <c r="P31"/>
  <c r="H31"/>
  <c r="AW31"/>
  <c r="AO31"/>
  <c r="AG31"/>
  <c r="Y31"/>
  <c r="Q31"/>
  <c r="I31"/>
  <c r="AY31"/>
  <c r="AM31"/>
  <c r="AC31"/>
  <c r="S31"/>
  <c r="G31"/>
  <c r="AZ31"/>
  <c r="AP31"/>
  <c r="AD31"/>
  <c r="T31"/>
  <c r="J31"/>
  <c r="A32"/>
  <c r="AQ31"/>
  <c r="AE31"/>
  <c r="U31"/>
  <c r="K31"/>
  <c r="AR31"/>
  <c r="AH31"/>
  <c r="V31"/>
  <c r="L31"/>
  <c r="AS31"/>
  <c r="AI31"/>
  <c r="W31"/>
  <c r="M31"/>
  <c r="C31"/>
  <c r="AT31"/>
  <c r="AJ31"/>
  <c r="Z31"/>
  <c r="N31"/>
  <c r="D31"/>
  <c r="AU31"/>
  <c r="AK31"/>
  <c r="AA31"/>
  <c r="O31"/>
  <c r="E31"/>
  <c r="AX31"/>
  <c r="AL31"/>
  <c r="AB31"/>
  <c r="R31"/>
  <c r="F31"/>
  <c r="A33" l="1"/>
  <c r="AS32"/>
  <c r="AK32"/>
  <c r="AC32"/>
  <c r="U32"/>
  <c r="M32"/>
  <c r="E32"/>
  <c r="AT32"/>
  <c r="AL32"/>
  <c r="AD32"/>
  <c r="V32"/>
  <c r="N32"/>
  <c r="F32"/>
  <c r="AZ32"/>
  <c r="AP32"/>
  <c r="AF32"/>
  <c r="T32"/>
  <c r="J32"/>
  <c r="AQ32"/>
  <c r="AG32"/>
  <c r="W32"/>
  <c r="K32"/>
  <c r="AR32"/>
  <c r="AH32"/>
  <c r="X32"/>
  <c r="L32"/>
  <c r="AU32"/>
  <c r="AI32"/>
  <c r="Y32"/>
  <c r="O32"/>
  <c r="C32"/>
  <c r="AV32"/>
  <c r="AJ32"/>
  <c r="Z32"/>
  <c r="P32"/>
  <c r="D32"/>
  <c r="AW32"/>
  <c r="AM32"/>
  <c r="AA32"/>
  <c r="Q32"/>
  <c r="G32"/>
  <c r="AX32"/>
  <c r="AN32"/>
  <c r="AB32"/>
  <c r="R32"/>
  <c r="H32"/>
  <c r="AY32"/>
  <c r="AO32"/>
  <c r="AE32"/>
  <c r="S32"/>
  <c r="I32"/>
  <c r="AX33" l="1"/>
  <c r="AP33"/>
  <c r="AH33"/>
  <c r="Z33"/>
  <c r="R33"/>
  <c r="J33"/>
  <c r="AY33"/>
  <c r="AQ33"/>
  <c r="AI33"/>
  <c r="AA33"/>
  <c r="S33"/>
  <c r="K33"/>
  <c r="C33"/>
  <c r="AS33"/>
  <c r="AG33"/>
  <c r="W33"/>
  <c r="M33"/>
  <c r="AT33"/>
  <c r="AJ33"/>
  <c r="X33"/>
  <c r="N33"/>
  <c r="D33"/>
  <c r="AU33"/>
  <c r="AK33"/>
  <c r="Y33"/>
  <c r="O33"/>
  <c r="E33"/>
  <c r="AV33"/>
  <c r="AL33"/>
  <c r="AB33"/>
  <c r="P33"/>
  <c r="F33"/>
  <c r="AW33"/>
  <c r="AM33"/>
  <c r="AC33"/>
  <c r="Q33"/>
  <c r="G33"/>
  <c r="AZ33"/>
  <c r="AN33"/>
  <c r="AD33"/>
  <c r="T33"/>
  <c r="H33"/>
  <c r="A34"/>
  <c r="AO33"/>
  <c r="AE33"/>
  <c r="U33"/>
  <c r="I33"/>
  <c r="AR33"/>
  <c r="AF33"/>
  <c r="V33"/>
  <c r="L33"/>
  <c r="AU34" l="1"/>
  <c r="AM34"/>
  <c r="AE34"/>
  <c r="W34"/>
  <c r="O34"/>
  <c r="G34"/>
  <c r="AV34"/>
  <c r="AN34"/>
  <c r="AF34"/>
  <c r="X34"/>
  <c r="P34"/>
  <c r="H34"/>
  <c r="AT34"/>
  <c r="AJ34"/>
  <c r="Z34"/>
  <c r="N34"/>
  <c r="D34"/>
  <c r="AW34"/>
  <c r="AK34"/>
  <c r="AA34"/>
  <c r="Q34"/>
  <c r="E34"/>
  <c r="AX34"/>
  <c r="AL34"/>
  <c r="AB34"/>
  <c r="R34"/>
  <c r="F34"/>
  <c r="AY34"/>
  <c r="AO34"/>
  <c r="AC34"/>
  <c r="S34"/>
  <c r="I34"/>
  <c r="AZ34"/>
  <c r="AP34"/>
  <c r="AD34"/>
  <c r="T34"/>
  <c r="J34"/>
  <c r="A35"/>
  <c r="AQ34"/>
  <c r="AG34"/>
  <c r="U34"/>
  <c r="K34"/>
  <c r="AR34"/>
  <c r="AH34"/>
  <c r="V34"/>
  <c r="L34"/>
  <c r="AS34"/>
  <c r="AI34"/>
  <c r="Y34"/>
  <c r="M34"/>
  <c r="C34"/>
  <c r="AZ35" l="1"/>
  <c r="AR35"/>
  <c r="AJ35"/>
  <c r="AB35"/>
  <c r="T35"/>
  <c r="L35"/>
  <c r="D35"/>
  <c r="A36"/>
  <c r="AS35"/>
  <c r="AK35"/>
  <c r="AC35"/>
  <c r="U35"/>
  <c r="M35"/>
  <c r="E35"/>
  <c r="AW35"/>
  <c r="AM35"/>
  <c r="AA35"/>
  <c r="Q35"/>
  <c r="G35"/>
  <c r="AX35"/>
  <c r="AN35"/>
  <c r="AD35"/>
  <c r="R35"/>
  <c r="H35"/>
  <c r="AY35"/>
  <c r="AO35"/>
  <c r="AE35"/>
  <c r="S35"/>
  <c r="I35"/>
  <c r="AP35"/>
  <c r="AF35"/>
  <c r="V35"/>
  <c r="J35"/>
  <c r="AQ35"/>
  <c r="AG35"/>
  <c r="W35"/>
  <c r="K35"/>
  <c r="AT35"/>
  <c r="AH35"/>
  <c r="X35"/>
  <c r="N35"/>
  <c r="AU35"/>
  <c r="AI35"/>
  <c r="Y35"/>
  <c r="O35"/>
  <c r="C35"/>
  <c r="AV35"/>
  <c r="AL35"/>
  <c r="Z35"/>
  <c r="P35"/>
  <c r="F35"/>
  <c r="AW36" l="1"/>
  <c r="AO36"/>
  <c r="AG36"/>
  <c r="Y36"/>
  <c r="Q36"/>
  <c r="I36"/>
  <c r="AX36"/>
  <c r="AP36"/>
  <c r="AH36"/>
  <c r="Z36"/>
  <c r="R36"/>
  <c r="J36"/>
  <c r="AZ36"/>
  <c r="AN36"/>
  <c r="AD36"/>
  <c r="T36"/>
  <c r="H36"/>
  <c r="A37"/>
  <c r="AQ36"/>
  <c r="AE36"/>
  <c r="U36"/>
  <c r="K36"/>
  <c r="AR36"/>
  <c r="AF36"/>
  <c r="V36"/>
  <c r="L36"/>
  <c r="AS36"/>
  <c r="AI36"/>
  <c r="W36"/>
  <c r="M36"/>
  <c r="C36"/>
  <c r="AT36"/>
  <c r="AJ36"/>
  <c r="X36"/>
  <c r="N36"/>
  <c r="D36"/>
  <c r="AU36"/>
  <c r="AK36"/>
  <c r="AA36"/>
  <c r="O36"/>
  <c r="E36"/>
  <c r="AV36"/>
  <c r="AL36"/>
  <c r="AB36"/>
  <c r="P36"/>
  <c r="F36"/>
  <c r="AY36"/>
  <c r="AM36"/>
  <c r="AC36"/>
  <c r="S36"/>
  <c r="G36"/>
  <c r="AT37" l="1"/>
  <c r="AL37"/>
  <c r="AD37"/>
  <c r="V37"/>
  <c r="N37"/>
  <c r="F37"/>
  <c r="AU37"/>
  <c r="AM37"/>
  <c r="AE37"/>
  <c r="W37"/>
  <c r="O37"/>
  <c r="G37"/>
  <c r="A38"/>
  <c r="AQ37"/>
  <c r="AG37"/>
  <c r="U37"/>
  <c r="K37"/>
  <c r="AR37"/>
  <c r="AH37"/>
  <c r="X37"/>
  <c r="L37"/>
  <c r="AS37"/>
  <c r="AI37"/>
  <c r="Y37"/>
  <c r="M37"/>
  <c r="C37"/>
  <c r="AV37"/>
  <c r="AJ37"/>
  <c r="Z37"/>
  <c r="P37"/>
  <c r="D37"/>
  <c r="AW37"/>
  <c r="AK37"/>
  <c r="AA37"/>
  <c r="Q37"/>
  <c r="E37"/>
  <c r="AX37"/>
  <c r="AN37"/>
  <c r="AB37"/>
  <c r="R37"/>
  <c r="H37"/>
  <c r="AY37"/>
  <c r="AO37"/>
  <c r="AC37"/>
  <c r="S37"/>
  <c r="I37"/>
  <c r="AZ37"/>
  <c r="AP37"/>
  <c r="AF37"/>
  <c r="T37"/>
  <c r="J37"/>
  <c r="AY38" l="1"/>
  <c r="AQ38"/>
  <c r="AI38"/>
  <c r="AA38"/>
  <c r="S38"/>
  <c r="K38"/>
  <c r="C38"/>
  <c r="AZ38"/>
  <c r="AR38"/>
  <c r="AJ38"/>
  <c r="AB38"/>
  <c r="T38"/>
  <c r="L38"/>
  <c r="D38"/>
  <c r="AT38"/>
  <c r="AH38"/>
  <c r="X38"/>
  <c r="N38"/>
  <c r="AU38"/>
  <c r="AK38"/>
  <c r="Y38"/>
  <c r="O38"/>
  <c r="E38"/>
  <c r="AV38"/>
  <c r="AL38"/>
  <c r="Z38"/>
  <c r="P38"/>
  <c r="F38"/>
  <c r="AW38"/>
  <c r="AM38"/>
  <c r="AC38"/>
  <c r="Q38"/>
  <c r="G38"/>
  <c r="AX38"/>
  <c r="AN38"/>
  <c r="AD38"/>
  <c r="R38"/>
  <c r="H38"/>
  <c r="A39"/>
  <c r="AO38"/>
  <c r="AE38"/>
  <c r="U38"/>
  <c r="I38"/>
  <c r="AP38"/>
  <c r="AF38"/>
  <c r="V38"/>
  <c r="J38"/>
  <c r="AS38"/>
  <c r="AG38"/>
  <c r="W38"/>
  <c r="M38"/>
  <c r="AV39" l="1"/>
  <c r="AN39"/>
  <c r="AF39"/>
  <c r="X39"/>
  <c r="P39"/>
  <c r="H39"/>
  <c r="AW39"/>
  <c r="AO39"/>
  <c r="AG39"/>
  <c r="Y39"/>
  <c r="Q39"/>
  <c r="I39"/>
  <c r="AU39"/>
  <c r="AK39"/>
  <c r="AA39"/>
  <c r="O39"/>
  <c r="E39"/>
  <c r="AX39"/>
  <c r="AL39"/>
  <c r="AB39"/>
  <c r="R39"/>
  <c r="F39"/>
  <c r="AY39"/>
  <c r="AM39"/>
  <c r="AC39"/>
  <c r="S39"/>
  <c r="G39"/>
  <c r="AZ39"/>
  <c r="AP39"/>
  <c r="AD39"/>
  <c r="T39"/>
  <c r="J39"/>
  <c r="A40"/>
  <c r="AQ39"/>
  <c r="AE39"/>
  <c r="U39"/>
  <c r="K39"/>
  <c r="AR39"/>
  <c r="AH39"/>
  <c r="V39"/>
  <c r="L39"/>
  <c r="AS39"/>
  <c r="AI39"/>
  <c r="W39"/>
  <c r="M39"/>
  <c r="C39"/>
  <c r="AT39"/>
  <c r="AJ39"/>
  <c r="Z39"/>
  <c r="N39"/>
  <c r="D39"/>
  <c r="A41" l="1"/>
  <c r="AS40"/>
  <c r="AK40"/>
  <c r="AC40"/>
  <c r="U40"/>
  <c r="M40"/>
  <c r="E40"/>
  <c r="AT40"/>
  <c r="AL40"/>
  <c r="AD40"/>
  <c r="V40"/>
  <c r="N40"/>
  <c r="F40"/>
  <c r="AX40"/>
  <c r="AN40"/>
  <c r="AB40"/>
  <c r="R40"/>
  <c r="H40"/>
  <c r="AY40"/>
  <c r="AO40"/>
  <c r="AE40"/>
  <c r="S40"/>
  <c r="I40"/>
  <c r="AZ40"/>
  <c r="AP40"/>
  <c r="AF40"/>
  <c r="T40"/>
  <c r="J40"/>
  <c r="AQ40"/>
  <c r="AG40"/>
  <c r="W40"/>
  <c r="K40"/>
  <c r="AR40"/>
  <c r="AH40"/>
  <c r="X40"/>
  <c r="L40"/>
  <c r="AU40"/>
  <c r="AI40"/>
  <c r="Y40"/>
  <c r="O40"/>
  <c r="C40"/>
  <c r="AV40"/>
  <c r="AJ40"/>
  <c r="Z40"/>
  <c r="P40"/>
  <c r="D40"/>
  <c r="AW40"/>
  <c r="AM40"/>
  <c r="AA40"/>
  <c r="Q40"/>
  <c r="G40"/>
  <c r="AX41" l="1"/>
  <c r="AP41"/>
  <c r="AH41"/>
  <c r="Z41"/>
  <c r="R41"/>
  <c r="J41"/>
  <c r="AY41"/>
  <c r="AQ41"/>
  <c r="AI41"/>
  <c r="AA41"/>
  <c r="S41"/>
  <c r="K41"/>
  <c r="C41"/>
  <c r="A42"/>
  <c r="AO41"/>
  <c r="AE41"/>
  <c r="U41"/>
  <c r="I41"/>
  <c r="AR41"/>
  <c r="AF41"/>
  <c r="V41"/>
  <c r="L41"/>
  <c r="AS41"/>
  <c r="AG41"/>
  <c r="W41"/>
  <c r="M41"/>
  <c r="AT41"/>
  <c r="AJ41"/>
  <c r="X41"/>
  <c r="N41"/>
  <c r="D41"/>
  <c r="AU41"/>
  <c r="AK41"/>
  <c r="Y41"/>
  <c r="O41"/>
  <c r="E41"/>
  <c r="AV41"/>
  <c r="AL41"/>
  <c r="AB41"/>
  <c r="P41"/>
  <c r="F41"/>
  <c r="AW41"/>
  <c r="AM41"/>
  <c r="AC41"/>
  <c r="Q41"/>
  <c r="G41"/>
  <c r="AZ41"/>
  <c r="AN41"/>
  <c r="AD41"/>
  <c r="T41"/>
  <c r="H41"/>
  <c r="AU42" l="1"/>
  <c r="AM42"/>
  <c r="AE42"/>
  <c r="W42"/>
  <c r="O42"/>
  <c r="G42"/>
  <c r="AV42"/>
  <c r="AN42"/>
  <c r="AF42"/>
  <c r="X42"/>
  <c r="P42"/>
  <c r="H42"/>
  <c r="AR42"/>
  <c r="AH42"/>
  <c r="V42"/>
  <c r="L42"/>
  <c r="AS42"/>
  <c r="AI42"/>
  <c r="Y42"/>
  <c r="M42"/>
  <c r="C42"/>
  <c r="AT42"/>
  <c r="AJ42"/>
  <c r="Z42"/>
  <c r="N42"/>
  <c r="D42"/>
  <c r="AW42"/>
  <c r="AK42"/>
  <c r="AA42"/>
  <c r="Q42"/>
  <c r="E42"/>
  <c r="AX42"/>
  <c r="AL42"/>
  <c r="AB42"/>
  <c r="R42"/>
  <c r="F42"/>
  <c r="AY42"/>
  <c r="AO42"/>
  <c r="AC42"/>
  <c r="S42"/>
  <c r="I42"/>
  <c r="AZ42"/>
  <c r="AP42"/>
  <c r="AD42"/>
  <c r="T42"/>
  <c r="J42"/>
  <c r="A43"/>
  <c r="AQ42"/>
  <c r="AG42"/>
  <c r="U42"/>
  <c r="K42"/>
  <c r="AZ43" l="1"/>
  <c r="AR43"/>
  <c r="AJ43"/>
  <c r="AB43"/>
  <c r="T43"/>
  <c r="L43"/>
  <c r="D43"/>
  <c r="A44"/>
  <c r="AS43"/>
  <c r="AK43"/>
  <c r="AC43"/>
  <c r="U43"/>
  <c r="M43"/>
  <c r="E43"/>
  <c r="AU43"/>
  <c r="AI43"/>
  <c r="Y43"/>
  <c r="O43"/>
  <c r="C43"/>
  <c r="AV43"/>
  <c r="AL43"/>
  <c r="Z43"/>
  <c r="P43"/>
  <c r="F43"/>
  <c r="AW43"/>
  <c r="AM43"/>
  <c r="AA43"/>
  <c r="Q43"/>
  <c r="G43"/>
  <c r="AX43"/>
  <c r="AN43"/>
  <c r="AD43"/>
  <c r="R43"/>
  <c r="H43"/>
  <c r="AY43"/>
  <c r="AO43"/>
  <c r="AE43"/>
  <c r="S43"/>
  <c r="I43"/>
  <c r="AP43"/>
  <c r="AF43"/>
  <c r="V43"/>
  <c r="J43"/>
  <c r="AQ43"/>
  <c r="AG43"/>
  <c r="W43"/>
  <c r="K43"/>
  <c r="AT43"/>
  <c r="AH43"/>
  <c r="X43"/>
  <c r="N43"/>
  <c r="A45" l="1"/>
  <c r="AW44"/>
  <c r="AO44"/>
  <c r="AG44"/>
  <c r="Y44"/>
  <c r="Q44"/>
  <c r="I44"/>
  <c r="AX44"/>
  <c r="AP44"/>
  <c r="AH44"/>
  <c r="Z44"/>
  <c r="R44"/>
  <c r="J44"/>
  <c r="AV44"/>
  <c r="AL44"/>
  <c r="AB44"/>
  <c r="P44"/>
  <c r="F44"/>
  <c r="AY44"/>
  <c r="AM44"/>
  <c r="AC44"/>
  <c r="S44"/>
  <c r="G44"/>
  <c r="AZ44"/>
  <c r="AN44"/>
  <c r="AD44"/>
  <c r="T44"/>
  <c r="H44"/>
  <c r="AQ44"/>
  <c r="AE44"/>
  <c r="U44"/>
  <c r="K44"/>
  <c r="AR44"/>
  <c r="AF44"/>
  <c r="V44"/>
  <c r="L44"/>
  <c r="AS44"/>
  <c r="AI44"/>
  <c r="W44"/>
  <c r="M44"/>
  <c r="C44"/>
  <c r="AT44"/>
  <c r="AJ44"/>
  <c r="X44"/>
  <c r="N44"/>
  <c r="D44"/>
  <c r="AU44"/>
  <c r="AK44"/>
  <c r="AA44"/>
  <c r="O44"/>
  <c r="E44"/>
  <c r="AX45" l="1"/>
  <c r="AP45"/>
  <c r="AH45"/>
  <c r="Z45"/>
  <c r="R45"/>
  <c r="J45"/>
  <c r="AT45"/>
  <c r="AL45"/>
  <c r="AD45"/>
  <c r="V45"/>
  <c r="N45"/>
  <c r="F45"/>
  <c r="AY45"/>
  <c r="AN45"/>
  <c r="AC45"/>
  <c r="S45"/>
  <c r="H45"/>
  <c r="AZ45"/>
  <c r="AO45"/>
  <c r="AE45"/>
  <c r="T45"/>
  <c r="I45"/>
  <c r="AM45"/>
  <c r="Y45"/>
  <c r="L45"/>
  <c r="AQ45"/>
  <c r="AA45"/>
  <c r="M45"/>
  <c r="AR45"/>
  <c r="AB45"/>
  <c r="O45"/>
  <c r="AS45"/>
  <c r="AF45"/>
  <c r="P45"/>
  <c r="C45"/>
  <c r="AU45"/>
  <c r="AG45"/>
  <c r="Q45"/>
  <c r="D45"/>
  <c r="AV45"/>
  <c r="AI45"/>
  <c r="U45"/>
  <c r="E45"/>
  <c r="AW45"/>
  <c r="AJ45"/>
  <c r="W45"/>
  <c r="G45"/>
  <c r="A46"/>
  <c r="AK45"/>
  <c r="X45"/>
  <c r="K45"/>
  <c r="AU46" l="1"/>
  <c r="AM46"/>
  <c r="AE46"/>
  <c r="W46"/>
  <c r="O46"/>
  <c r="G46"/>
  <c r="AY46"/>
  <c r="AQ46"/>
  <c r="AI46"/>
  <c r="AA46"/>
  <c r="S46"/>
  <c r="K46"/>
  <c r="C46"/>
  <c r="A47"/>
  <c r="AP46"/>
  <c r="AF46"/>
  <c r="U46"/>
  <c r="J46"/>
  <c r="AR46"/>
  <c r="AG46"/>
  <c r="V46"/>
  <c r="L46"/>
  <c r="AT46"/>
  <c r="AD46"/>
  <c r="Q46"/>
  <c r="D46"/>
  <c r="AV46"/>
  <c r="AH46"/>
  <c r="R46"/>
  <c r="E46"/>
  <c r="AW46"/>
  <c r="AJ46"/>
  <c r="T46"/>
  <c r="F46"/>
  <c r="AX46"/>
  <c r="AK46"/>
  <c r="X46"/>
  <c r="H46"/>
  <c r="AZ46"/>
  <c r="AL46"/>
  <c r="Y46"/>
  <c r="I46"/>
  <c r="AN46"/>
  <c r="Z46"/>
  <c r="M46"/>
  <c r="AO46"/>
  <c r="AB46"/>
  <c r="N46"/>
  <c r="AS46"/>
  <c r="AC46"/>
  <c r="P46"/>
  <c r="AZ47" l="1"/>
  <c r="AR47"/>
  <c r="AJ47"/>
  <c r="AB47"/>
  <c r="T47"/>
  <c r="L47"/>
  <c r="D47"/>
  <c r="AV47"/>
  <c r="AN47"/>
  <c r="AF47"/>
  <c r="X47"/>
  <c r="P47"/>
  <c r="H47"/>
  <c r="AS47"/>
  <c r="AH47"/>
  <c r="W47"/>
  <c r="M47"/>
  <c r="AT47"/>
  <c r="AI47"/>
  <c r="Y47"/>
  <c r="N47"/>
  <c r="C47"/>
  <c r="AY47"/>
  <c r="AL47"/>
  <c r="V47"/>
  <c r="I47"/>
  <c r="A48"/>
  <c r="AM47"/>
  <c r="Z47"/>
  <c r="J47"/>
  <c r="AO47"/>
  <c r="AA47"/>
  <c r="K47"/>
  <c r="AP47"/>
  <c r="AC47"/>
  <c r="O47"/>
  <c r="AQ47"/>
  <c r="AD47"/>
  <c r="Q47"/>
  <c r="AU47"/>
  <c r="AE47"/>
  <c r="R47"/>
  <c r="E47"/>
  <c r="AW47"/>
  <c r="AG47"/>
  <c r="S47"/>
  <c r="F47"/>
  <c r="AX47"/>
  <c r="AK47"/>
  <c r="U47"/>
  <c r="G47"/>
  <c r="AW48" l="1"/>
  <c r="AO48"/>
  <c r="AG48"/>
  <c r="Y48"/>
  <c r="Q48"/>
  <c r="I48"/>
  <c r="A49"/>
  <c r="AS48"/>
  <c r="AK48"/>
  <c r="AC48"/>
  <c r="U48"/>
  <c r="M48"/>
  <c r="E48"/>
  <c r="AX48"/>
  <c r="AM48"/>
  <c r="AB48"/>
  <c r="AQ48"/>
  <c r="AF48"/>
  <c r="V48"/>
  <c r="AU48"/>
  <c r="AJ48"/>
  <c r="Z48"/>
  <c r="O48"/>
  <c r="D48"/>
  <c r="AV48"/>
  <c r="AL48"/>
  <c r="AA48"/>
  <c r="P48"/>
  <c r="F48"/>
  <c r="AH48"/>
  <c r="N48"/>
  <c r="AI48"/>
  <c r="R48"/>
  <c r="AN48"/>
  <c r="S48"/>
  <c r="C48"/>
  <c r="AP48"/>
  <c r="T48"/>
  <c r="G48"/>
  <c r="AR48"/>
  <c r="W48"/>
  <c r="H48"/>
  <c r="AT48"/>
  <c r="X48"/>
  <c r="J48"/>
  <c r="AY48"/>
  <c r="AD48"/>
  <c r="K48"/>
  <c r="AZ48"/>
  <c r="AE48"/>
  <c r="L48"/>
  <c r="AT49" l="1"/>
  <c r="AL49"/>
  <c r="AD49"/>
  <c r="V49"/>
  <c r="N49"/>
  <c r="F49"/>
  <c r="AX49"/>
  <c r="AP49"/>
  <c r="AH49"/>
  <c r="Z49"/>
  <c r="R49"/>
  <c r="J49"/>
  <c r="AZ49"/>
  <c r="AO49"/>
  <c r="AE49"/>
  <c r="T49"/>
  <c r="I49"/>
  <c r="AS49"/>
  <c r="AI49"/>
  <c r="X49"/>
  <c r="M49"/>
  <c r="C49"/>
  <c r="AW49"/>
  <c r="AM49"/>
  <c r="AB49"/>
  <c r="Q49"/>
  <c r="G49"/>
  <c r="AY49"/>
  <c r="AN49"/>
  <c r="AC49"/>
  <c r="S49"/>
  <c r="H49"/>
  <c r="AU49"/>
  <c r="Y49"/>
  <c r="D49"/>
  <c r="AV49"/>
  <c r="AA49"/>
  <c r="E49"/>
  <c r="A50"/>
  <c r="AF49"/>
  <c r="K49"/>
  <c r="AG49"/>
  <c r="L49"/>
  <c r="AJ49"/>
  <c r="O49"/>
  <c r="AK49"/>
  <c r="P49"/>
  <c r="AQ49"/>
  <c r="U49"/>
  <c r="AR49"/>
  <c r="W49"/>
  <c r="AY50" l="1"/>
  <c r="AQ50"/>
  <c r="AI50"/>
  <c r="AA50"/>
  <c r="S50"/>
  <c r="K50"/>
  <c r="C50"/>
  <c r="AU50"/>
  <c r="AM50"/>
  <c r="AE50"/>
  <c r="W50"/>
  <c r="O50"/>
  <c r="G50"/>
  <c r="AR50"/>
  <c r="AG50"/>
  <c r="V50"/>
  <c r="L50"/>
  <c r="AV50"/>
  <c r="AK50"/>
  <c r="Z50"/>
  <c r="P50"/>
  <c r="E50"/>
  <c r="AZ50"/>
  <c r="AO50"/>
  <c r="AD50"/>
  <c r="T50"/>
  <c r="I50"/>
  <c r="A51"/>
  <c r="AP50"/>
  <c r="AF50"/>
  <c r="U50"/>
  <c r="J50"/>
  <c r="AL50"/>
  <c r="Q50"/>
  <c r="AN50"/>
  <c r="R50"/>
  <c r="AS50"/>
  <c r="X50"/>
  <c r="AT50"/>
  <c r="Y50"/>
  <c r="D50"/>
  <c r="AW50"/>
  <c r="AB50"/>
  <c r="F50"/>
  <c r="AX50"/>
  <c r="AC50"/>
  <c r="H50"/>
  <c r="AH50"/>
  <c r="M50"/>
  <c r="AJ50"/>
  <c r="N50"/>
  <c r="A52" l="1"/>
  <c r="AS51"/>
  <c r="AK51"/>
  <c r="AV51"/>
  <c r="AN51"/>
  <c r="AF51"/>
  <c r="X51"/>
  <c r="P51"/>
  <c r="H51"/>
  <c r="AY51"/>
  <c r="AQ51"/>
  <c r="AI51"/>
  <c r="AZ51"/>
  <c r="AR51"/>
  <c r="AJ51"/>
  <c r="AB51"/>
  <c r="T51"/>
  <c r="L51"/>
  <c r="D51"/>
  <c r="AL51"/>
  <c r="Y51"/>
  <c r="N51"/>
  <c r="C51"/>
  <c r="AM51"/>
  <c r="AP51"/>
  <c r="AC51"/>
  <c r="R51"/>
  <c r="G51"/>
  <c r="AT51"/>
  <c r="AW51"/>
  <c r="AG51"/>
  <c r="V51"/>
  <c r="K51"/>
  <c r="AX51"/>
  <c r="AH51"/>
  <c r="W51"/>
  <c r="M51"/>
  <c r="AD51"/>
  <c r="I51"/>
  <c r="AE51"/>
  <c r="J51"/>
  <c r="AO51"/>
  <c r="O51"/>
  <c r="AU51"/>
  <c r="Q51"/>
  <c r="S51"/>
  <c r="U51"/>
  <c r="Z51"/>
  <c r="E51"/>
  <c r="AA51"/>
  <c r="F51"/>
  <c r="AX52" l="1"/>
  <c r="AP52"/>
  <c r="AH52"/>
  <c r="Z52"/>
  <c r="R52"/>
  <c r="J52"/>
  <c r="A53"/>
  <c r="AS52"/>
  <c r="AK52"/>
  <c r="AC52"/>
  <c r="U52"/>
  <c r="M52"/>
  <c r="E52"/>
  <c r="AV52"/>
  <c r="AN52"/>
  <c r="AF52"/>
  <c r="X52"/>
  <c r="P52"/>
  <c r="H52"/>
  <c r="AW52"/>
  <c r="AO52"/>
  <c r="AG52"/>
  <c r="Y52"/>
  <c r="Q52"/>
  <c r="I52"/>
  <c r="AY52"/>
  <c r="AI52"/>
  <c r="S52"/>
  <c r="C52"/>
  <c r="AZ52"/>
  <c r="AJ52"/>
  <c r="T52"/>
  <c r="D52"/>
  <c r="AM52"/>
  <c r="W52"/>
  <c r="G52"/>
  <c r="AQ52"/>
  <c r="AA52"/>
  <c r="K52"/>
  <c r="AT52"/>
  <c r="AD52"/>
  <c r="N52"/>
  <c r="AU52"/>
  <c r="AE52"/>
  <c r="O52"/>
  <c r="AL52"/>
  <c r="AR52"/>
  <c r="F52"/>
  <c r="L52"/>
  <c r="V52"/>
  <c r="AB52"/>
  <c r="AU53" l="1"/>
  <c r="AM53"/>
  <c r="AE53"/>
  <c r="W53"/>
  <c r="O53"/>
  <c r="G53"/>
  <c r="AX53"/>
  <c r="AP53"/>
  <c r="AH53"/>
  <c r="Z53"/>
  <c r="R53"/>
  <c r="J53"/>
  <c r="A54"/>
  <c r="AS53"/>
  <c r="AK53"/>
  <c r="AC53"/>
  <c r="U53"/>
  <c r="M53"/>
  <c r="E53"/>
  <c r="AT53"/>
  <c r="AL53"/>
  <c r="AD53"/>
  <c r="V53"/>
  <c r="N53"/>
  <c r="F53"/>
  <c r="AV53"/>
  <c r="AF53"/>
  <c r="P53"/>
  <c r="AW53"/>
  <c r="AG53"/>
  <c r="Q53"/>
  <c r="AY53"/>
  <c r="AZ53"/>
  <c r="AJ53"/>
  <c r="T53"/>
  <c r="D53"/>
  <c r="AN53"/>
  <c r="X53"/>
  <c r="H53"/>
  <c r="AQ53"/>
  <c r="AA53"/>
  <c r="K53"/>
  <c r="AR53"/>
  <c r="AB53"/>
  <c r="L53"/>
  <c r="C53"/>
  <c r="I53"/>
  <c r="S53"/>
  <c r="Y53"/>
  <c r="AI53"/>
  <c r="AO53"/>
  <c r="AZ54" l="1"/>
  <c r="AR54"/>
  <c r="AJ54"/>
  <c r="AB54"/>
  <c r="T54"/>
  <c r="L54"/>
  <c r="D54"/>
  <c r="AU54"/>
  <c r="AM54"/>
  <c r="AE54"/>
  <c r="W54"/>
  <c r="O54"/>
  <c r="G54"/>
  <c r="AX54"/>
  <c r="AP54"/>
  <c r="AH54"/>
  <c r="Z54"/>
  <c r="R54"/>
  <c r="J54"/>
  <c r="AY54"/>
  <c r="AQ54"/>
  <c r="AI54"/>
  <c r="AA54"/>
  <c r="S54"/>
  <c r="K54"/>
  <c r="C54"/>
  <c r="AS54"/>
  <c r="AC54"/>
  <c r="M54"/>
  <c r="AT54"/>
  <c r="AD54"/>
  <c r="N54"/>
  <c r="AV54"/>
  <c r="AF54"/>
  <c r="P54"/>
  <c r="AW54"/>
  <c r="AG54"/>
  <c r="Q54"/>
  <c r="A55"/>
  <c r="AK54"/>
  <c r="U54"/>
  <c r="E54"/>
  <c r="AL54"/>
  <c r="V54"/>
  <c r="F54"/>
  <c r="AN54"/>
  <c r="X54"/>
  <c r="H54"/>
  <c r="AO54"/>
  <c r="Y54"/>
  <c r="I54"/>
  <c r="AW55" l="1"/>
  <c r="AO55"/>
  <c r="AG55"/>
  <c r="Y55"/>
  <c r="Q55"/>
  <c r="I55"/>
  <c r="AZ55"/>
  <c r="AR55"/>
  <c r="AJ55"/>
  <c r="AB55"/>
  <c r="T55"/>
  <c r="L55"/>
  <c r="D55"/>
  <c r="AU55"/>
  <c r="AM55"/>
  <c r="AE55"/>
  <c r="W55"/>
  <c r="O55"/>
  <c r="G55"/>
  <c r="AV55"/>
  <c r="AN55"/>
  <c r="AF55"/>
  <c r="X55"/>
  <c r="P55"/>
  <c r="H55"/>
  <c r="AP55"/>
  <c r="Z55"/>
  <c r="J55"/>
  <c r="AQ55"/>
  <c r="AA55"/>
  <c r="K55"/>
  <c r="AS55"/>
  <c r="AC55"/>
  <c r="M55"/>
  <c r="AT55"/>
  <c r="AD55"/>
  <c r="N55"/>
  <c r="AX55"/>
  <c r="AH55"/>
  <c r="R55"/>
  <c r="AY55"/>
  <c r="AI55"/>
  <c r="S55"/>
  <c r="C55"/>
  <c r="A56"/>
  <c r="AK55"/>
  <c r="U55"/>
  <c r="E55"/>
  <c r="AL55"/>
  <c r="V55"/>
  <c r="F55"/>
  <c r="AT56" l="1"/>
  <c r="AL56"/>
  <c r="AD56"/>
  <c r="V56"/>
  <c r="N56"/>
  <c r="F56"/>
  <c r="AW56"/>
  <c r="AO56"/>
  <c r="AG56"/>
  <c r="Y56"/>
  <c r="Q56"/>
  <c r="I56"/>
  <c r="AZ56"/>
  <c r="AR56"/>
  <c r="AJ56"/>
  <c r="AB56"/>
  <c r="T56"/>
  <c r="L56"/>
  <c r="D56"/>
  <c r="A57"/>
  <c r="AS56"/>
  <c r="AK56"/>
  <c r="AC56"/>
  <c r="U56"/>
  <c r="M56"/>
  <c r="E56"/>
  <c r="AM56"/>
  <c r="W56"/>
  <c r="G56"/>
  <c r="AN56"/>
  <c r="X56"/>
  <c r="H56"/>
  <c r="AP56"/>
  <c r="Z56"/>
  <c r="J56"/>
  <c r="AQ56"/>
  <c r="AA56"/>
  <c r="K56"/>
  <c r="AU56"/>
  <c r="AE56"/>
  <c r="O56"/>
  <c r="AV56"/>
  <c r="AF56"/>
  <c r="P56"/>
  <c r="AX56"/>
  <c r="AH56"/>
  <c r="R56"/>
  <c r="AY56"/>
  <c r="AI56"/>
  <c r="S56"/>
  <c r="C56"/>
  <c r="AY57" l="1"/>
  <c r="AQ57"/>
  <c r="AI57"/>
  <c r="AA57"/>
  <c r="S57"/>
  <c r="K57"/>
  <c r="C57"/>
  <c r="AT57"/>
  <c r="AL57"/>
  <c r="AD57"/>
  <c r="V57"/>
  <c r="N57"/>
  <c r="F57"/>
  <c r="AW57"/>
  <c r="AO57"/>
  <c r="AG57"/>
  <c r="Y57"/>
  <c r="Q57"/>
  <c r="I57"/>
  <c r="AX57"/>
  <c r="AP57"/>
  <c r="AH57"/>
  <c r="Z57"/>
  <c r="R57"/>
  <c r="J57"/>
  <c r="AZ57"/>
  <c r="AJ57"/>
  <c r="T57"/>
  <c r="D57"/>
  <c r="A58"/>
  <c r="AK57"/>
  <c r="U57"/>
  <c r="E57"/>
  <c r="AM57"/>
  <c r="W57"/>
  <c r="G57"/>
  <c r="AN57"/>
  <c r="X57"/>
  <c r="H57"/>
  <c r="AR57"/>
  <c r="AB57"/>
  <c r="L57"/>
  <c r="AS57"/>
  <c r="AC57"/>
  <c r="M57"/>
  <c r="AU57"/>
  <c r="AE57"/>
  <c r="O57"/>
  <c r="AV57"/>
  <c r="AF57"/>
  <c r="P57"/>
  <c r="AV58" l="1"/>
  <c r="AN58"/>
  <c r="AF58"/>
  <c r="X58"/>
  <c r="P58"/>
  <c r="H58"/>
  <c r="AY58"/>
  <c r="AQ58"/>
  <c r="AI58"/>
  <c r="AA58"/>
  <c r="S58"/>
  <c r="K58"/>
  <c r="C58"/>
  <c r="AT58"/>
  <c r="AL58"/>
  <c r="AD58"/>
  <c r="V58"/>
  <c r="N58"/>
  <c r="F58"/>
  <c r="AU58"/>
  <c r="AM58"/>
  <c r="AE58"/>
  <c r="W58"/>
  <c r="O58"/>
  <c r="G58"/>
  <c r="AW58"/>
  <c r="AG58"/>
  <c r="Q58"/>
  <c r="AX58"/>
  <c r="AH58"/>
  <c r="R58"/>
  <c r="AZ58"/>
  <c r="AJ58"/>
  <c r="T58"/>
  <c r="D58"/>
  <c r="A59"/>
  <c r="AK58"/>
  <c r="U58"/>
  <c r="E58"/>
  <c r="AO58"/>
  <c r="Y58"/>
  <c r="I58"/>
  <c r="AP58"/>
  <c r="Z58"/>
  <c r="J58"/>
  <c r="AR58"/>
  <c r="AB58"/>
  <c r="L58"/>
  <c r="AS58"/>
  <c r="AC58"/>
  <c r="M58"/>
  <c r="A60" l="1"/>
  <c r="AS59"/>
  <c r="AK59"/>
  <c r="AC59"/>
  <c r="U59"/>
  <c r="M59"/>
  <c r="E59"/>
  <c r="AV59"/>
  <c r="AN59"/>
  <c r="AF59"/>
  <c r="X59"/>
  <c r="P59"/>
  <c r="H59"/>
  <c r="AY59"/>
  <c r="AQ59"/>
  <c r="AI59"/>
  <c r="AA59"/>
  <c r="S59"/>
  <c r="K59"/>
  <c r="C59"/>
  <c r="AZ59"/>
  <c r="AR59"/>
  <c r="AJ59"/>
  <c r="AB59"/>
  <c r="T59"/>
  <c r="L59"/>
  <c r="D59"/>
  <c r="AT59"/>
  <c r="AD59"/>
  <c r="N59"/>
  <c r="AU59"/>
  <c r="AE59"/>
  <c r="O59"/>
  <c r="AW59"/>
  <c r="AG59"/>
  <c r="Q59"/>
  <c r="AX59"/>
  <c r="AH59"/>
  <c r="R59"/>
  <c r="AL59"/>
  <c r="V59"/>
  <c r="F59"/>
  <c r="AM59"/>
  <c r="W59"/>
  <c r="G59"/>
  <c r="AO59"/>
  <c r="Y59"/>
  <c r="I59"/>
  <c r="AP59"/>
  <c r="Z59"/>
  <c r="J59"/>
  <c r="AX60" l="1"/>
  <c r="AP60"/>
  <c r="AH60"/>
  <c r="Z60"/>
  <c r="R60"/>
  <c r="J60"/>
  <c r="A61"/>
  <c r="AS60"/>
  <c r="AK60"/>
  <c r="AC60"/>
  <c r="U60"/>
  <c r="M60"/>
  <c r="E60"/>
  <c r="AV60"/>
  <c r="AN60"/>
  <c r="AF60"/>
  <c r="X60"/>
  <c r="P60"/>
  <c r="H60"/>
  <c r="AW60"/>
  <c r="AO60"/>
  <c r="AG60"/>
  <c r="Y60"/>
  <c r="Q60"/>
  <c r="I60"/>
  <c r="AQ60"/>
  <c r="AA60"/>
  <c r="K60"/>
  <c r="AR60"/>
  <c r="AB60"/>
  <c r="L60"/>
  <c r="AT60"/>
  <c r="AD60"/>
  <c r="N60"/>
  <c r="AU60"/>
  <c r="AE60"/>
  <c r="O60"/>
  <c r="AY60"/>
  <c r="AI60"/>
  <c r="S60"/>
  <c r="C60"/>
  <c r="AZ60"/>
  <c r="AJ60"/>
  <c r="T60"/>
  <c r="D60"/>
  <c r="AL60"/>
  <c r="V60"/>
  <c r="F60"/>
  <c r="AM60"/>
  <c r="W60"/>
  <c r="G60"/>
  <c r="AU61" l="1"/>
  <c r="AM61"/>
  <c r="AE61"/>
  <c r="W61"/>
  <c r="O61"/>
  <c r="G61"/>
  <c r="AX61"/>
  <c r="AP61"/>
  <c r="AH61"/>
  <c r="Z61"/>
  <c r="R61"/>
  <c r="J61"/>
  <c r="A62"/>
  <c r="AS61"/>
  <c r="AK61"/>
  <c r="AC61"/>
  <c r="U61"/>
  <c r="M61"/>
  <c r="E61"/>
  <c r="AT61"/>
  <c r="AL61"/>
  <c r="AD61"/>
  <c r="V61"/>
  <c r="N61"/>
  <c r="F61"/>
  <c r="AN61"/>
  <c r="X61"/>
  <c r="H61"/>
  <c r="AO61"/>
  <c r="Y61"/>
  <c r="I61"/>
  <c r="AQ61"/>
  <c r="AA61"/>
  <c r="K61"/>
  <c r="AR61"/>
  <c r="AB61"/>
  <c r="L61"/>
  <c r="AV61"/>
  <c r="AF61"/>
  <c r="P61"/>
  <c r="AW61"/>
  <c r="AG61"/>
  <c r="Q61"/>
  <c r="AY61"/>
  <c r="AI61"/>
  <c r="S61"/>
  <c r="C61"/>
  <c r="AZ61"/>
  <c r="AJ61"/>
  <c r="T61"/>
  <c r="D61"/>
  <c r="AZ62" l="1"/>
  <c r="AR62"/>
  <c r="AJ62"/>
  <c r="AB62"/>
  <c r="T62"/>
  <c r="L62"/>
  <c r="D62"/>
  <c r="AU62"/>
  <c r="AM62"/>
  <c r="AE62"/>
  <c r="W62"/>
  <c r="O62"/>
  <c r="G62"/>
  <c r="AX62"/>
  <c r="AP62"/>
  <c r="AH62"/>
  <c r="Z62"/>
  <c r="R62"/>
  <c r="J62"/>
  <c r="AY62"/>
  <c r="AQ62"/>
  <c r="AI62"/>
  <c r="AA62"/>
  <c r="S62"/>
  <c r="K62"/>
  <c r="C62"/>
  <c r="A63"/>
  <c r="AK62"/>
  <c r="U62"/>
  <c r="E62"/>
  <c r="AL62"/>
  <c r="V62"/>
  <c r="F62"/>
  <c r="AN62"/>
  <c r="X62"/>
  <c r="H62"/>
  <c r="AO62"/>
  <c r="Y62"/>
  <c r="I62"/>
  <c r="AS62"/>
  <c r="AC62"/>
  <c r="M62"/>
  <c r="AT62"/>
  <c r="AD62"/>
  <c r="N62"/>
  <c r="AV62"/>
  <c r="AF62"/>
  <c r="P62"/>
  <c r="AW62"/>
  <c r="AG62"/>
  <c r="Q62"/>
  <c r="AW63" l="1"/>
  <c r="AO63"/>
  <c r="AG63"/>
  <c r="Y63"/>
  <c r="Q63"/>
  <c r="I63"/>
  <c r="AZ63"/>
  <c r="AR63"/>
  <c r="AJ63"/>
  <c r="AB63"/>
  <c r="T63"/>
  <c r="L63"/>
  <c r="D63"/>
  <c r="AU63"/>
  <c r="AM63"/>
  <c r="AE63"/>
  <c r="W63"/>
  <c r="O63"/>
  <c r="G63"/>
  <c r="AV63"/>
  <c r="AN63"/>
  <c r="AF63"/>
  <c r="X63"/>
  <c r="P63"/>
  <c r="H63"/>
  <c r="AX63"/>
  <c r="AH63"/>
  <c r="R63"/>
  <c r="AY63"/>
  <c r="AI63"/>
  <c r="S63"/>
  <c r="C63"/>
  <c r="A64"/>
  <c r="AK63"/>
  <c r="U63"/>
  <c r="E63"/>
  <c r="AL63"/>
  <c r="V63"/>
  <c r="F63"/>
  <c r="AP63"/>
  <c r="Z63"/>
  <c r="J63"/>
  <c r="AQ63"/>
  <c r="AA63"/>
  <c r="K63"/>
  <c r="AS63"/>
  <c r="AC63"/>
  <c r="M63"/>
  <c r="AT63"/>
  <c r="AD63"/>
  <c r="N63"/>
  <c r="AT64" l="1"/>
  <c r="AL64"/>
  <c r="AD64"/>
  <c r="V64"/>
  <c r="N64"/>
  <c r="F64"/>
  <c r="AW64"/>
  <c r="AO64"/>
  <c r="AG64"/>
  <c r="Y64"/>
  <c r="Q64"/>
  <c r="I64"/>
  <c r="AZ64"/>
  <c r="AR64"/>
  <c r="AJ64"/>
  <c r="AB64"/>
  <c r="T64"/>
  <c r="L64"/>
  <c r="D64"/>
  <c r="A65"/>
  <c r="AS64"/>
  <c r="AK64"/>
  <c r="AC64"/>
  <c r="U64"/>
  <c r="M64"/>
  <c r="E64"/>
  <c r="AU64"/>
  <c r="AE64"/>
  <c r="O64"/>
  <c r="AV64"/>
  <c r="AF64"/>
  <c r="P64"/>
  <c r="AX64"/>
  <c r="AH64"/>
  <c r="R64"/>
  <c r="AY64"/>
  <c r="AI64"/>
  <c r="S64"/>
  <c r="C64"/>
  <c r="AM64"/>
  <c r="W64"/>
  <c r="G64"/>
  <c r="AN64"/>
  <c r="X64"/>
  <c r="H64"/>
  <c r="AP64"/>
  <c r="Z64"/>
  <c r="J64"/>
  <c r="AQ64"/>
  <c r="AA64"/>
  <c r="K64"/>
  <c r="AY65" l="1"/>
  <c r="AQ65"/>
  <c r="AI65"/>
  <c r="AA65"/>
  <c r="S65"/>
  <c r="K65"/>
  <c r="C65"/>
  <c r="AT65"/>
  <c r="AL65"/>
  <c r="AD65"/>
  <c r="V65"/>
  <c r="N65"/>
  <c r="F65"/>
  <c r="AW65"/>
  <c r="AO65"/>
  <c r="AG65"/>
  <c r="Y65"/>
  <c r="Q65"/>
  <c r="I65"/>
  <c r="AX65"/>
  <c r="AP65"/>
  <c r="AH65"/>
  <c r="Z65"/>
  <c r="R65"/>
  <c r="J65"/>
  <c r="AR65"/>
  <c r="AB65"/>
  <c r="L65"/>
  <c r="AS65"/>
  <c r="AC65"/>
  <c r="M65"/>
  <c r="AU65"/>
  <c r="AE65"/>
  <c r="O65"/>
  <c r="AV65"/>
  <c r="AF65"/>
  <c r="P65"/>
  <c r="AZ65"/>
  <c r="AJ65"/>
  <c r="T65"/>
  <c r="D65"/>
  <c r="A66"/>
  <c r="AK65"/>
  <c r="U65"/>
  <c r="E65"/>
  <c r="AM65"/>
  <c r="W65"/>
  <c r="G65"/>
  <c r="AN65"/>
  <c r="X65"/>
  <c r="H65"/>
  <c r="AV66" l="1"/>
  <c r="AN66"/>
  <c r="AF66"/>
  <c r="X66"/>
  <c r="P66"/>
  <c r="H66"/>
  <c r="AY66"/>
  <c r="AQ66"/>
  <c r="AI66"/>
  <c r="AA66"/>
  <c r="S66"/>
  <c r="K66"/>
  <c r="C66"/>
  <c r="AT66"/>
  <c r="AL66"/>
  <c r="AD66"/>
  <c r="V66"/>
  <c r="N66"/>
  <c r="F66"/>
  <c r="AU66"/>
  <c r="AM66"/>
  <c r="AE66"/>
  <c r="W66"/>
  <c r="O66"/>
  <c r="G66"/>
  <c r="AO66"/>
  <c r="Y66"/>
  <c r="I66"/>
  <c r="AP66"/>
  <c r="Z66"/>
  <c r="J66"/>
  <c r="AR66"/>
  <c r="AB66"/>
  <c r="L66"/>
  <c r="AS66"/>
  <c r="AC66"/>
  <c r="M66"/>
  <c r="AW66"/>
  <c r="AG66"/>
  <c r="Q66"/>
  <c r="AX66"/>
  <c r="AH66"/>
  <c r="R66"/>
  <c r="AZ66"/>
  <c r="AJ66"/>
  <c r="T66"/>
  <c r="D66"/>
  <c r="A67"/>
  <c r="AK66"/>
  <c r="U66"/>
  <c r="E66"/>
  <c r="A68" l="1"/>
  <c r="AS67"/>
  <c r="AK67"/>
  <c r="AC67"/>
  <c r="U67"/>
  <c r="M67"/>
  <c r="E67"/>
  <c r="AV67"/>
  <c r="AN67"/>
  <c r="AF67"/>
  <c r="X67"/>
  <c r="P67"/>
  <c r="H67"/>
  <c r="AY67"/>
  <c r="AQ67"/>
  <c r="AI67"/>
  <c r="AA67"/>
  <c r="S67"/>
  <c r="K67"/>
  <c r="C67"/>
  <c r="AZ67"/>
  <c r="AR67"/>
  <c r="AJ67"/>
  <c r="AB67"/>
  <c r="T67"/>
  <c r="L67"/>
  <c r="D67"/>
  <c r="AL67"/>
  <c r="V67"/>
  <c r="F67"/>
  <c r="AM67"/>
  <c r="W67"/>
  <c r="G67"/>
  <c r="AO67"/>
  <c r="Y67"/>
  <c r="I67"/>
  <c r="AP67"/>
  <c r="Z67"/>
  <c r="J67"/>
  <c r="AT67"/>
  <c r="AD67"/>
  <c r="N67"/>
  <c r="AU67"/>
  <c r="AE67"/>
  <c r="O67"/>
  <c r="AW67"/>
  <c r="AG67"/>
  <c r="Q67"/>
  <c r="AX67"/>
  <c r="AH67"/>
  <c r="R67"/>
  <c r="AX68" l="1"/>
  <c r="AP68"/>
  <c r="AH68"/>
  <c r="Z68"/>
  <c r="R68"/>
  <c r="J68"/>
  <c r="A69"/>
  <c r="AS68"/>
  <c r="AK68"/>
  <c r="AC68"/>
  <c r="U68"/>
  <c r="M68"/>
  <c r="E68"/>
  <c r="AV68"/>
  <c r="AN68"/>
  <c r="AF68"/>
  <c r="X68"/>
  <c r="P68"/>
  <c r="H68"/>
  <c r="AW68"/>
  <c r="AO68"/>
  <c r="AG68"/>
  <c r="Y68"/>
  <c r="Q68"/>
  <c r="I68"/>
  <c r="AY68"/>
  <c r="AI68"/>
  <c r="S68"/>
  <c r="C68"/>
  <c r="AZ68"/>
  <c r="AJ68"/>
  <c r="T68"/>
  <c r="D68"/>
  <c r="AL68"/>
  <c r="V68"/>
  <c r="F68"/>
  <c r="AM68"/>
  <c r="W68"/>
  <c r="G68"/>
  <c r="AQ68"/>
  <c r="AA68"/>
  <c r="K68"/>
  <c r="AR68"/>
  <c r="AB68"/>
  <c r="L68"/>
  <c r="AT68"/>
  <c r="AD68"/>
  <c r="N68"/>
  <c r="AU68"/>
  <c r="AE68"/>
  <c r="O68"/>
  <c r="AU69" l="1"/>
  <c r="AM69"/>
  <c r="AE69"/>
  <c r="W69"/>
  <c r="O69"/>
  <c r="G69"/>
  <c r="AX69"/>
  <c r="AP69"/>
  <c r="AH69"/>
  <c r="Z69"/>
  <c r="R69"/>
  <c r="J69"/>
  <c r="A70"/>
  <c r="AS69"/>
  <c r="AK69"/>
  <c r="AC69"/>
  <c r="U69"/>
  <c r="M69"/>
  <c r="E69"/>
  <c r="AT69"/>
  <c r="AL69"/>
  <c r="AD69"/>
  <c r="V69"/>
  <c r="N69"/>
  <c r="F69"/>
  <c r="AV69"/>
  <c r="AF69"/>
  <c r="P69"/>
  <c r="AW69"/>
  <c r="AG69"/>
  <c r="Q69"/>
  <c r="AY69"/>
  <c r="AI69"/>
  <c r="S69"/>
  <c r="C69"/>
  <c r="AZ69"/>
  <c r="AJ69"/>
  <c r="T69"/>
  <c r="D69"/>
  <c r="AN69"/>
  <c r="X69"/>
  <c r="H69"/>
  <c r="AO69"/>
  <c r="Y69"/>
  <c r="I69"/>
  <c r="AQ69"/>
  <c r="AA69"/>
  <c r="K69"/>
  <c r="AR69"/>
  <c r="AB69"/>
  <c r="L69"/>
  <c r="AZ70" l="1"/>
  <c r="AR70"/>
  <c r="AJ70"/>
  <c r="AB70"/>
  <c r="T70"/>
  <c r="L70"/>
  <c r="D70"/>
  <c r="AU70"/>
  <c r="AM70"/>
  <c r="AE70"/>
  <c r="W70"/>
  <c r="O70"/>
  <c r="G70"/>
  <c r="AX70"/>
  <c r="AP70"/>
  <c r="AH70"/>
  <c r="Z70"/>
  <c r="R70"/>
  <c r="J70"/>
  <c r="AY70"/>
  <c r="AQ70"/>
  <c r="AI70"/>
  <c r="AA70"/>
  <c r="S70"/>
  <c r="K70"/>
  <c r="C70"/>
  <c r="AS70"/>
  <c r="AC70"/>
  <c r="M70"/>
  <c r="AT70"/>
  <c r="AD70"/>
  <c r="N70"/>
  <c r="AV70"/>
  <c r="AF70"/>
  <c r="P70"/>
  <c r="AW70"/>
  <c r="AG70"/>
  <c r="Q70"/>
  <c r="A71"/>
  <c r="AK70"/>
  <c r="U70"/>
  <c r="E70"/>
  <c r="AL70"/>
  <c r="V70"/>
  <c r="F70"/>
  <c r="AN70"/>
  <c r="X70"/>
  <c r="H70"/>
  <c r="AO70"/>
  <c r="Y70"/>
  <c r="I70"/>
  <c r="AW71" l="1"/>
  <c r="AO71"/>
  <c r="AG71"/>
  <c r="Y71"/>
  <c r="Q71"/>
  <c r="I71"/>
  <c r="AZ71"/>
  <c r="AR71"/>
  <c r="AJ71"/>
  <c r="AB71"/>
  <c r="T71"/>
  <c r="L71"/>
  <c r="D71"/>
  <c r="AU71"/>
  <c r="AM71"/>
  <c r="AE71"/>
  <c r="W71"/>
  <c r="O71"/>
  <c r="G71"/>
  <c r="AV71"/>
  <c r="AN71"/>
  <c r="AF71"/>
  <c r="X71"/>
  <c r="P71"/>
  <c r="H71"/>
  <c r="AP71"/>
  <c r="Z71"/>
  <c r="J71"/>
  <c r="AQ71"/>
  <c r="AA71"/>
  <c r="K71"/>
  <c r="AS71"/>
  <c r="AC71"/>
  <c r="M71"/>
  <c r="AT71"/>
  <c r="AD71"/>
  <c r="N71"/>
  <c r="AX71"/>
  <c r="AH71"/>
  <c r="R71"/>
  <c r="AY71"/>
  <c r="AI71"/>
  <c r="S71"/>
  <c r="C71"/>
  <c r="A72"/>
  <c r="AK71"/>
  <c r="U71"/>
  <c r="E71"/>
  <c r="AL71"/>
  <c r="V71"/>
  <c r="F71"/>
  <c r="AT72" l="1"/>
  <c r="AL72"/>
  <c r="AD72"/>
  <c r="V72"/>
  <c r="N72"/>
  <c r="F72"/>
  <c r="AW72"/>
  <c r="AO72"/>
  <c r="AG72"/>
  <c r="Y72"/>
  <c r="Q72"/>
  <c r="I72"/>
  <c r="AZ72"/>
  <c r="AR72"/>
  <c r="AJ72"/>
  <c r="AB72"/>
  <c r="T72"/>
  <c r="L72"/>
  <c r="D72"/>
  <c r="A73"/>
  <c r="AS72"/>
  <c r="AK72"/>
  <c r="AC72"/>
  <c r="U72"/>
  <c r="M72"/>
  <c r="E72"/>
  <c r="AM72"/>
  <c r="W72"/>
  <c r="G72"/>
  <c r="AN72"/>
  <c r="X72"/>
  <c r="H72"/>
  <c r="AP72"/>
  <c r="Z72"/>
  <c r="J72"/>
  <c r="AQ72"/>
  <c r="AA72"/>
  <c r="K72"/>
  <c r="AU72"/>
  <c r="AE72"/>
  <c r="O72"/>
  <c r="AV72"/>
  <c r="AF72"/>
  <c r="P72"/>
  <c r="AX72"/>
  <c r="AH72"/>
  <c r="R72"/>
  <c r="AY72"/>
  <c r="AI72"/>
  <c r="S72"/>
  <c r="C72"/>
  <c r="AY73" l="1"/>
  <c r="AQ73"/>
  <c r="AI73"/>
  <c r="AA73"/>
  <c r="S73"/>
  <c r="K73"/>
  <c r="C73"/>
  <c r="AT73"/>
  <c r="AL73"/>
  <c r="AD73"/>
  <c r="V73"/>
  <c r="N73"/>
  <c r="F73"/>
  <c r="AW73"/>
  <c r="AO73"/>
  <c r="AG73"/>
  <c r="Y73"/>
  <c r="Q73"/>
  <c r="I73"/>
  <c r="AX73"/>
  <c r="AP73"/>
  <c r="AH73"/>
  <c r="Z73"/>
  <c r="R73"/>
  <c r="J73"/>
  <c r="AZ73"/>
  <c r="AJ73"/>
  <c r="T73"/>
  <c r="D73"/>
  <c r="A74"/>
  <c r="AK73"/>
  <c r="U73"/>
  <c r="E73"/>
  <c r="AM73"/>
  <c r="W73"/>
  <c r="G73"/>
  <c r="AN73"/>
  <c r="X73"/>
  <c r="H73"/>
  <c r="AR73"/>
  <c r="AB73"/>
  <c r="L73"/>
  <c r="AS73"/>
  <c r="AC73"/>
  <c r="M73"/>
  <c r="AU73"/>
  <c r="AE73"/>
  <c r="O73"/>
  <c r="AV73"/>
  <c r="AF73"/>
  <c r="P73"/>
  <c r="AV74" l="1"/>
  <c r="AN74"/>
  <c r="AF74"/>
  <c r="X74"/>
  <c r="P74"/>
  <c r="H74"/>
  <c r="AW74"/>
  <c r="AO74"/>
  <c r="AG74"/>
  <c r="Y74"/>
  <c r="AY74"/>
  <c r="AQ74"/>
  <c r="AI74"/>
  <c r="AA74"/>
  <c r="S74"/>
  <c r="K74"/>
  <c r="C74"/>
  <c r="AT74"/>
  <c r="AL74"/>
  <c r="AD74"/>
  <c r="V74"/>
  <c r="N74"/>
  <c r="F74"/>
  <c r="AU74"/>
  <c r="AM74"/>
  <c r="AE74"/>
  <c r="W74"/>
  <c r="O74"/>
  <c r="G74"/>
  <c r="AJ74"/>
  <c r="Q74"/>
  <c r="AK74"/>
  <c r="R74"/>
  <c r="AP74"/>
  <c r="T74"/>
  <c r="D74"/>
  <c r="AR74"/>
  <c r="U74"/>
  <c r="E74"/>
  <c r="AS74"/>
  <c r="Z74"/>
  <c r="I74"/>
  <c r="AX74"/>
  <c r="AB74"/>
  <c r="J74"/>
  <c r="AZ74"/>
  <c r="AC74"/>
  <c r="L74"/>
  <c r="A75"/>
  <c r="AH74"/>
  <c r="M74"/>
  <c r="A76" l="1"/>
  <c r="AS75"/>
  <c r="AK75"/>
  <c r="AC75"/>
  <c r="U75"/>
  <c r="M75"/>
  <c r="E75"/>
  <c r="AT75"/>
  <c r="AL75"/>
  <c r="AD75"/>
  <c r="V75"/>
  <c r="N75"/>
  <c r="F75"/>
  <c r="AV75"/>
  <c r="AN75"/>
  <c r="AF75"/>
  <c r="X75"/>
  <c r="P75"/>
  <c r="H75"/>
  <c r="AX75"/>
  <c r="AP75"/>
  <c r="AH75"/>
  <c r="Z75"/>
  <c r="AY75"/>
  <c r="AQ75"/>
  <c r="AI75"/>
  <c r="AA75"/>
  <c r="S75"/>
  <c r="K75"/>
  <c r="C75"/>
  <c r="AZ75"/>
  <c r="AR75"/>
  <c r="AJ75"/>
  <c r="AB75"/>
  <c r="T75"/>
  <c r="L75"/>
  <c r="D75"/>
  <c r="AE75"/>
  <c r="G75"/>
  <c r="AG75"/>
  <c r="I75"/>
  <c r="AM75"/>
  <c r="J75"/>
  <c r="AO75"/>
  <c r="O75"/>
  <c r="AU75"/>
  <c r="Q75"/>
  <c r="AW75"/>
  <c r="R75"/>
  <c r="W75"/>
  <c r="Y75"/>
  <c r="AX76" l="1"/>
  <c r="AP76"/>
  <c r="AH76"/>
  <c r="Z76"/>
  <c r="R76"/>
  <c r="J76"/>
  <c r="AY76"/>
  <c r="AQ76"/>
  <c r="AI76"/>
  <c r="AA76"/>
  <c r="S76"/>
  <c r="K76"/>
  <c r="C76"/>
  <c r="A77"/>
  <c r="AS76"/>
  <c r="AK76"/>
  <c r="AC76"/>
  <c r="U76"/>
  <c r="M76"/>
  <c r="E76"/>
  <c r="AU76"/>
  <c r="AM76"/>
  <c r="AE76"/>
  <c r="W76"/>
  <c r="O76"/>
  <c r="G76"/>
  <c r="AV76"/>
  <c r="AN76"/>
  <c r="AF76"/>
  <c r="X76"/>
  <c r="P76"/>
  <c r="H76"/>
  <c r="AW76"/>
  <c r="AO76"/>
  <c r="AG76"/>
  <c r="Y76"/>
  <c r="Q76"/>
  <c r="I76"/>
  <c r="AR76"/>
  <c r="L76"/>
  <c r="AT76"/>
  <c r="N76"/>
  <c r="AZ76"/>
  <c r="T76"/>
  <c r="V76"/>
  <c r="AB76"/>
  <c r="AD76"/>
  <c r="AJ76"/>
  <c r="D76"/>
  <c r="AL76"/>
  <c r="F76"/>
  <c r="AU77" l="1"/>
  <c r="AM77"/>
  <c r="AE77"/>
  <c r="W77"/>
  <c r="O77"/>
  <c r="G77"/>
  <c r="AV77"/>
  <c r="AN77"/>
  <c r="AF77"/>
  <c r="X77"/>
  <c r="P77"/>
  <c r="H77"/>
  <c r="AX77"/>
  <c r="AP77"/>
  <c r="AH77"/>
  <c r="Z77"/>
  <c r="R77"/>
  <c r="J77"/>
  <c r="AY77"/>
  <c r="AQ77"/>
  <c r="AI77"/>
  <c r="AA77"/>
  <c r="S77"/>
  <c r="K77"/>
  <c r="AZ77"/>
  <c r="AR77"/>
  <c r="AJ77"/>
  <c r="AB77"/>
  <c r="T77"/>
  <c r="L77"/>
  <c r="D77"/>
  <c r="A78"/>
  <c r="AS77"/>
  <c r="AK77"/>
  <c r="AC77"/>
  <c r="U77"/>
  <c r="M77"/>
  <c r="E77"/>
  <c r="AT77"/>
  <c r="AL77"/>
  <c r="AD77"/>
  <c r="V77"/>
  <c r="N77"/>
  <c r="F77"/>
  <c r="AO77"/>
  <c r="AW77"/>
  <c r="C77"/>
  <c r="I77"/>
  <c r="Q77"/>
  <c r="Y77"/>
  <c r="AG77"/>
  <c r="AX78" l="1"/>
  <c r="AP78"/>
  <c r="AY78"/>
  <c r="AS78"/>
  <c r="AJ78"/>
  <c r="AB78"/>
  <c r="T78"/>
  <c r="L78"/>
  <c r="D78"/>
  <c r="AT78"/>
  <c r="AK78"/>
  <c r="AC78"/>
  <c r="U78"/>
  <c r="M78"/>
  <c r="E78"/>
  <c r="AV78"/>
  <c r="AM78"/>
  <c r="AE78"/>
  <c r="W78"/>
  <c r="O78"/>
  <c r="G78"/>
  <c r="AW78"/>
  <c r="AN78"/>
  <c r="AF78"/>
  <c r="X78"/>
  <c r="P78"/>
  <c r="H78"/>
  <c r="AZ78"/>
  <c r="AO78"/>
  <c r="AG78"/>
  <c r="Y78"/>
  <c r="Q78"/>
  <c r="I78"/>
  <c r="A79"/>
  <c r="AQ78"/>
  <c r="AH78"/>
  <c r="Z78"/>
  <c r="R78"/>
  <c r="J78"/>
  <c r="AR78"/>
  <c r="AI78"/>
  <c r="AA78"/>
  <c r="S78"/>
  <c r="K78"/>
  <c r="C78"/>
  <c r="F78"/>
  <c r="N78"/>
  <c r="V78"/>
  <c r="AD78"/>
  <c r="AL78"/>
  <c r="AU78"/>
  <c r="AT79" l="1"/>
  <c r="AL79"/>
  <c r="AD79"/>
  <c r="V79"/>
  <c r="AU79"/>
  <c r="AM79"/>
  <c r="AE79"/>
  <c r="W79"/>
  <c r="O79"/>
  <c r="G79"/>
  <c r="AV79"/>
  <c r="AN79"/>
  <c r="AF79"/>
  <c r="X79"/>
  <c r="P79"/>
  <c r="H79"/>
  <c r="AZ79"/>
  <c r="AO79"/>
  <c r="AA79"/>
  <c r="N79"/>
  <c r="D79"/>
  <c r="A80"/>
  <c r="AP79"/>
  <c r="AB79"/>
  <c r="Q79"/>
  <c r="E79"/>
  <c r="AQ79"/>
  <c r="AC79"/>
  <c r="R79"/>
  <c r="F79"/>
  <c r="AR79"/>
  <c r="AG79"/>
  <c r="S79"/>
  <c r="I79"/>
  <c r="AS79"/>
  <c r="AH79"/>
  <c r="T79"/>
  <c r="J79"/>
  <c r="AW79"/>
  <c r="AI79"/>
  <c r="U79"/>
  <c r="K79"/>
  <c r="AX79"/>
  <c r="AJ79"/>
  <c r="Y79"/>
  <c r="L79"/>
  <c r="AY79"/>
  <c r="AK79"/>
  <c r="Z79"/>
  <c r="M79"/>
  <c r="C79"/>
  <c r="AY80" l="1"/>
  <c r="AQ80"/>
  <c r="AI80"/>
  <c r="AA80"/>
  <c r="S80"/>
  <c r="K80"/>
  <c r="C80"/>
  <c r="AZ80"/>
  <c r="AR80"/>
  <c r="AJ80"/>
  <c r="AB80"/>
  <c r="T80"/>
  <c r="L80"/>
  <c r="D80"/>
  <c r="A81"/>
  <c r="AS80"/>
  <c r="AK80"/>
  <c r="AC80"/>
  <c r="U80"/>
  <c r="M80"/>
  <c r="E80"/>
  <c r="AN80"/>
  <c r="Z80"/>
  <c r="O80"/>
  <c r="AO80"/>
  <c r="AD80"/>
  <c r="P80"/>
  <c r="AP80"/>
  <c r="AE80"/>
  <c r="Q80"/>
  <c r="F80"/>
  <c r="AT80"/>
  <c r="AF80"/>
  <c r="R80"/>
  <c r="G80"/>
  <c r="AU80"/>
  <c r="AG80"/>
  <c r="V80"/>
  <c r="H80"/>
  <c r="AV80"/>
  <c r="AH80"/>
  <c r="W80"/>
  <c r="I80"/>
  <c r="AW80"/>
  <c r="AL80"/>
  <c r="X80"/>
  <c r="J80"/>
  <c r="AX80"/>
  <c r="AM80"/>
  <c r="Y80"/>
  <c r="N80"/>
  <c r="AV81" l="1"/>
  <c r="AN81"/>
  <c r="AF81"/>
  <c r="X81"/>
  <c r="P81"/>
  <c r="H81"/>
  <c r="AW81"/>
  <c r="AO81"/>
  <c r="AG81"/>
  <c r="Y81"/>
  <c r="Q81"/>
  <c r="I81"/>
  <c r="AX81"/>
  <c r="AP81"/>
  <c r="AH81"/>
  <c r="Z81"/>
  <c r="R81"/>
  <c r="J81"/>
  <c r="A82"/>
  <c r="AM81"/>
  <c r="AB81"/>
  <c r="N81"/>
  <c r="C81"/>
  <c r="AQ81"/>
  <c r="AC81"/>
  <c r="O81"/>
  <c r="D81"/>
  <c r="AR81"/>
  <c r="AD81"/>
  <c r="S81"/>
  <c r="E81"/>
  <c r="AS81"/>
  <c r="AE81"/>
  <c r="T81"/>
  <c r="F81"/>
  <c r="AT81"/>
  <c r="AI81"/>
  <c r="U81"/>
  <c r="G81"/>
  <c r="AU81"/>
  <c r="AJ81"/>
  <c r="V81"/>
  <c r="K81"/>
  <c r="AY81"/>
  <c r="AK81"/>
  <c r="W81"/>
  <c r="L81"/>
  <c r="AZ81"/>
  <c r="AL81"/>
  <c r="AA81"/>
  <c r="M81"/>
  <c r="AZ82" l="1"/>
  <c r="AR82"/>
  <c r="AJ82"/>
  <c r="AB82"/>
  <c r="T82"/>
  <c r="A83"/>
  <c r="AS82"/>
  <c r="AK82"/>
  <c r="AC82"/>
  <c r="U82"/>
  <c r="M82"/>
  <c r="E82"/>
  <c r="AT82"/>
  <c r="AL82"/>
  <c r="AD82"/>
  <c r="V82"/>
  <c r="N82"/>
  <c r="F82"/>
  <c r="AU82"/>
  <c r="AM82"/>
  <c r="AE82"/>
  <c r="W82"/>
  <c r="O82"/>
  <c r="G82"/>
  <c r="AV82"/>
  <c r="AF82"/>
  <c r="P82"/>
  <c r="AW82"/>
  <c r="AG82"/>
  <c r="Q82"/>
  <c r="C82"/>
  <c r="AX82"/>
  <c r="AH82"/>
  <c r="R82"/>
  <c r="D82"/>
  <c r="AY82"/>
  <c r="AI82"/>
  <c r="S82"/>
  <c r="H82"/>
  <c r="AN82"/>
  <c r="X82"/>
  <c r="I82"/>
  <c r="AO82"/>
  <c r="Y82"/>
  <c r="J82"/>
  <c r="AP82"/>
  <c r="Z82"/>
  <c r="K82"/>
  <c r="AQ82"/>
  <c r="AA82"/>
  <c r="L82"/>
  <c r="AW83" l="1"/>
  <c r="AO83"/>
  <c r="AG83"/>
  <c r="Y83"/>
  <c r="Q83"/>
  <c r="I83"/>
  <c r="AX83"/>
  <c r="AP83"/>
  <c r="AH83"/>
  <c r="Z83"/>
  <c r="R83"/>
  <c r="J83"/>
  <c r="AY83"/>
  <c r="AQ83"/>
  <c r="AI83"/>
  <c r="AA83"/>
  <c r="S83"/>
  <c r="K83"/>
  <c r="C83"/>
  <c r="AZ83"/>
  <c r="AR83"/>
  <c r="AJ83"/>
  <c r="AB83"/>
  <c r="T83"/>
  <c r="L83"/>
  <c r="D83"/>
  <c r="AS83"/>
  <c r="AC83"/>
  <c r="M83"/>
  <c r="AT83"/>
  <c r="AD83"/>
  <c r="N83"/>
  <c r="AU83"/>
  <c r="AE83"/>
  <c r="O83"/>
  <c r="AV83"/>
  <c r="AF83"/>
  <c r="P83"/>
  <c r="A84"/>
  <c r="AK83"/>
  <c r="U83"/>
  <c r="E83"/>
  <c r="AL83"/>
  <c r="V83"/>
  <c r="F83"/>
  <c r="AM83"/>
  <c r="W83"/>
  <c r="G83"/>
  <c r="AN83"/>
  <c r="X83"/>
  <c r="H83"/>
  <c r="AT84" l="1"/>
  <c r="AL84"/>
  <c r="AD84"/>
  <c r="V84"/>
  <c r="N84"/>
  <c r="F84"/>
  <c r="AU84"/>
  <c r="AM84"/>
  <c r="AE84"/>
  <c r="W84"/>
  <c r="O84"/>
  <c r="G84"/>
  <c r="AV84"/>
  <c r="AN84"/>
  <c r="AF84"/>
  <c r="X84"/>
  <c r="P84"/>
  <c r="H84"/>
  <c r="AW84"/>
  <c r="AO84"/>
  <c r="AG84"/>
  <c r="Y84"/>
  <c r="Q84"/>
  <c r="I84"/>
  <c r="AX84"/>
  <c r="AY84"/>
  <c r="AP84"/>
  <c r="Z84"/>
  <c r="J84"/>
  <c r="AQ84"/>
  <c r="AA84"/>
  <c r="K84"/>
  <c r="AR84"/>
  <c r="AB84"/>
  <c r="L84"/>
  <c r="AS84"/>
  <c r="AC84"/>
  <c r="M84"/>
  <c r="AZ84"/>
  <c r="AH84"/>
  <c r="R84"/>
  <c r="A85"/>
  <c r="AI84"/>
  <c r="S84"/>
  <c r="C84"/>
  <c r="AJ84"/>
  <c r="T84"/>
  <c r="D84"/>
  <c r="AK84"/>
  <c r="U84"/>
  <c r="E84"/>
  <c r="AY85" l="1"/>
  <c r="AQ85"/>
  <c r="AI85"/>
  <c r="AA85"/>
  <c r="S85"/>
  <c r="K85"/>
  <c r="C85"/>
  <c r="AZ85"/>
  <c r="AR85"/>
  <c r="AJ85"/>
  <c r="AB85"/>
  <c r="T85"/>
  <c r="L85"/>
  <c r="D85"/>
  <c r="A86"/>
  <c r="AS85"/>
  <c r="AK85"/>
  <c r="AC85"/>
  <c r="U85"/>
  <c r="M85"/>
  <c r="E85"/>
  <c r="AT85"/>
  <c r="AL85"/>
  <c r="AD85"/>
  <c r="V85"/>
  <c r="N85"/>
  <c r="F85"/>
  <c r="AU85"/>
  <c r="AM85"/>
  <c r="AE85"/>
  <c r="W85"/>
  <c r="O85"/>
  <c r="G85"/>
  <c r="AV85"/>
  <c r="AN85"/>
  <c r="AF85"/>
  <c r="X85"/>
  <c r="P85"/>
  <c r="H85"/>
  <c r="AW85"/>
  <c r="Q85"/>
  <c r="AX85"/>
  <c r="R85"/>
  <c r="Y85"/>
  <c r="Z85"/>
  <c r="AG85"/>
  <c r="AH85"/>
  <c r="AO85"/>
  <c r="I85"/>
  <c r="AP85"/>
  <c r="J85"/>
  <c r="AV86" l="1"/>
  <c r="AN86"/>
  <c r="AF86"/>
  <c r="X86"/>
  <c r="P86"/>
  <c r="H86"/>
  <c r="AW86"/>
  <c r="AO86"/>
  <c r="AG86"/>
  <c r="Y86"/>
  <c r="Q86"/>
  <c r="I86"/>
  <c r="AX86"/>
  <c r="AP86"/>
  <c r="AH86"/>
  <c r="Z86"/>
  <c r="R86"/>
  <c r="J86"/>
  <c r="AY86"/>
  <c r="AQ86"/>
  <c r="AI86"/>
  <c r="AA86"/>
  <c r="S86"/>
  <c r="K86"/>
  <c r="C86"/>
  <c r="AZ86"/>
  <c r="AR86"/>
  <c r="AJ86"/>
  <c r="AB86"/>
  <c r="T86"/>
  <c r="L86"/>
  <c r="D86"/>
  <c r="A87"/>
  <c r="AS86"/>
  <c r="AK86"/>
  <c r="AC86"/>
  <c r="U86"/>
  <c r="M86"/>
  <c r="E86"/>
  <c r="AD86"/>
  <c r="AE86"/>
  <c r="AL86"/>
  <c r="F86"/>
  <c r="AM86"/>
  <c r="G86"/>
  <c r="AT86"/>
  <c r="N86"/>
  <c r="AU86"/>
  <c r="O86"/>
  <c r="V86"/>
  <c r="W86"/>
  <c r="A88" l="1"/>
  <c r="AS87"/>
  <c r="AK87"/>
  <c r="AC87"/>
  <c r="U87"/>
  <c r="M87"/>
  <c r="E87"/>
  <c r="AT87"/>
  <c r="AL87"/>
  <c r="AD87"/>
  <c r="V87"/>
  <c r="N87"/>
  <c r="F87"/>
  <c r="AU87"/>
  <c r="AM87"/>
  <c r="AE87"/>
  <c r="W87"/>
  <c r="O87"/>
  <c r="G87"/>
  <c r="AV87"/>
  <c r="AN87"/>
  <c r="AF87"/>
  <c r="X87"/>
  <c r="P87"/>
  <c r="H87"/>
  <c r="AW87"/>
  <c r="AO87"/>
  <c r="AG87"/>
  <c r="Y87"/>
  <c r="Q87"/>
  <c r="I87"/>
  <c r="AX87"/>
  <c r="AP87"/>
  <c r="AH87"/>
  <c r="Z87"/>
  <c r="R87"/>
  <c r="J87"/>
  <c r="AZ87"/>
  <c r="AR87"/>
  <c r="AJ87"/>
  <c r="AY87"/>
  <c r="K87"/>
  <c r="L87"/>
  <c r="S87"/>
  <c r="T87"/>
  <c r="AA87"/>
  <c r="AB87"/>
  <c r="AI87"/>
  <c r="C87"/>
  <c r="AQ87"/>
  <c r="D87"/>
  <c r="AX88" l="1"/>
  <c r="AP88"/>
  <c r="AH88"/>
  <c r="Z88"/>
  <c r="R88"/>
  <c r="J88"/>
  <c r="AY88"/>
  <c r="AQ88"/>
  <c r="AI88"/>
  <c r="AA88"/>
  <c r="S88"/>
  <c r="K88"/>
  <c r="C88"/>
  <c r="AZ88"/>
  <c r="AR88"/>
  <c r="AJ88"/>
  <c r="AB88"/>
  <c r="T88"/>
  <c r="L88"/>
  <c r="D88"/>
  <c r="A89"/>
  <c r="AS88"/>
  <c r="AK88"/>
  <c r="AC88"/>
  <c r="U88"/>
  <c r="M88"/>
  <c r="E88"/>
  <c r="AT88"/>
  <c r="AL88"/>
  <c r="AD88"/>
  <c r="V88"/>
  <c r="N88"/>
  <c r="F88"/>
  <c r="AU88"/>
  <c r="AM88"/>
  <c r="AE88"/>
  <c r="W88"/>
  <c r="O88"/>
  <c r="G88"/>
  <c r="AW88"/>
  <c r="AO88"/>
  <c r="AG88"/>
  <c r="Y88"/>
  <c r="Q88"/>
  <c r="I88"/>
  <c r="H88"/>
  <c r="P88"/>
  <c r="X88"/>
  <c r="AF88"/>
  <c r="AN88"/>
  <c r="AV88"/>
  <c r="AU89" l="1"/>
  <c r="AM89"/>
  <c r="AE89"/>
  <c r="W89"/>
  <c r="O89"/>
  <c r="G89"/>
  <c r="AV89"/>
  <c r="AN89"/>
  <c r="AF89"/>
  <c r="X89"/>
  <c r="P89"/>
  <c r="H89"/>
  <c r="AW89"/>
  <c r="AO89"/>
  <c r="AG89"/>
  <c r="Y89"/>
  <c r="Q89"/>
  <c r="I89"/>
  <c r="AX89"/>
  <c r="AP89"/>
  <c r="AH89"/>
  <c r="Z89"/>
  <c r="R89"/>
  <c r="J89"/>
  <c r="AY89"/>
  <c r="AQ89"/>
  <c r="AI89"/>
  <c r="AA89"/>
  <c r="S89"/>
  <c r="K89"/>
  <c r="C89"/>
  <c r="AZ89"/>
  <c r="AR89"/>
  <c r="AJ89"/>
  <c r="AB89"/>
  <c r="T89"/>
  <c r="L89"/>
  <c r="D89"/>
  <c r="AT89"/>
  <c r="AL89"/>
  <c r="AD89"/>
  <c r="V89"/>
  <c r="N89"/>
  <c r="F89"/>
  <c r="M89"/>
  <c r="U89"/>
  <c r="AC89"/>
  <c r="AK89"/>
  <c r="AS89"/>
  <c r="A90"/>
  <c r="E89"/>
  <c r="AZ90" l="1"/>
  <c r="AR90"/>
  <c r="AJ90"/>
  <c r="AB90"/>
  <c r="T90"/>
  <c r="L90"/>
  <c r="D90"/>
  <c r="A91"/>
  <c r="AS90"/>
  <c r="AK90"/>
  <c r="AC90"/>
  <c r="U90"/>
  <c r="M90"/>
  <c r="E90"/>
  <c r="AT90"/>
  <c r="AL90"/>
  <c r="AD90"/>
  <c r="V90"/>
  <c r="N90"/>
  <c r="F90"/>
  <c r="AU90"/>
  <c r="AM90"/>
  <c r="AE90"/>
  <c r="W90"/>
  <c r="O90"/>
  <c r="G90"/>
  <c r="AV90"/>
  <c r="AN90"/>
  <c r="AF90"/>
  <c r="X90"/>
  <c r="P90"/>
  <c r="H90"/>
  <c r="AW90"/>
  <c r="AO90"/>
  <c r="AG90"/>
  <c r="Y90"/>
  <c r="Q90"/>
  <c r="I90"/>
  <c r="AY90"/>
  <c r="AQ90"/>
  <c r="AI90"/>
  <c r="AA90"/>
  <c r="S90"/>
  <c r="K90"/>
  <c r="C90"/>
  <c r="Z90"/>
  <c r="AH90"/>
  <c r="AP90"/>
  <c r="AX90"/>
  <c r="J90"/>
  <c r="R90"/>
  <c r="AW91" l="1"/>
  <c r="AO91"/>
  <c r="AG91"/>
  <c r="Y91"/>
  <c r="Q91"/>
  <c r="I91"/>
  <c r="AX91"/>
  <c r="AP91"/>
  <c r="AH91"/>
  <c r="Z91"/>
  <c r="R91"/>
  <c r="J91"/>
  <c r="AY91"/>
  <c r="AQ91"/>
  <c r="AI91"/>
  <c r="AA91"/>
  <c r="S91"/>
  <c r="K91"/>
  <c r="C91"/>
  <c r="AZ91"/>
  <c r="AR91"/>
  <c r="AJ91"/>
  <c r="AB91"/>
  <c r="T91"/>
  <c r="L91"/>
  <c r="D91"/>
  <c r="A92"/>
  <c r="AS91"/>
  <c r="AK91"/>
  <c r="AC91"/>
  <c r="U91"/>
  <c r="M91"/>
  <c r="E91"/>
  <c r="AT91"/>
  <c r="AL91"/>
  <c r="AD91"/>
  <c r="V91"/>
  <c r="N91"/>
  <c r="F91"/>
  <c r="AU91"/>
  <c r="AM91"/>
  <c r="AV91"/>
  <c r="AN91"/>
  <c r="AF91"/>
  <c r="X91"/>
  <c r="P91"/>
  <c r="H91"/>
  <c r="G91"/>
  <c r="O91"/>
  <c r="W91"/>
  <c r="AE91"/>
  <c r="AT92" l="1"/>
  <c r="AL92"/>
  <c r="AD92"/>
  <c r="V92"/>
  <c r="N92"/>
  <c r="F92"/>
  <c r="AU92"/>
  <c r="AM92"/>
  <c r="AE92"/>
  <c r="W92"/>
  <c r="O92"/>
  <c r="G92"/>
  <c r="AV92"/>
  <c r="AN92"/>
  <c r="AF92"/>
  <c r="X92"/>
  <c r="P92"/>
  <c r="H92"/>
  <c r="AW92"/>
  <c r="AO92"/>
  <c r="AG92"/>
  <c r="Y92"/>
  <c r="Q92"/>
  <c r="I92"/>
  <c r="AX92"/>
  <c r="AP92"/>
  <c r="AH92"/>
  <c r="Z92"/>
  <c r="R92"/>
  <c r="J92"/>
  <c r="AY92"/>
  <c r="AQ92"/>
  <c r="AI92"/>
  <c r="AA92"/>
  <c r="S92"/>
  <c r="K92"/>
  <c r="C92"/>
  <c r="AZ92"/>
  <c r="AR92"/>
  <c r="AJ92"/>
  <c r="AB92"/>
  <c r="T92"/>
  <c r="L92"/>
  <c r="D92"/>
  <c r="A93"/>
  <c r="AS92"/>
  <c r="AK92"/>
  <c r="AC92"/>
  <c r="U92"/>
  <c r="M92"/>
  <c r="E92"/>
  <c r="AY93" l="1"/>
  <c r="AQ93"/>
  <c r="AI93"/>
  <c r="AA93"/>
  <c r="S93"/>
  <c r="K93"/>
  <c r="C93"/>
  <c r="AZ93"/>
  <c r="AR93"/>
  <c r="AJ93"/>
  <c r="AB93"/>
  <c r="T93"/>
  <c r="L93"/>
  <c r="D93"/>
  <c r="A94"/>
  <c r="AS93"/>
  <c r="AK93"/>
  <c r="AC93"/>
  <c r="U93"/>
  <c r="M93"/>
  <c r="E93"/>
  <c r="AT93"/>
  <c r="AL93"/>
  <c r="AD93"/>
  <c r="V93"/>
  <c r="N93"/>
  <c r="F93"/>
  <c r="AU93"/>
  <c r="AM93"/>
  <c r="AE93"/>
  <c r="W93"/>
  <c r="O93"/>
  <c r="G93"/>
  <c r="AV93"/>
  <c r="AN93"/>
  <c r="AF93"/>
  <c r="X93"/>
  <c r="P93"/>
  <c r="H93"/>
  <c r="AW93"/>
  <c r="AO93"/>
  <c r="AG93"/>
  <c r="Y93"/>
  <c r="Q93"/>
  <c r="I93"/>
  <c r="AX93"/>
  <c r="AP93"/>
  <c r="AH93"/>
  <c r="Z93"/>
  <c r="R93"/>
  <c r="J93"/>
  <c r="AV94" l="1"/>
  <c r="AN94"/>
  <c r="AF94"/>
  <c r="X94"/>
  <c r="P94"/>
  <c r="H94"/>
  <c r="AW94"/>
  <c r="AO94"/>
  <c r="AG94"/>
  <c r="Y94"/>
  <c r="Q94"/>
  <c r="I94"/>
  <c r="AX94"/>
  <c r="AP94"/>
  <c r="AH94"/>
  <c r="Z94"/>
  <c r="R94"/>
  <c r="J94"/>
  <c r="AY94"/>
  <c r="AQ94"/>
  <c r="AI94"/>
  <c r="AA94"/>
  <c r="S94"/>
  <c r="K94"/>
  <c r="C94"/>
  <c r="AZ94"/>
  <c r="AR94"/>
  <c r="AJ94"/>
  <c r="AB94"/>
  <c r="T94"/>
  <c r="L94"/>
  <c r="D94"/>
  <c r="A95"/>
  <c r="AS94"/>
  <c r="AK94"/>
  <c r="AC94"/>
  <c r="U94"/>
  <c r="M94"/>
  <c r="E94"/>
  <c r="AT94"/>
  <c r="AL94"/>
  <c r="AD94"/>
  <c r="V94"/>
  <c r="N94"/>
  <c r="F94"/>
  <c r="AU94"/>
  <c r="AM94"/>
  <c r="AE94"/>
  <c r="W94"/>
  <c r="O94"/>
  <c r="G94"/>
  <c r="A96" l="1"/>
  <c r="AS95"/>
  <c r="AK95"/>
  <c r="AC95"/>
  <c r="U95"/>
  <c r="M95"/>
  <c r="E95"/>
  <c r="AT95"/>
  <c r="AL95"/>
  <c r="AD95"/>
  <c r="V95"/>
  <c r="N95"/>
  <c r="F95"/>
  <c r="AU95"/>
  <c r="AM95"/>
  <c r="AE95"/>
  <c r="W95"/>
  <c r="O95"/>
  <c r="G95"/>
  <c r="AV95"/>
  <c r="AN95"/>
  <c r="AF95"/>
  <c r="X95"/>
  <c r="P95"/>
  <c r="H95"/>
  <c r="AW95"/>
  <c r="AO95"/>
  <c r="AG95"/>
  <c r="Y95"/>
  <c r="Q95"/>
  <c r="I95"/>
  <c r="AX95"/>
  <c r="AP95"/>
  <c r="AH95"/>
  <c r="Z95"/>
  <c r="R95"/>
  <c r="J95"/>
  <c r="AY95"/>
  <c r="AQ95"/>
  <c r="AI95"/>
  <c r="AA95"/>
  <c r="S95"/>
  <c r="K95"/>
  <c r="C95"/>
  <c r="AZ95"/>
  <c r="AR95"/>
  <c r="AJ95"/>
  <c r="AB95"/>
  <c r="T95"/>
  <c r="L95"/>
  <c r="D95"/>
  <c r="AX96" l="1"/>
  <c r="AP96"/>
  <c r="AH96"/>
  <c r="Z96"/>
  <c r="R96"/>
  <c r="J96"/>
  <c r="AY96"/>
  <c r="AQ96"/>
  <c r="AI96"/>
  <c r="AA96"/>
  <c r="S96"/>
  <c r="K96"/>
  <c r="C96"/>
  <c r="AZ96"/>
  <c r="AR96"/>
  <c r="AJ96"/>
  <c r="AB96"/>
  <c r="T96"/>
  <c r="L96"/>
  <c r="D96"/>
  <c r="A97"/>
  <c r="AS96"/>
  <c r="AK96"/>
  <c r="AC96"/>
  <c r="U96"/>
  <c r="M96"/>
  <c r="E96"/>
  <c r="AT96"/>
  <c r="AL96"/>
  <c r="AD96"/>
  <c r="V96"/>
  <c r="N96"/>
  <c r="F96"/>
  <c r="AU96"/>
  <c r="AM96"/>
  <c r="AE96"/>
  <c r="W96"/>
  <c r="O96"/>
  <c r="G96"/>
  <c r="AV96"/>
  <c r="AN96"/>
  <c r="AF96"/>
  <c r="X96"/>
  <c r="P96"/>
  <c r="H96"/>
  <c r="AW96"/>
  <c r="AO96"/>
  <c r="AG96"/>
  <c r="Y96"/>
  <c r="Q96"/>
  <c r="I96"/>
  <c r="AU97" l="1"/>
  <c r="AM97"/>
  <c r="AE97"/>
  <c r="W97"/>
  <c r="O97"/>
  <c r="G97"/>
  <c r="AV97"/>
  <c r="AN97"/>
  <c r="AF97"/>
  <c r="X97"/>
  <c r="P97"/>
  <c r="H97"/>
  <c r="AW97"/>
  <c r="AO97"/>
  <c r="AG97"/>
  <c r="Y97"/>
  <c r="Q97"/>
  <c r="I97"/>
  <c r="AX97"/>
  <c r="AP97"/>
  <c r="AH97"/>
  <c r="Z97"/>
  <c r="R97"/>
  <c r="J97"/>
  <c r="AY97"/>
  <c r="AQ97"/>
  <c r="AI97"/>
  <c r="AA97"/>
  <c r="S97"/>
  <c r="K97"/>
  <c r="C97"/>
  <c r="AZ97"/>
  <c r="AR97"/>
  <c r="AJ97"/>
  <c r="AB97"/>
  <c r="T97"/>
  <c r="L97"/>
  <c r="D97"/>
  <c r="A98"/>
  <c r="AS97"/>
  <c r="AK97"/>
  <c r="AC97"/>
  <c r="U97"/>
  <c r="M97"/>
  <c r="E97"/>
  <c r="AT97"/>
  <c r="AL97"/>
  <c r="AD97"/>
  <c r="V97"/>
  <c r="N97"/>
  <c r="F97"/>
  <c r="AZ98" l="1"/>
  <c r="AR98"/>
  <c r="AJ98"/>
  <c r="AB98"/>
  <c r="T98"/>
  <c r="L98"/>
  <c r="D98"/>
  <c r="A99"/>
  <c r="AS98"/>
  <c r="AK98"/>
  <c r="AC98"/>
  <c r="U98"/>
  <c r="M98"/>
  <c r="E98"/>
  <c r="AT98"/>
  <c r="AL98"/>
  <c r="AD98"/>
  <c r="V98"/>
  <c r="N98"/>
  <c r="F98"/>
  <c r="AU98"/>
  <c r="AM98"/>
  <c r="AE98"/>
  <c r="W98"/>
  <c r="O98"/>
  <c r="G98"/>
  <c r="AV98"/>
  <c r="AN98"/>
  <c r="AF98"/>
  <c r="X98"/>
  <c r="P98"/>
  <c r="H98"/>
  <c r="AW98"/>
  <c r="AO98"/>
  <c r="AG98"/>
  <c r="Y98"/>
  <c r="Q98"/>
  <c r="I98"/>
  <c r="AX98"/>
  <c r="AP98"/>
  <c r="AH98"/>
  <c r="Z98"/>
  <c r="R98"/>
  <c r="J98"/>
  <c r="AY98"/>
  <c r="AQ98"/>
  <c r="AI98"/>
  <c r="AA98"/>
  <c r="S98"/>
  <c r="K98"/>
  <c r="C98"/>
  <c r="AW99" l="1"/>
  <c r="AO99"/>
  <c r="AG99"/>
  <c r="Y99"/>
  <c r="Q99"/>
  <c r="I99"/>
  <c r="AX99"/>
  <c r="AP99"/>
  <c r="AH99"/>
  <c r="Z99"/>
  <c r="R99"/>
  <c r="J99"/>
  <c r="AY99"/>
  <c r="AQ99"/>
  <c r="AI99"/>
  <c r="AA99"/>
  <c r="S99"/>
  <c r="K99"/>
  <c r="C99"/>
  <c r="AZ99"/>
  <c r="AR99"/>
  <c r="AJ99"/>
  <c r="AB99"/>
  <c r="T99"/>
  <c r="L99"/>
  <c r="D99"/>
  <c r="A100"/>
  <c r="AS99"/>
  <c r="AK99"/>
  <c r="AC99"/>
  <c r="U99"/>
  <c r="M99"/>
  <c r="E99"/>
  <c r="AT99"/>
  <c r="AL99"/>
  <c r="AD99"/>
  <c r="V99"/>
  <c r="N99"/>
  <c r="F99"/>
  <c r="AU99"/>
  <c r="AM99"/>
  <c r="AE99"/>
  <c r="W99"/>
  <c r="O99"/>
  <c r="G99"/>
  <c r="AV99"/>
  <c r="AN99"/>
  <c r="AF99"/>
  <c r="X99"/>
  <c r="P99"/>
  <c r="H99"/>
  <c r="AT100" l="1"/>
  <c r="AL100"/>
  <c r="AD100"/>
  <c r="V100"/>
  <c r="N100"/>
  <c r="F100"/>
  <c r="AU100"/>
  <c r="AM100"/>
  <c r="AE100"/>
  <c r="W100"/>
  <c r="O100"/>
  <c r="G100"/>
  <c r="AV100"/>
  <c r="AN100"/>
  <c r="AF100"/>
  <c r="X100"/>
  <c r="P100"/>
  <c r="H100"/>
  <c r="AW100"/>
  <c r="AO100"/>
  <c r="AG100"/>
  <c r="Y100"/>
  <c r="Q100"/>
  <c r="I100"/>
  <c r="AX100"/>
  <c r="AP100"/>
  <c r="AH100"/>
  <c r="Z100"/>
  <c r="R100"/>
  <c r="J100"/>
  <c r="AY100"/>
  <c r="AQ100"/>
  <c r="AI100"/>
  <c r="AA100"/>
  <c r="S100"/>
  <c r="K100"/>
  <c r="C100"/>
  <c r="AZ100"/>
  <c r="AR100"/>
  <c r="AJ100"/>
  <c r="AB100"/>
  <c r="T100"/>
  <c r="L100"/>
  <c r="D100"/>
  <c r="A101"/>
  <c r="AS100"/>
  <c r="AK100"/>
  <c r="AC100"/>
  <c r="U100"/>
  <c r="M100"/>
  <c r="E100"/>
  <c r="AY101" l="1"/>
  <c r="AQ101"/>
  <c r="AI101"/>
  <c r="AA101"/>
  <c r="S101"/>
  <c r="K101"/>
  <c r="C101"/>
  <c r="AZ101"/>
  <c r="AR101"/>
  <c r="AJ101"/>
  <c r="AB101"/>
  <c r="T101"/>
  <c r="L101"/>
  <c r="D101"/>
  <c r="A102"/>
  <c r="AS101"/>
  <c r="AK101"/>
  <c r="AC101"/>
  <c r="U101"/>
  <c r="M101"/>
  <c r="E101"/>
  <c r="AT101"/>
  <c r="AL101"/>
  <c r="AD101"/>
  <c r="V101"/>
  <c r="N101"/>
  <c r="F101"/>
  <c r="AU101"/>
  <c r="AM101"/>
  <c r="AE101"/>
  <c r="W101"/>
  <c r="O101"/>
  <c r="G101"/>
  <c r="AV101"/>
  <c r="AN101"/>
  <c r="AF101"/>
  <c r="X101"/>
  <c r="P101"/>
  <c r="H101"/>
  <c r="AW101"/>
  <c r="AO101"/>
  <c r="AG101"/>
  <c r="Y101"/>
  <c r="Q101"/>
  <c r="I101"/>
  <c r="AX101"/>
  <c r="AP101"/>
  <c r="AH101"/>
  <c r="Z101"/>
  <c r="R101"/>
  <c r="J101"/>
  <c r="AV102" l="1"/>
  <c r="AN102"/>
  <c r="AF102"/>
  <c r="X102"/>
  <c r="P102"/>
  <c r="H102"/>
  <c r="AW102"/>
  <c r="AO102"/>
  <c r="AG102"/>
  <c r="Y102"/>
  <c r="Q102"/>
  <c r="I102"/>
  <c r="AX102"/>
  <c r="AP102"/>
  <c r="AH102"/>
  <c r="Z102"/>
  <c r="R102"/>
  <c r="J102"/>
  <c r="AY102"/>
  <c r="AQ102"/>
  <c r="AI102"/>
  <c r="AA102"/>
  <c r="S102"/>
  <c r="K102"/>
  <c r="C102"/>
  <c r="AZ102"/>
  <c r="AR102"/>
  <c r="AJ102"/>
  <c r="AB102"/>
  <c r="T102"/>
  <c r="L102"/>
  <c r="D102"/>
  <c r="A103"/>
  <c r="AS102"/>
  <c r="AK102"/>
  <c r="AC102"/>
  <c r="U102"/>
  <c r="M102"/>
  <c r="E102"/>
  <c r="AT102"/>
  <c r="AL102"/>
  <c r="AD102"/>
  <c r="V102"/>
  <c r="N102"/>
  <c r="F102"/>
  <c r="AU102"/>
  <c r="AM102"/>
  <c r="AE102"/>
  <c r="W102"/>
  <c r="O102"/>
  <c r="G102"/>
  <c r="AS103" l="1"/>
  <c r="AK103"/>
  <c r="AC103"/>
  <c r="U103"/>
  <c r="M103"/>
  <c r="E103"/>
  <c r="AT103"/>
  <c r="AL103"/>
  <c r="AD103"/>
  <c r="V103"/>
  <c r="N103"/>
  <c r="F103"/>
  <c r="AU103"/>
  <c r="AM103"/>
  <c r="AE103"/>
  <c r="W103"/>
  <c r="O103"/>
  <c r="G103"/>
  <c r="AV103"/>
  <c r="AN103"/>
  <c r="AF103"/>
  <c r="X103"/>
  <c r="P103"/>
  <c r="H103"/>
  <c r="AW103"/>
  <c r="AO103"/>
  <c r="AG103"/>
  <c r="Y103"/>
  <c r="Q103"/>
  <c r="I103"/>
  <c r="AX103"/>
  <c r="AP103"/>
  <c r="AH103"/>
  <c r="Z103"/>
  <c r="R103"/>
  <c r="J103"/>
  <c r="AY103"/>
  <c r="AQ103"/>
  <c r="AI103"/>
  <c r="AA103"/>
  <c r="S103"/>
  <c r="K103"/>
  <c r="C103"/>
  <c r="AZ103"/>
  <c r="AR103"/>
  <c r="AJ103"/>
  <c r="AB103"/>
  <c r="T103"/>
  <c r="L103"/>
  <c r="D103"/>
  <c r="K30" i="6" l="1"/>
  <c r="G30" i="1" s="1"/>
  <c r="BG30" s="1"/>
  <c r="K35" i="6"/>
  <c r="G35" i="1" s="1"/>
  <c r="BG35" s="1"/>
  <c r="K39" i="6"/>
  <c r="G39" i="1" s="1"/>
  <c r="BG39" s="1"/>
  <c r="K13" i="6"/>
  <c r="G13" i="1" s="1"/>
  <c r="BG13" s="1"/>
  <c r="K7" i="6"/>
  <c r="G7" i="1" s="1"/>
  <c r="BG7" s="1"/>
  <c r="K23" i="6"/>
  <c r="G23" i="1" s="1"/>
  <c r="BG23" s="1"/>
  <c r="K31" i="6"/>
  <c r="G31" i="1" s="1"/>
  <c r="BG31" s="1"/>
  <c r="K41" i="6"/>
  <c r="G41" i="1" s="1"/>
  <c r="BG41" s="1"/>
  <c r="K11" i="6"/>
  <c r="G11" i="1" s="1"/>
  <c r="BG11" s="1"/>
  <c r="K28" i="6"/>
  <c r="G28" i="1" s="1"/>
  <c r="BG28" s="1"/>
  <c r="K43" i="6"/>
  <c r="G43" i="1" s="1"/>
  <c r="BG43" s="1"/>
  <c r="K25" i="6"/>
  <c r="G25" i="1" s="1"/>
  <c r="BG25" s="1"/>
  <c r="K34" i="6"/>
  <c r="G34" i="1" s="1"/>
  <c r="BG34" s="1"/>
  <c r="K37" i="6"/>
  <c r="G37" i="1" s="1"/>
  <c r="BG37" s="1"/>
  <c r="K33" i="6"/>
  <c r="G33" i="1" s="1"/>
  <c r="BG33" s="1"/>
  <c r="K19" i="6"/>
  <c r="G19" i="1" s="1"/>
  <c r="BG19" s="1"/>
  <c r="K12" i="6"/>
  <c r="G12" i="1" s="1"/>
  <c r="BG12" s="1"/>
  <c r="K6" i="6"/>
  <c r="G6" i="1" s="1"/>
  <c r="BG6" s="1"/>
  <c r="K15" i="6"/>
  <c r="G15" i="1" s="1"/>
  <c r="BG15" s="1"/>
  <c r="K5" i="6"/>
  <c r="G5" i="1" s="1"/>
  <c r="BG5" s="1"/>
  <c r="K8" i="6"/>
  <c r="G8" i="1" s="1"/>
  <c r="BG8" s="1"/>
  <c r="K42" i="6"/>
  <c r="G42" i="1" s="1"/>
  <c r="BG42" s="1"/>
  <c r="K36" i="6"/>
  <c r="G36" i="1" s="1"/>
  <c r="BG36" s="1"/>
  <c r="K10" i="6"/>
  <c r="G10" i="1" s="1"/>
  <c r="BG10" s="1"/>
  <c r="K9" i="6"/>
  <c r="G9" i="1" s="1"/>
  <c r="BG9" s="1"/>
  <c r="Z48" l="1"/>
  <c r="Z49"/>
  <c r="BH35" s="1"/>
  <c r="BH10" l="1"/>
  <c r="BH12"/>
  <c r="BH5"/>
  <c r="BH39"/>
  <c r="BH41"/>
  <c r="BH7"/>
  <c r="BH19"/>
  <c r="BH42"/>
  <c r="BH11"/>
  <c r="BH37"/>
  <c r="BH30"/>
  <c r="BH6"/>
  <c r="BH16"/>
  <c r="BH22"/>
  <c r="BH20"/>
  <c r="BH18"/>
  <c r="BH44"/>
  <c r="BH29"/>
  <c r="BH21"/>
  <c r="BH46"/>
  <c r="BH17"/>
  <c r="BH14"/>
  <c r="BH27"/>
  <c r="BH32"/>
  <c r="BH26"/>
  <c r="BH40"/>
  <c r="BH45"/>
  <c r="BH38"/>
  <c r="BH24"/>
  <c r="BH25"/>
  <c r="BH33"/>
  <c r="BH31"/>
  <c r="BH15"/>
  <c r="BH23"/>
  <c r="BH36"/>
  <c r="BH28"/>
  <c r="BH13"/>
  <c r="BH8"/>
  <c r="BH9"/>
  <c r="BH34"/>
  <c r="BH43"/>
</calcChain>
</file>

<file path=xl/sharedStrings.xml><?xml version="1.0" encoding="utf-8"?>
<sst xmlns="http://schemas.openxmlformats.org/spreadsheetml/2006/main" count="431" uniqueCount="135">
  <si>
    <t>балл(max)=</t>
  </si>
  <si>
    <t>оценка(max)=</t>
  </si>
  <si>
    <t>балл(min)=</t>
  </si>
  <si>
    <t>оценка(min)=</t>
  </si>
  <si>
    <t>ЛР</t>
  </si>
  <si>
    <t>Количество</t>
  </si>
  <si>
    <t>Сумма</t>
  </si>
  <si>
    <t>Рейтинг</t>
  </si>
  <si>
    <t>рейтинг = оценка(min) + (суммарный балл - балл(min))*(оценка(max) - оценка(min))/(балл(max)-балл(min))</t>
  </si>
  <si>
    <t>Место в рейтинге</t>
  </si>
  <si>
    <t>Владислав</t>
  </si>
  <si>
    <t>Андреевич</t>
  </si>
  <si>
    <t>Елизавета</t>
  </si>
  <si>
    <t>Алексеевна</t>
  </si>
  <si>
    <t>Виталий</t>
  </si>
  <si>
    <t>Николаевич</t>
  </si>
  <si>
    <t>Дмитрий</t>
  </si>
  <si>
    <t>Павел</t>
  </si>
  <si>
    <t>Николаевна</t>
  </si>
  <si>
    <t>Александровна</t>
  </si>
  <si>
    <t>Андрей</t>
  </si>
  <si>
    <t>Сергеевич</t>
  </si>
  <si>
    <t>Иванович</t>
  </si>
  <si>
    <t>Евгений</t>
  </si>
  <si>
    <t>Александрович</t>
  </si>
  <si>
    <t>Викторович</t>
  </si>
  <si>
    <t>Дмитриевич</t>
  </si>
  <si>
    <t>Владимирович</t>
  </si>
  <si>
    <t>Александр</t>
  </si>
  <si>
    <t>Вадим</t>
  </si>
  <si>
    <t>Фамилия</t>
  </si>
  <si>
    <t>Имя</t>
  </si>
  <si>
    <t>Отчество</t>
  </si>
  <si>
    <t>подргуппа</t>
  </si>
  <si>
    <t>ТМОГИ</t>
  </si>
  <si>
    <t>Л</t>
  </si>
  <si>
    <t>допуск</t>
  </si>
  <si>
    <t>Балл</t>
  </si>
  <si>
    <t>Дата сдачи</t>
  </si>
  <si>
    <t>№ п/п</t>
  </si>
  <si>
    <t>Число верных ответов</t>
  </si>
  <si>
    <t>№ недели</t>
  </si>
  <si>
    <t xml:space="preserve">Абаканович  </t>
  </si>
  <si>
    <t xml:space="preserve">Апанас  </t>
  </si>
  <si>
    <t>Алексей</t>
  </si>
  <si>
    <t>Казимирович</t>
  </si>
  <si>
    <t xml:space="preserve">Белов  </t>
  </si>
  <si>
    <t xml:space="preserve">Болонников  </t>
  </si>
  <si>
    <t>Юрий</t>
  </si>
  <si>
    <t xml:space="preserve">Внуков  </t>
  </si>
  <si>
    <t>Юрьевич</t>
  </si>
  <si>
    <t xml:space="preserve">Волчик  </t>
  </si>
  <si>
    <t>Виктория</t>
  </si>
  <si>
    <t>Юрьевна</t>
  </si>
  <si>
    <t xml:space="preserve">Гавриленко  </t>
  </si>
  <si>
    <t>Артём</t>
  </si>
  <si>
    <t>Витальевич</t>
  </si>
  <si>
    <t>Никита</t>
  </si>
  <si>
    <t xml:space="preserve">Жук  </t>
  </si>
  <si>
    <t>Иван</t>
  </si>
  <si>
    <t xml:space="preserve">Захарьев  </t>
  </si>
  <si>
    <t xml:space="preserve">Зуёнок  </t>
  </si>
  <si>
    <t>Дарья</t>
  </si>
  <si>
    <t xml:space="preserve">Максимович  </t>
  </si>
  <si>
    <t>Татьяна</t>
  </si>
  <si>
    <t>Максимовна</t>
  </si>
  <si>
    <t xml:space="preserve">Марков  </t>
  </si>
  <si>
    <t xml:space="preserve">Мирончик  </t>
  </si>
  <si>
    <t>Руслан</t>
  </si>
  <si>
    <t>Ростиславович</t>
  </si>
  <si>
    <t xml:space="preserve">Одегов  </t>
  </si>
  <si>
    <t xml:space="preserve">Павлюковский  </t>
  </si>
  <si>
    <t xml:space="preserve">Сидор  </t>
  </si>
  <si>
    <t>Александра</t>
  </si>
  <si>
    <t xml:space="preserve">Соломатин  </t>
  </si>
  <si>
    <t xml:space="preserve">Тороп  </t>
  </si>
  <si>
    <t xml:space="preserve">Фицнер  </t>
  </si>
  <si>
    <t>Владимир</t>
  </si>
  <si>
    <t>группа</t>
  </si>
  <si>
    <t xml:space="preserve">Айдари  </t>
  </si>
  <si>
    <t>Карим</t>
  </si>
  <si>
    <t>Азгарович</t>
  </si>
  <si>
    <t xml:space="preserve">Бабенко  </t>
  </si>
  <si>
    <t>Екатерина</t>
  </si>
  <si>
    <t xml:space="preserve">Базылевич  </t>
  </si>
  <si>
    <t>Анжелика</t>
  </si>
  <si>
    <t>Викторовна</t>
  </si>
  <si>
    <t xml:space="preserve">Ванечкин  </t>
  </si>
  <si>
    <t>Виктор</t>
  </si>
  <si>
    <t xml:space="preserve">Васютин  </t>
  </si>
  <si>
    <t>Геннадий</t>
  </si>
  <si>
    <t>Васильевич</t>
  </si>
  <si>
    <t xml:space="preserve">Гончарук  </t>
  </si>
  <si>
    <t>Кирилл</t>
  </si>
  <si>
    <t xml:space="preserve">Григорица  </t>
  </si>
  <si>
    <t xml:space="preserve">Губич  </t>
  </si>
  <si>
    <t>Михайлович</t>
  </si>
  <si>
    <t xml:space="preserve">Демид  </t>
  </si>
  <si>
    <t xml:space="preserve">Захаревич  </t>
  </si>
  <si>
    <t xml:space="preserve">Знарок  </t>
  </si>
  <si>
    <t>Сергей</t>
  </si>
  <si>
    <t xml:space="preserve">Кадушко  </t>
  </si>
  <si>
    <t xml:space="preserve">Капыш  </t>
  </si>
  <si>
    <t>Надежда</t>
  </si>
  <si>
    <t>Анатольевна</t>
  </si>
  <si>
    <t xml:space="preserve">Лосик  </t>
  </si>
  <si>
    <t xml:space="preserve">Николаенко  </t>
  </si>
  <si>
    <t xml:space="preserve">Ремез  </t>
  </si>
  <si>
    <t xml:space="preserve">Самуйлова  </t>
  </si>
  <si>
    <t xml:space="preserve">Хлиманков  </t>
  </si>
  <si>
    <t>Кириллович</t>
  </si>
  <si>
    <t xml:space="preserve">Ходосок  </t>
  </si>
  <si>
    <t>Полина</t>
  </si>
  <si>
    <t xml:space="preserve">Чурилов  </t>
  </si>
  <si>
    <t>Станислав</t>
  </si>
  <si>
    <t xml:space="preserve">Шалудин  </t>
  </si>
  <si>
    <t>Олег</t>
  </si>
  <si>
    <t>Игоревич</t>
  </si>
  <si>
    <t>Группы 114 05 115 - 114 05 215</t>
  </si>
  <si>
    <t>Вариант</t>
  </si>
  <si>
    <t>ЛР1</t>
  </si>
  <si>
    <t>ЛР2</t>
  </si>
  <si>
    <t>Created by LibXL trial version. Please buy the LibXL full version for removing this message.</t>
  </si>
  <si>
    <t>Тест</t>
  </si>
  <si>
    <t>Защита</t>
  </si>
  <si>
    <t>ЛР3</t>
  </si>
  <si>
    <t>РГР1</t>
  </si>
  <si>
    <t>ЛР4</t>
  </si>
  <si>
    <t>ЛР5</t>
  </si>
  <si>
    <t>ЛР6</t>
  </si>
  <si>
    <t>Задачи</t>
  </si>
  <si>
    <t>н</t>
  </si>
  <si>
    <t xml:space="preserve">Го'рбач  </t>
  </si>
  <si>
    <t xml:space="preserve">Кола'ндо  </t>
  </si>
  <si>
    <t>№недели\правильных ответов</t>
  </si>
</sst>
</file>

<file path=xl/styles.xml><?xml version="1.0" encoding="utf-8"?>
<styleSheet xmlns="http://schemas.openxmlformats.org/spreadsheetml/2006/main">
  <numFmts count="2">
    <numFmt numFmtId="164" formatCode="0.000000"/>
    <numFmt numFmtId="165" formatCode="dd/mm/yy;@"/>
  </numFmts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indexed="60"/>
      <name val="Calibri"/>
    </font>
    <font>
      <strike/>
      <sz val="11"/>
      <color theme="1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47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8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4" fontId="0" fillId="0" borderId="1" xfId="0" applyNumberFormat="1" applyBorder="1" applyAlignment="1">
      <alignment horizontal="center" textRotation="90"/>
    </xf>
    <xf numFmtId="0" fontId="0" fillId="0" borderId="3" xfId="0" applyBorder="1" applyAlignment="1"/>
    <xf numFmtId="0" fontId="0" fillId="0" borderId="3" xfId="0" applyBorder="1" applyAlignment="1">
      <alignment horizontal="right"/>
    </xf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 wrapText="1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2" fontId="1" fillId="0" borderId="1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2" fontId="1" fillId="0" borderId="7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6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10" xfId="0" applyBorder="1"/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0" fillId="0" borderId="18" xfId="0" applyBorder="1"/>
    <xf numFmtId="0" fontId="0" fillId="0" borderId="29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5" xfId="0" applyBorder="1"/>
    <xf numFmtId="0" fontId="0" fillId="0" borderId="8" xfId="0" applyBorder="1"/>
    <xf numFmtId="14" fontId="1" fillId="0" borderId="5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16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/>
    </xf>
    <xf numFmtId="2" fontId="1" fillId="0" borderId="19" xfId="0" applyNumberFormat="1" applyFont="1" applyBorder="1" applyAlignment="1">
      <alignment horizontal="center"/>
    </xf>
    <xf numFmtId="2" fontId="1" fillId="0" borderId="20" xfId="0" applyNumberFormat="1" applyFont="1" applyBorder="1" applyAlignment="1">
      <alignment horizontal="center"/>
    </xf>
    <xf numFmtId="0" fontId="0" fillId="0" borderId="32" xfId="0" applyBorder="1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14" fontId="0" fillId="0" borderId="7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textRotation="90" wrapText="1"/>
    </xf>
    <xf numFmtId="0" fontId="0" fillId="0" borderId="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/>
    </xf>
    <xf numFmtId="0" fontId="0" fillId="0" borderId="12" xfId="0" applyBorder="1"/>
    <xf numFmtId="0" fontId="0" fillId="0" borderId="28" xfId="0" applyBorder="1"/>
    <xf numFmtId="14" fontId="1" fillId="0" borderId="12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7" xfId="0" applyBorder="1" applyAlignment="1">
      <alignment horizontal="center"/>
    </xf>
    <xf numFmtId="14" fontId="1" fillId="0" borderId="30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0" borderId="1" xfId="0" applyFont="1" applyBorder="1"/>
    <xf numFmtId="0" fontId="3" fillId="0" borderId="10" xfId="0" applyFont="1" applyBorder="1"/>
    <xf numFmtId="2" fontId="4" fillId="0" borderId="14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16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2" fillId="8" borderId="33" xfId="0" applyFont="1" applyFill="1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textRotation="90"/>
    </xf>
    <xf numFmtId="0" fontId="0" fillId="0" borderId="30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 wrapText="1"/>
    </xf>
    <xf numFmtId="14" fontId="0" fillId="0" borderId="38" xfId="0" applyNumberFormat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14" fontId="0" fillId="0" borderId="12" xfId="0" applyNumberFormat="1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14" fontId="0" fillId="0" borderId="27" xfId="0" applyNumberForma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I135"/>
  <sheetViews>
    <sheetView tabSelected="1" topLeftCell="A13" zoomScaleNormal="100" workbookViewId="0">
      <selection activeCell="BG48" sqref="BG48"/>
    </sheetView>
  </sheetViews>
  <sheetFormatPr defaultColWidth="11" defaultRowHeight="14.4" zeroHeight="1"/>
  <cols>
    <col min="1" max="1" width="4.33203125" customWidth="1"/>
    <col min="2" max="2" width="11.109375" bestFit="1" customWidth="1"/>
    <col min="3" max="3" width="3.6640625" bestFit="1" customWidth="1"/>
    <col min="4" max="4" width="14.6640625" customWidth="1"/>
    <col min="5" max="5" width="12.109375" bestFit="1" customWidth="1"/>
    <col min="6" max="6" width="15.44140625" hidden="1" customWidth="1"/>
    <col min="7" max="7" width="5.88671875" style="35" customWidth="1"/>
    <col min="8" max="8" width="5.6640625" style="35" hidden="1" customWidth="1"/>
    <col min="9" max="9" width="4.88671875" style="35" hidden="1" customWidth="1"/>
    <col min="10" max="10" width="5.44140625" style="35" hidden="1" customWidth="1"/>
    <col min="11" max="11" width="4.33203125" style="35" hidden="1" customWidth="1"/>
    <col min="12" max="12" width="4.88671875" hidden="1" customWidth="1"/>
    <col min="13" max="14" width="4.5546875" hidden="1" customWidth="1"/>
    <col min="15" max="15" width="5" hidden="1" customWidth="1"/>
    <col min="16" max="16" width="5.109375" hidden="1" customWidth="1"/>
    <col min="17" max="17" width="5" hidden="1" customWidth="1"/>
    <col min="18" max="18" width="4.5546875" hidden="1" customWidth="1"/>
    <col min="19" max="19" width="5" hidden="1" customWidth="1"/>
    <col min="20" max="20" width="4.5546875" hidden="1" customWidth="1"/>
    <col min="21" max="22" width="3.33203125" hidden="1" customWidth="1"/>
    <col min="23" max="24" width="3.33203125" customWidth="1"/>
    <col min="25" max="25" width="4" customWidth="1"/>
    <col min="26" max="26" width="4.109375" bestFit="1" customWidth="1"/>
    <col min="27" max="32" width="3.33203125" customWidth="1"/>
    <col min="33" max="58" width="3.33203125" hidden="1" customWidth="1"/>
    <col min="59" max="59" width="4.33203125" bestFit="1" customWidth="1"/>
    <col min="60" max="60" width="5.33203125" bestFit="1" customWidth="1"/>
  </cols>
  <sheetData>
    <row r="1" spans="1:243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</row>
    <row r="2" spans="1:243" ht="15" thickBot="1">
      <c r="B2" s="106">
        <f>DATE(2016,9,1)</f>
        <v>42614</v>
      </c>
      <c r="D2" s="105" t="s">
        <v>118</v>
      </c>
      <c r="E2" s="105"/>
      <c r="F2" s="105"/>
      <c r="G2" s="4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19" t="s">
        <v>34</v>
      </c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</row>
    <row r="3" spans="1:243" s="4" customFormat="1" ht="15" customHeight="1">
      <c r="A3" s="174" t="s">
        <v>39</v>
      </c>
      <c r="B3" s="168" t="s">
        <v>78</v>
      </c>
      <c r="C3" s="170" t="s">
        <v>33</v>
      </c>
      <c r="D3" s="174" t="s">
        <v>30</v>
      </c>
      <c r="E3" s="177" t="s">
        <v>31</v>
      </c>
      <c r="F3" s="173" t="s">
        <v>32</v>
      </c>
      <c r="G3" s="165" t="s">
        <v>123</v>
      </c>
      <c r="H3" s="166"/>
      <c r="I3" s="166"/>
      <c r="J3" s="166"/>
      <c r="K3" s="166"/>
      <c r="L3" s="166"/>
      <c r="M3" s="167"/>
      <c r="N3" s="165" t="s">
        <v>124</v>
      </c>
      <c r="O3" s="166"/>
      <c r="P3" s="166"/>
      <c r="Q3" s="166"/>
      <c r="R3" s="166"/>
      <c r="S3" s="166"/>
      <c r="T3" s="166"/>
      <c r="U3" s="167"/>
      <c r="V3" s="54"/>
      <c r="W3" s="16" t="s">
        <v>4</v>
      </c>
      <c r="X3" s="12" t="s">
        <v>35</v>
      </c>
      <c r="Y3" s="16" t="str">
        <f>W3</f>
        <v>ЛР</v>
      </c>
      <c r="Z3" s="16" t="str">
        <f t="shared" ref="Z3:BF3" si="0">X3</f>
        <v>Л</v>
      </c>
      <c r="AA3" s="16" t="str">
        <f t="shared" si="0"/>
        <v>ЛР</v>
      </c>
      <c r="AB3" s="16" t="str">
        <f t="shared" si="0"/>
        <v>Л</v>
      </c>
      <c r="AC3" s="16" t="str">
        <f t="shared" si="0"/>
        <v>ЛР</v>
      </c>
      <c r="AD3" s="16" t="str">
        <f t="shared" si="0"/>
        <v>Л</v>
      </c>
      <c r="AE3" s="16" t="str">
        <f t="shared" si="0"/>
        <v>ЛР</v>
      </c>
      <c r="AF3" s="16" t="str">
        <f t="shared" si="0"/>
        <v>Л</v>
      </c>
      <c r="AG3" s="16" t="str">
        <f t="shared" si="0"/>
        <v>ЛР</v>
      </c>
      <c r="AH3" s="16" t="str">
        <f t="shared" si="0"/>
        <v>Л</v>
      </c>
      <c r="AI3" s="16" t="str">
        <f t="shared" si="0"/>
        <v>ЛР</v>
      </c>
      <c r="AJ3" s="16" t="str">
        <f t="shared" si="0"/>
        <v>Л</v>
      </c>
      <c r="AK3" s="16" t="str">
        <f t="shared" si="0"/>
        <v>ЛР</v>
      </c>
      <c r="AL3" s="16" t="str">
        <f t="shared" si="0"/>
        <v>Л</v>
      </c>
      <c r="AM3" s="16" t="str">
        <f t="shared" si="0"/>
        <v>ЛР</v>
      </c>
      <c r="AN3" s="16" t="str">
        <f t="shared" si="0"/>
        <v>Л</v>
      </c>
      <c r="AO3" s="16" t="str">
        <f t="shared" si="0"/>
        <v>ЛР</v>
      </c>
      <c r="AP3" s="16" t="str">
        <f t="shared" si="0"/>
        <v>Л</v>
      </c>
      <c r="AQ3" s="16" t="str">
        <f t="shared" si="0"/>
        <v>ЛР</v>
      </c>
      <c r="AR3" s="16" t="str">
        <f t="shared" si="0"/>
        <v>Л</v>
      </c>
      <c r="AS3" s="16" t="str">
        <f t="shared" si="0"/>
        <v>ЛР</v>
      </c>
      <c r="AT3" s="16" t="str">
        <f t="shared" si="0"/>
        <v>Л</v>
      </c>
      <c r="AU3" s="16" t="str">
        <f t="shared" si="0"/>
        <v>ЛР</v>
      </c>
      <c r="AV3" s="16" t="str">
        <f t="shared" si="0"/>
        <v>Л</v>
      </c>
      <c r="AW3" s="16" t="str">
        <f t="shared" si="0"/>
        <v>ЛР</v>
      </c>
      <c r="AX3" s="16" t="str">
        <f t="shared" si="0"/>
        <v>Л</v>
      </c>
      <c r="AY3" s="16" t="str">
        <f t="shared" si="0"/>
        <v>ЛР</v>
      </c>
      <c r="AZ3" s="16" t="str">
        <f t="shared" si="0"/>
        <v>Л</v>
      </c>
      <c r="BA3" s="16" t="str">
        <f t="shared" si="0"/>
        <v>ЛР</v>
      </c>
      <c r="BB3" s="16" t="str">
        <f t="shared" si="0"/>
        <v>Л</v>
      </c>
      <c r="BC3" s="16" t="str">
        <f t="shared" si="0"/>
        <v>ЛР</v>
      </c>
      <c r="BD3" s="16" t="str">
        <f t="shared" si="0"/>
        <v>Л</v>
      </c>
      <c r="BE3" s="16" t="str">
        <f t="shared" si="0"/>
        <v>ЛР</v>
      </c>
      <c r="BF3" s="16" t="str">
        <f t="shared" si="0"/>
        <v>Л</v>
      </c>
      <c r="BG3" s="3"/>
      <c r="BH3" s="3"/>
    </row>
    <row r="4" spans="1:243" ht="43.2">
      <c r="A4" s="174"/>
      <c r="B4" s="169"/>
      <c r="C4" s="171"/>
      <c r="D4" s="174"/>
      <c r="E4" s="177"/>
      <c r="F4" s="173"/>
      <c r="G4" s="91" t="s">
        <v>120</v>
      </c>
      <c r="H4" s="22" t="s">
        <v>121</v>
      </c>
      <c r="I4" s="22" t="s">
        <v>125</v>
      </c>
      <c r="J4" s="22" t="s">
        <v>126</v>
      </c>
      <c r="K4" s="22" t="s">
        <v>127</v>
      </c>
      <c r="L4" s="22" t="s">
        <v>128</v>
      </c>
      <c r="M4" s="107" t="s">
        <v>129</v>
      </c>
      <c r="N4" s="91" t="s">
        <v>120</v>
      </c>
      <c r="O4" s="22" t="s">
        <v>121</v>
      </c>
      <c r="P4" s="22" t="s">
        <v>125</v>
      </c>
      <c r="Q4" s="22" t="s">
        <v>126</v>
      </c>
      <c r="R4" s="22" t="s">
        <v>127</v>
      </c>
      <c r="S4" s="22" t="s">
        <v>128</v>
      </c>
      <c r="T4" s="107" t="s">
        <v>129</v>
      </c>
      <c r="U4" s="44" t="s">
        <v>130</v>
      </c>
      <c r="V4" s="55" t="s">
        <v>36</v>
      </c>
      <c r="W4" s="108">
        <f>DATE(2016,9,3)</f>
        <v>42616</v>
      </c>
      <c r="X4" s="108">
        <f>DATE(2016,9,3)</f>
        <v>42616</v>
      </c>
      <c r="Y4" s="108">
        <f>W4+7</f>
        <v>42623</v>
      </c>
      <c r="Z4" s="108">
        <f>X4+7</f>
        <v>42623</v>
      </c>
      <c r="AA4" s="108">
        <f t="shared" ref="AA4:BF4" si="1">Y4+7</f>
        <v>42630</v>
      </c>
      <c r="AB4" s="108">
        <f t="shared" si="1"/>
        <v>42630</v>
      </c>
      <c r="AC4" s="108">
        <f t="shared" si="1"/>
        <v>42637</v>
      </c>
      <c r="AD4" s="108">
        <f t="shared" si="1"/>
        <v>42637</v>
      </c>
      <c r="AE4" s="108">
        <f t="shared" si="1"/>
        <v>42644</v>
      </c>
      <c r="AF4" s="108">
        <f t="shared" si="1"/>
        <v>42644</v>
      </c>
      <c r="AG4" s="108">
        <f t="shared" si="1"/>
        <v>42651</v>
      </c>
      <c r="AH4" s="108">
        <f t="shared" si="1"/>
        <v>42651</v>
      </c>
      <c r="AI4" s="108">
        <f t="shared" si="1"/>
        <v>42658</v>
      </c>
      <c r="AJ4" s="108">
        <f t="shared" si="1"/>
        <v>42658</v>
      </c>
      <c r="AK4" s="108">
        <f t="shared" si="1"/>
        <v>42665</v>
      </c>
      <c r="AL4" s="108">
        <f t="shared" si="1"/>
        <v>42665</v>
      </c>
      <c r="AM4" s="108">
        <f t="shared" si="1"/>
        <v>42672</v>
      </c>
      <c r="AN4" s="108">
        <f t="shared" si="1"/>
        <v>42672</v>
      </c>
      <c r="AO4" s="108">
        <f t="shared" si="1"/>
        <v>42679</v>
      </c>
      <c r="AP4" s="108">
        <f t="shared" si="1"/>
        <v>42679</v>
      </c>
      <c r="AQ4" s="108">
        <f t="shared" si="1"/>
        <v>42686</v>
      </c>
      <c r="AR4" s="108">
        <f t="shared" si="1"/>
        <v>42686</v>
      </c>
      <c r="AS4" s="108">
        <f t="shared" si="1"/>
        <v>42693</v>
      </c>
      <c r="AT4" s="108">
        <f t="shared" si="1"/>
        <v>42693</v>
      </c>
      <c r="AU4" s="108">
        <f t="shared" si="1"/>
        <v>42700</v>
      </c>
      <c r="AV4" s="108">
        <f t="shared" si="1"/>
        <v>42700</v>
      </c>
      <c r="AW4" s="108">
        <f t="shared" si="1"/>
        <v>42707</v>
      </c>
      <c r="AX4" s="108">
        <f t="shared" si="1"/>
        <v>42707</v>
      </c>
      <c r="AY4" s="108">
        <f t="shared" si="1"/>
        <v>42714</v>
      </c>
      <c r="AZ4" s="108">
        <f t="shared" si="1"/>
        <v>42714</v>
      </c>
      <c r="BA4" s="108">
        <f t="shared" si="1"/>
        <v>42721</v>
      </c>
      <c r="BB4" s="108">
        <f t="shared" si="1"/>
        <v>42721</v>
      </c>
      <c r="BC4" s="108">
        <f t="shared" si="1"/>
        <v>42728</v>
      </c>
      <c r="BD4" s="108">
        <f t="shared" si="1"/>
        <v>42728</v>
      </c>
      <c r="BE4" s="108">
        <f t="shared" si="1"/>
        <v>42735</v>
      </c>
      <c r="BF4" s="108">
        <f t="shared" si="1"/>
        <v>42735</v>
      </c>
      <c r="BG4" s="7" t="s">
        <v>6</v>
      </c>
      <c r="BH4" s="7" t="s">
        <v>7</v>
      </c>
    </row>
    <row r="5" spans="1:243">
      <c r="A5" s="14">
        <v>1</v>
      </c>
      <c r="B5" s="67">
        <v>11405115</v>
      </c>
      <c r="C5" s="69">
        <v>1</v>
      </c>
      <c r="D5" s="65" t="s">
        <v>42</v>
      </c>
      <c r="E5" s="65" t="s">
        <v>23</v>
      </c>
      <c r="F5" s="73" t="s">
        <v>24</v>
      </c>
      <c r="G5" s="61">
        <f>ROUND(Лр1!K5,2)</f>
        <v>2.17</v>
      </c>
      <c r="H5" s="92">
        <f>ROUND(Лр2!L5,2)</f>
        <v>0</v>
      </c>
      <c r="I5" s="92"/>
      <c r="J5" s="92"/>
      <c r="K5" s="64"/>
      <c r="L5" s="64"/>
      <c r="M5" s="93"/>
      <c r="N5" s="45"/>
      <c r="O5" s="30"/>
      <c r="P5" s="30"/>
      <c r="Q5" s="30"/>
      <c r="R5" s="30"/>
      <c r="S5" s="30"/>
      <c r="T5" s="32"/>
      <c r="U5" s="46"/>
      <c r="V5" s="56"/>
      <c r="W5" s="26" t="s">
        <v>131</v>
      </c>
      <c r="X5" s="118" t="s">
        <v>131</v>
      </c>
      <c r="Y5" s="1"/>
      <c r="Z5" s="20"/>
      <c r="AA5" s="1">
        <v>2</v>
      </c>
      <c r="AB5" s="1">
        <v>2</v>
      </c>
      <c r="AC5" s="1"/>
      <c r="AD5" s="1">
        <v>2</v>
      </c>
      <c r="AE5" s="1">
        <v>2</v>
      </c>
      <c r="AF5" s="1">
        <v>2</v>
      </c>
      <c r="AG5" s="1"/>
      <c r="AH5" s="1"/>
      <c r="AI5" s="21"/>
      <c r="AJ5" s="1"/>
      <c r="AK5" s="1"/>
      <c r="AL5" s="1"/>
      <c r="AM5" s="1"/>
      <c r="AN5" s="1"/>
      <c r="AO5" s="1"/>
      <c r="AP5" s="1"/>
      <c r="AQ5" s="1"/>
      <c r="AR5" s="1"/>
      <c r="AS5" s="1"/>
      <c r="AT5" s="27"/>
      <c r="AU5" s="27"/>
      <c r="AV5" s="29"/>
      <c r="AW5" s="29"/>
      <c r="AX5" s="2"/>
      <c r="AY5" s="31"/>
      <c r="AZ5" s="2"/>
      <c r="BA5" s="2"/>
      <c r="BB5" s="2"/>
      <c r="BC5" s="2"/>
      <c r="BD5" s="2"/>
      <c r="BE5" s="2"/>
      <c r="BF5" s="2"/>
      <c r="BG5" s="1">
        <f t="shared" ref="BG5:BG25" si="2">SUM(G5:BF5)</f>
        <v>12.17</v>
      </c>
      <c r="BH5" s="11">
        <f t="shared" ref="BH5:BH25" si="3">$AF$49+(BG5-$Z$49)*($AF$48-$AF$49)/($Z$48-$Z$49)</f>
        <v>5.3003257328990223</v>
      </c>
    </row>
    <row r="6" spans="1:243">
      <c r="A6" s="18">
        <v>2</v>
      </c>
      <c r="B6" s="67">
        <v>11405115</v>
      </c>
      <c r="C6" s="69">
        <v>1</v>
      </c>
      <c r="D6" s="65" t="s">
        <v>43</v>
      </c>
      <c r="E6" s="65" t="s">
        <v>44</v>
      </c>
      <c r="F6" s="73" t="s">
        <v>45</v>
      </c>
      <c r="G6" s="61">
        <f>ROUND(Лр1!K6,2)</f>
        <v>2.94</v>
      </c>
      <c r="H6" s="92">
        <f>ROUND(Лр2!L6,2)</f>
        <v>0</v>
      </c>
      <c r="I6" s="92"/>
      <c r="J6" s="92"/>
      <c r="K6" s="64"/>
      <c r="L6" s="64"/>
      <c r="M6" s="93"/>
      <c r="N6" s="45"/>
      <c r="O6" s="30"/>
      <c r="P6" s="30"/>
      <c r="Q6" s="30"/>
      <c r="R6" s="30"/>
      <c r="S6" s="30"/>
      <c r="T6" s="32"/>
      <c r="U6" s="46"/>
      <c r="V6" s="56"/>
      <c r="W6" s="26">
        <v>2</v>
      </c>
      <c r="X6" s="118">
        <v>2</v>
      </c>
      <c r="Y6" s="1"/>
      <c r="Z6" s="20"/>
      <c r="AA6" s="1">
        <v>2</v>
      </c>
      <c r="AB6" s="1">
        <v>2</v>
      </c>
      <c r="AC6" s="1"/>
      <c r="AD6" s="1">
        <v>2</v>
      </c>
      <c r="AE6" s="1">
        <v>2</v>
      </c>
      <c r="AF6" s="1">
        <v>2</v>
      </c>
      <c r="AG6" s="1"/>
      <c r="AH6" s="1"/>
      <c r="AI6" s="21"/>
      <c r="AJ6" s="1"/>
      <c r="AK6" s="1"/>
      <c r="AL6" s="1"/>
      <c r="AM6" s="1"/>
      <c r="AN6" s="1"/>
      <c r="AO6" s="1"/>
      <c r="AP6" s="1"/>
      <c r="AQ6" s="1"/>
      <c r="AR6" s="1"/>
      <c r="AS6" s="1"/>
      <c r="AT6" s="27"/>
      <c r="AU6" s="27"/>
      <c r="AV6" s="29"/>
      <c r="AW6" s="29"/>
      <c r="AX6" s="2"/>
      <c r="AY6" s="31"/>
      <c r="AZ6" s="2"/>
      <c r="BA6" s="2"/>
      <c r="BB6" s="2"/>
      <c r="BC6" s="2"/>
      <c r="BD6" s="2"/>
      <c r="BE6" s="2"/>
      <c r="BF6" s="2"/>
      <c r="BG6" s="40">
        <f t="shared" si="2"/>
        <v>16.939999999999998</v>
      </c>
      <c r="BH6" s="11">
        <f t="shared" si="3"/>
        <v>7.7863192182410401</v>
      </c>
    </row>
    <row r="7" spans="1:243">
      <c r="A7" s="18">
        <v>3</v>
      </c>
      <c r="B7" s="67">
        <v>11405115</v>
      </c>
      <c r="C7" s="69">
        <v>1</v>
      </c>
      <c r="D7" s="65" t="s">
        <v>46</v>
      </c>
      <c r="E7" s="65" t="s">
        <v>28</v>
      </c>
      <c r="F7" s="73" t="s">
        <v>11</v>
      </c>
      <c r="G7" s="61">
        <f>ROUND(Лр1!K7,2)</f>
        <v>0.38</v>
      </c>
      <c r="H7" s="92">
        <f>ROUND(Лр2!L7,2)</f>
        <v>0</v>
      </c>
      <c r="I7" s="92"/>
      <c r="J7" s="92"/>
      <c r="K7" s="64"/>
      <c r="L7" s="64"/>
      <c r="M7" s="93"/>
      <c r="N7" s="45"/>
      <c r="O7" s="30"/>
      <c r="P7" s="30"/>
      <c r="Q7" s="30"/>
      <c r="R7" s="30"/>
      <c r="S7" s="30"/>
      <c r="T7" s="32"/>
      <c r="U7" s="46"/>
      <c r="V7" s="56"/>
      <c r="W7" s="16">
        <v>2</v>
      </c>
      <c r="X7" s="118">
        <v>2</v>
      </c>
      <c r="Y7" s="1"/>
      <c r="Z7" s="20"/>
      <c r="AA7" s="1">
        <v>2</v>
      </c>
      <c r="AB7" s="1">
        <v>2</v>
      </c>
      <c r="AC7" s="1"/>
      <c r="AD7" s="1">
        <v>2</v>
      </c>
      <c r="AE7" s="1">
        <v>2</v>
      </c>
      <c r="AF7" s="159" t="s">
        <v>131</v>
      </c>
      <c r="AG7" s="1"/>
      <c r="AH7" s="1"/>
      <c r="AI7" s="21"/>
      <c r="AJ7" s="1"/>
      <c r="AK7" s="1"/>
      <c r="AL7" s="1"/>
      <c r="AM7" s="1"/>
      <c r="AN7" s="1"/>
      <c r="AO7" s="1"/>
      <c r="AP7" s="1"/>
      <c r="AQ7" s="1"/>
      <c r="AR7" s="1"/>
      <c r="AS7" s="1"/>
      <c r="AT7" s="27"/>
      <c r="AU7" s="28"/>
      <c r="AV7" s="29"/>
      <c r="AW7" s="29"/>
      <c r="AX7" s="2"/>
      <c r="AY7" s="31"/>
      <c r="AZ7" s="2"/>
      <c r="BA7" s="2"/>
      <c r="BB7" s="2"/>
      <c r="BC7" s="2"/>
      <c r="BD7" s="2"/>
      <c r="BE7" s="2"/>
      <c r="BF7" s="2"/>
      <c r="BG7" s="40">
        <f t="shared" si="2"/>
        <v>12.379999999999999</v>
      </c>
      <c r="BH7" s="11">
        <f t="shared" si="3"/>
        <v>5.4097719869706831</v>
      </c>
    </row>
    <row r="8" spans="1:243">
      <c r="A8" s="18">
        <v>4</v>
      </c>
      <c r="B8" s="67">
        <v>11405115</v>
      </c>
      <c r="C8" s="69">
        <v>1</v>
      </c>
      <c r="D8" s="65" t="s">
        <v>47</v>
      </c>
      <c r="E8" s="65" t="s">
        <v>48</v>
      </c>
      <c r="F8" s="73" t="s">
        <v>21</v>
      </c>
      <c r="G8" s="61">
        <f>ROUND(Лр1!K8,2)</f>
        <v>1.84</v>
      </c>
      <c r="H8" s="92">
        <f>ROUND(Лр2!L8,2)</f>
        <v>0</v>
      </c>
      <c r="I8" s="92"/>
      <c r="J8" s="92"/>
      <c r="K8" s="64"/>
      <c r="L8" s="64"/>
      <c r="M8" s="93"/>
      <c r="N8" s="45"/>
      <c r="O8" s="30"/>
      <c r="P8" s="30"/>
      <c r="Q8" s="30"/>
      <c r="R8" s="30"/>
      <c r="S8" s="30"/>
      <c r="T8" s="32"/>
      <c r="U8" s="46"/>
      <c r="V8" s="56"/>
      <c r="W8" s="16">
        <v>2</v>
      </c>
      <c r="X8" s="118">
        <v>2</v>
      </c>
      <c r="Y8" s="1"/>
      <c r="Z8" s="20"/>
      <c r="AA8" s="1">
        <v>2</v>
      </c>
      <c r="AB8" s="1">
        <v>2</v>
      </c>
      <c r="AC8" s="1"/>
      <c r="AD8" s="130" t="s">
        <v>131</v>
      </c>
      <c r="AE8" s="1">
        <v>2</v>
      </c>
      <c r="AF8" s="1">
        <v>2</v>
      </c>
      <c r="AG8" s="1"/>
      <c r="AH8" s="1"/>
      <c r="AI8" s="21"/>
      <c r="AJ8" s="1"/>
      <c r="AK8" s="1"/>
      <c r="AL8" s="1"/>
      <c r="AM8" s="1"/>
      <c r="AN8" s="1"/>
      <c r="AO8" s="1"/>
      <c r="AP8" s="1"/>
      <c r="AQ8" s="1"/>
      <c r="AR8" s="1"/>
      <c r="AS8" s="1"/>
      <c r="AT8" s="27"/>
      <c r="AU8" s="28"/>
      <c r="AV8" s="29"/>
      <c r="AW8" s="29"/>
      <c r="AX8" s="2"/>
      <c r="AY8" s="31"/>
      <c r="AZ8" s="2"/>
      <c r="BA8" s="2"/>
      <c r="BB8" s="2"/>
      <c r="BC8" s="2"/>
      <c r="BD8" s="2"/>
      <c r="BE8" s="2"/>
      <c r="BF8" s="2"/>
      <c r="BG8" s="40">
        <f t="shared" si="2"/>
        <v>13.84</v>
      </c>
      <c r="BH8" s="11">
        <f t="shared" si="3"/>
        <v>6.1706840390879476</v>
      </c>
    </row>
    <row r="9" spans="1:243">
      <c r="A9" s="18">
        <v>5</v>
      </c>
      <c r="B9" s="67">
        <v>11405115</v>
      </c>
      <c r="C9" s="69">
        <v>1</v>
      </c>
      <c r="D9" s="65" t="s">
        <v>49</v>
      </c>
      <c r="E9" s="65" t="s">
        <v>17</v>
      </c>
      <c r="F9" s="73" t="s">
        <v>50</v>
      </c>
      <c r="G9" s="61">
        <f>ROUND(Лр1!K9,2)</f>
        <v>1.91</v>
      </c>
      <c r="H9" s="92">
        <f>ROUND(Лр2!L9,2)</f>
        <v>0</v>
      </c>
      <c r="I9" s="92"/>
      <c r="J9" s="92"/>
      <c r="K9" s="64"/>
      <c r="L9" s="64"/>
      <c r="M9" s="93"/>
      <c r="N9" s="45"/>
      <c r="O9" s="30"/>
      <c r="P9" s="30"/>
      <c r="Q9" s="30"/>
      <c r="R9" s="30"/>
      <c r="S9" s="30"/>
      <c r="T9" s="32"/>
      <c r="U9" s="46"/>
      <c r="V9" s="56"/>
      <c r="W9" s="16">
        <v>2</v>
      </c>
      <c r="X9" s="118">
        <v>2</v>
      </c>
      <c r="Y9" s="1"/>
      <c r="Z9" s="20"/>
      <c r="AA9" s="1">
        <v>2</v>
      </c>
      <c r="AB9" s="1">
        <v>2</v>
      </c>
      <c r="AC9" s="1"/>
      <c r="AD9" s="1">
        <v>2</v>
      </c>
      <c r="AE9" s="1">
        <v>2</v>
      </c>
      <c r="AF9" s="1">
        <v>2</v>
      </c>
      <c r="AG9" s="1"/>
      <c r="AH9" s="1"/>
      <c r="AI9" s="21"/>
      <c r="AJ9" s="1"/>
      <c r="AK9" s="1"/>
      <c r="AL9" s="1"/>
      <c r="AM9" s="1"/>
      <c r="AN9" s="1"/>
      <c r="AO9" s="1"/>
      <c r="AP9" s="1"/>
      <c r="AQ9" s="1"/>
      <c r="AR9" s="1"/>
      <c r="AS9" s="1"/>
      <c r="AT9" s="27"/>
      <c r="AU9" s="27"/>
      <c r="AV9" s="29"/>
      <c r="AW9" s="29"/>
      <c r="AX9" s="2"/>
      <c r="AY9" s="31"/>
      <c r="AZ9" s="2"/>
      <c r="BA9" s="2"/>
      <c r="BB9" s="2"/>
      <c r="BC9" s="2"/>
      <c r="BD9" s="2"/>
      <c r="BE9" s="2"/>
      <c r="BF9" s="2"/>
      <c r="BG9" s="40">
        <f t="shared" si="2"/>
        <v>15.91</v>
      </c>
      <c r="BH9" s="11">
        <f t="shared" si="3"/>
        <v>7.2495114006514649</v>
      </c>
    </row>
    <row r="10" spans="1:243">
      <c r="A10" s="18">
        <v>6</v>
      </c>
      <c r="B10" s="67">
        <v>11405115</v>
      </c>
      <c r="C10" s="69">
        <v>1</v>
      </c>
      <c r="D10" s="65" t="s">
        <v>51</v>
      </c>
      <c r="E10" s="65" t="s">
        <v>52</v>
      </c>
      <c r="F10" s="73" t="s">
        <v>53</v>
      </c>
      <c r="G10" s="61">
        <f>ROUND(Лр1!K10,2)</f>
        <v>3.35</v>
      </c>
      <c r="H10" s="92">
        <f>ROUND(Лр2!L10,2)</f>
        <v>0</v>
      </c>
      <c r="I10" s="92"/>
      <c r="J10" s="92"/>
      <c r="K10" s="64"/>
      <c r="L10" s="64"/>
      <c r="M10" s="93"/>
      <c r="N10" s="45"/>
      <c r="O10" s="30"/>
      <c r="P10" s="30"/>
      <c r="Q10" s="30"/>
      <c r="R10" s="30"/>
      <c r="S10" s="30"/>
      <c r="T10" s="32"/>
      <c r="U10" s="46"/>
      <c r="V10" s="56"/>
      <c r="W10" s="16">
        <v>2</v>
      </c>
      <c r="X10" s="118">
        <v>2</v>
      </c>
      <c r="Y10" s="1"/>
      <c r="Z10" s="20"/>
      <c r="AA10" s="1">
        <v>2</v>
      </c>
      <c r="AB10" s="1">
        <v>2</v>
      </c>
      <c r="AC10" s="1"/>
      <c r="AD10" s="130" t="s">
        <v>131</v>
      </c>
      <c r="AE10" s="1">
        <v>2</v>
      </c>
      <c r="AF10" s="1">
        <v>2</v>
      </c>
      <c r="AG10" s="1"/>
      <c r="AH10" s="1"/>
      <c r="AI10" s="2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27"/>
      <c r="AU10" s="27"/>
      <c r="AV10" s="29"/>
      <c r="AW10" s="29"/>
      <c r="AX10" s="2"/>
      <c r="AY10" s="31"/>
      <c r="AZ10" s="2"/>
      <c r="BA10" s="2"/>
      <c r="BB10" s="2"/>
      <c r="BC10" s="2"/>
      <c r="BD10" s="2"/>
      <c r="BE10" s="2"/>
      <c r="BF10" s="2"/>
      <c r="BG10" s="40">
        <f t="shared" si="2"/>
        <v>15.35</v>
      </c>
      <c r="BH10" s="11">
        <f t="shared" si="3"/>
        <v>6.9576547231270354</v>
      </c>
    </row>
    <row r="11" spans="1:243">
      <c r="A11" s="18">
        <v>7</v>
      </c>
      <c r="B11" s="67">
        <v>11405115</v>
      </c>
      <c r="C11" s="69">
        <v>1</v>
      </c>
      <c r="D11" s="65" t="s">
        <v>54</v>
      </c>
      <c r="E11" s="65" t="s">
        <v>55</v>
      </c>
      <c r="F11" s="73" t="s">
        <v>56</v>
      </c>
      <c r="G11" s="61">
        <f>ROUND(Лр1!K11,2)</f>
        <v>2.57</v>
      </c>
      <c r="H11" s="92">
        <f>ROUND(Лр2!L11,2)</f>
        <v>0</v>
      </c>
      <c r="I11" s="92"/>
      <c r="J11" s="92"/>
      <c r="K11" s="64"/>
      <c r="L11" s="64"/>
      <c r="M11" s="93"/>
      <c r="N11" s="45"/>
      <c r="O11" s="30"/>
      <c r="P11" s="30"/>
      <c r="Q11" s="30"/>
      <c r="R11" s="30"/>
      <c r="S11" s="30"/>
      <c r="T11" s="32"/>
      <c r="U11" s="46"/>
      <c r="V11" s="56"/>
      <c r="W11" s="16">
        <v>2</v>
      </c>
      <c r="X11" s="118">
        <v>2</v>
      </c>
      <c r="Y11" s="1"/>
      <c r="Z11" s="20"/>
      <c r="AA11" s="1">
        <v>2</v>
      </c>
      <c r="AB11" s="1">
        <v>2</v>
      </c>
      <c r="AC11" s="1"/>
      <c r="AD11" s="130">
        <v>2</v>
      </c>
      <c r="AE11" s="1">
        <v>2</v>
      </c>
      <c r="AF11" s="1">
        <v>2</v>
      </c>
      <c r="AG11" s="1"/>
      <c r="AH11" s="1"/>
      <c r="AI11" s="2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27"/>
      <c r="AU11" s="28"/>
      <c r="AV11" s="29"/>
      <c r="AW11" s="29"/>
      <c r="AX11" s="2"/>
      <c r="AY11" s="31"/>
      <c r="AZ11" s="2"/>
      <c r="BA11" s="2"/>
      <c r="BB11" s="2"/>
      <c r="BC11" s="2"/>
      <c r="BD11" s="2"/>
      <c r="BE11" s="2"/>
      <c r="BF11" s="2"/>
      <c r="BG11" s="40">
        <f t="shared" si="2"/>
        <v>16.57</v>
      </c>
      <c r="BH11" s="11">
        <f t="shared" si="3"/>
        <v>7.5934853420195436</v>
      </c>
    </row>
    <row r="12" spans="1:243">
      <c r="A12" s="18">
        <v>8</v>
      </c>
      <c r="B12" s="67">
        <v>11405115</v>
      </c>
      <c r="C12" s="69">
        <v>1</v>
      </c>
      <c r="D12" s="65" t="s">
        <v>132</v>
      </c>
      <c r="E12" s="65" t="s">
        <v>57</v>
      </c>
      <c r="F12" s="73" t="s">
        <v>24</v>
      </c>
      <c r="G12" s="61">
        <f>ROUND(Лр1!K12,2)</f>
        <v>3.35</v>
      </c>
      <c r="H12" s="92">
        <f>ROUND(Лр2!L12,2)</f>
        <v>0</v>
      </c>
      <c r="I12" s="92"/>
      <c r="J12" s="92"/>
      <c r="K12" s="64"/>
      <c r="L12" s="64"/>
      <c r="M12" s="93"/>
      <c r="N12" s="45"/>
      <c r="O12" s="30"/>
      <c r="P12" s="30"/>
      <c r="Q12" s="30"/>
      <c r="R12" s="30"/>
      <c r="S12" s="30"/>
      <c r="T12" s="32"/>
      <c r="U12" s="46"/>
      <c r="V12" s="56"/>
      <c r="W12" s="16">
        <v>2</v>
      </c>
      <c r="X12" s="118">
        <v>2</v>
      </c>
      <c r="Y12" s="1"/>
      <c r="Z12" s="20"/>
      <c r="AA12" s="1">
        <v>2</v>
      </c>
      <c r="AB12" s="1">
        <v>2</v>
      </c>
      <c r="AC12" s="1"/>
      <c r="AD12" s="130">
        <v>2</v>
      </c>
      <c r="AE12" s="1">
        <v>2</v>
      </c>
      <c r="AF12" s="1">
        <v>2</v>
      </c>
      <c r="AG12" s="1"/>
      <c r="AH12" s="1"/>
      <c r="AI12" s="2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27"/>
      <c r="AU12" s="27"/>
      <c r="AV12" s="29"/>
      <c r="AW12" s="29"/>
      <c r="AX12" s="2"/>
      <c r="AY12" s="31"/>
      <c r="AZ12" s="2"/>
      <c r="BA12" s="2"/>
      <c r="BB12" s="2"/>
      <c r="BC12" s="2"/>
      <c r="BD12" s="2"/>
      <c r="BE12" s="2"/>
      <c r="BF12" s="2"/>
      <c r="BG12" s="40">
        <f t="shared" si="2"/>
        <v>17.350000000000001</v>
      </c>
      <c r="BH12" s="11">
        <f t="shared" si="3"/>
        <v>8</v>
      </c>
    </row>
    <row r="13" spans="1:243">
      <c r="A13" s="18">
        <v>9</v>
      </c>
      <c r="B13" s="67">
        <v>11405115</v>
      </c>
      <c r="C13" s="69">
        <v>1</v>
      </c>
      <c r="D13" s="65" t="s">
        <v>58</v>
      </c>
      <c r="E13" s="65" t="s">
        <v>59</v>
      </c>
      <c r="F13" s="73" t="s">
        <v>15</v>
      </c>
      <c r="G13" s="61">
        <f>ROUND(Лр1!K13,2)</f>
        <v>3.35</v>
      </c>
      <c r="H13" s="92">
        <f>ROUND(Лр2!L13,2)</f>
        <v>0</v>
      </c>
      <c r="I13" s="92"/>
      <c r="J13" s="92"/>
      <c r="K13" s="64"/>
      <c r="L13" s="64"/>
      <c r="M13" s="93"/>
      <c r="N13" s="45"/>
      <c r="O13" s="30"/>
      <c r="P13" s="30"/>
      <c r="Q13" s="30"/>
      <c r="R13" s="30"/>
      <c r="S13" s="30"/>
      <c r="T13" s="32"/>
      <c r="U13" s="46"/>
      <c r="V13" s="56"/>
      <c r="W13" s="16">
        <v>2</v>
      </c>
      <c r="X13" s="118">
        <v>2</v>
      </c>
      <c r="Y13" s="1"/>
      <c r="Z13" s="20"/>
      <c r="AA13" s="1">
        <v>2</v>
      </c>
      <c r="AB13" s="1">
        <v>2</v>
      </c>
      <c r="AC13" s="1"/>
      <c r="AD13" s="130">
        <v>1</v>
      </c>
      <c r="AE13" s="1">
        <v>1</v>
      </c>
      <c r="AF13" s="1">
        <v>2</v>
      </c>
      <c r="AG13" s="1"/>
      <c r="AH13" s="1"/>
      <c r="AI13" s="2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7"/>
      <c r="AU13" s="27"/>
      <c r="AV13" s="29"/>
      <c r="AW13" s="29"/>
      <c r="AX13" s="2"/>
      <c r="AY13" s="31"/>
      <c r="AZ13" s="2"/>
      <c r="BA13" s="2"/>
      <c r="BB13" s="2"/>
      <c r="BC13" s="2"/>
      <c r="BD13" s="2"/>
      <c r="BE13" s="2"/>
      <c r="BF13" s="2"/>
      <c r="BG13" s="40">
        <f t="shared" si="2"/>
        <v>15.35</v>
      </c>
      <c r="BH13" s="11">
        <f t="shared" si="3"/>
        <v>6.9576547231270354</v>
      </c>
    </row>
    <row r="14" spans="1:243" s="158" customFormat="1">
      <c r="A14" s="140">
        <v>10</v>
      </c>
      <c r="B14" s="141">
        <v>11405115</v>
      </c>
      <c r="C14" s="142">
        <v>1</v>
      </c>
      <c r="D14" s="143" t="s">
        <v>60</v>
      </c>
      <c r="E14" s="143" t="s">
        <v>29</v>
      </c>
      <c r="F14" s="144" t="s">
        <v>27</v>
      </c>
      <c r="G14" s="145">
        <f>ROUND(Лр1!K14,2)</f>
        <v>0</v>
      </c>
      <c r="H14" s="146">
        <f>ROUND(Лр2!L14,2)</f>
        <v>0</v>
      </c>
      <c r="I14" s="146"/>
      <c r="J14" s="146"/>
      <c r="K14" s="147"/>
      <c r="L14" s="147"/>
      <c r="M14" s="148"/>
      <c r="N14" s="149"/>
      <c r="O14" s="150"/>
      <c r="P14" s="150"/>
      <c r="Q14" s="150"/>
      <c r="R14" s="150"/>
      <c r="S14" s="150"/>
      <c r="T14" s="151"/>
      <c r="U14" s="152"/>
      <c r="V14" s="153"/>
      <c r="W14" s="154">
        <v>2</v>
      </c>
      <c r="X14" s="155">
        <v>2</v>
      </c>
      <c r="Y14" s="155"/>
      <c r="Z14" s="155"/>
      <c r="AA14" s="155">
        <v>2</v>
      </c>
      <c r="AB14" s="155">
        <v>2</v>
      </c>
      <c r="AC14" s="155"/>
      <c r="AD14" s="155" t="s">
        <v>131</v>
      </c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6"/>
      <c r="AY14" s="155"/>
      <c r="AZ14" s="156"/>
      <c r="BA14" s="156"/>
      <c r="BB14" s="156"/>
      <c r="BC14" s="156"/>
      <c r="BD14" s="156"/>
      <c r="BE14" s="156"/>
      <c r="BF14" s="156"/>
      <c r="BG14" s="155">
        <f t="shared" si="2"/>
        <v>8</v>
      </c>
      <c r="BH14" s="157">
        <f t="shared" si="3"/>
        <v>3.1270358306188921</v>
      </c>
    </row>
    <row r="15" spans="1:243">
      <c r="A15" s="18">
        <v>11</v>
      </c>
      <c r="B15" s="67">
        <v>11405115</v>
      </c>
      <c r="C15" s="69">
        <v>1</v>
      </c>
      <c r="D15" s="65" t="s">
        <v>61</v>
      </c>
      <c r="E15" s="65" t="s">
        <v>62</v>
      </c>
      <c r="F15" s="73" t="s">
        <v>19</v>
      </c>
      <c r="G15" s="61">
        <f>ROUND(Лр1!K15,2)</f>
        <v>3.35</v>
      </c>
      <c r="H15" s="92">
        <f>ROUND(Лр2!L15,2)</f>
        <v>0</v>
      </c>
      <c r="I15" s="92"/>
      <c r="J15" s="92"/>
      <c r="K15" s="64"/>
      <c r="L15" s="64"/>
      <c r="M15" s="93"/>
      <c r="N15" s="45"/>
      <c r="O15" s="30"/>
      <c r="P15" s="30"/>
      <c r="Q15" s="30"/>
      <c r="R15" s="30"/>
      <c r="S15" s="30"/>
      <c r="T15" s="32"/>
      <c r="U15" s="46"/>
      <c r="V15" s="56"/>
      <c r="W15" s="16">
        <v>2</v>
      </c>
      <c r="X15" s="118">
        <v>2</v>
      </c>
      <c r="Y15" s="17"/>
      <c r="Z15" s="20"/>
      <c r="AA15" s="17">
        <v>2</v>
      </c>
      <c r="AB15" s="17">
        <v>2</v>
      </c>
      <c r="AC15" s="17"/>
      <c r="AD15" s="17">
        <v>2</v>
      </c>
      <c r="AE15" s="17">
        <v>2</v>
      </c>
      <c r="AF15" s="17">
        <v>2</v>
      </c>
      <c r="AG15" s="17"/>
      <c r="AH15" s="17"/>
      <c r="AI15" s="21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T15" s="27"/>
      <c r="AU15" s="27"/>
      <c r="AV15" s="29"/>
      <c r="AW15" s="29"/>
      <c r="AX15" s="2"/>
      <c r="AY15" s="31"/>
      <c r="AZ15" s="2"/>
      <c r="BA15" s="2"/>
      <c r="BB15" s="2"/>
      <c r="BC15" s="2"/>
      <c r="BD15" s="2"/>
      <c r="BE15" s="2"/>
      <c r="BF15" s="2"/>
      <c r="BG15" s="40">
        <f t="shared" si="2"/>
        <v>17.350000000000001</v>
      </c>
      <c r="BH15" s="11">
        <f t="shared" si="3"/>
        <v>8</v>
      </c>
    </row>
    <row r="16" spans="1:243">
      <c r="A16" s="18">
        <v>12</v>
      </c>
      <c r="B16" s="67">
        <v>11405115</v>
      </c>
      <c r="C16" s="70">
        <v>2</v>
      </c>
      <c r="D16" s="65" t="s">
        <v>133</v>
      </c>
      <c r="E16" s="65" t="s">
        <v>23</v>
      </c>
      <c r="F16" s="73" t="s">
        <v>25</v>
      </c>
      <c r="G16" s="61">
        <f>ROUND(Лр1!K16,2)</f>
        <v>0</v>
      </c>
      <c r="H16" s="92">
        <f>ROUND(Лр2!L16,2)</f>
        <v>0</v>
      </c>
      <c r="I16" s="92"/>
      <c r="J16" s="92"/>
      <c r="K16" s="64"/>
      <c r="L16" s="64"/>
      <c r="M16" s="93"/>
      <c r="N16" s="45"/>
      <c r="O16" s="30"/>
      <c r="P16" s="30"/>
      <c r="Q16" s="30"/>
      <c r="R16" s="30"/>
      <c r="S16" s="30"/>
      <c r="T16" s="32"/>
      <c r="U16" s="46"/>
      <c r="V16" s="56"/>
      <c r="W16" s="16">
        <v>2</v>
      </c>
      <c r="X16" s="118" t="s">
        <v>131</v>
      </c>
      <c r="Y16" s="17"/>
      <c r="Z16" s="20"/>
      <c r="AA16" s="17"/>
      <c r="AB16" s="122" t="s">
        <v>131</v>
      </c>
      <c r="AC16" s="129" t="s">
        <v>131</v>
      </c>
      <c r="AD16" s="130" t="s">
        <v>131</v>
      </c>
      <c r="AE16" s="17"/>
      <c r="AF16" s="159" t="s">
        <v>131</v>
      </c>
      <c r="AG16" s="17"/>
      <c r="AH16" s="17"/>
      <c r="AI16" s="21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T16" s="27"/>
      <c r="AU16" s="27"/>
      <c r="AV16" s="29"/>
      <c r="AW16" s="29"/>
      <c r="AX16" s="2"/>
      <c r="AY16" s="31"/>
      <c r="AZ16" s="2"/>
      <c r="BA16" s="2"/>
      <c r="BB16" s="2"/>
      <c r="BC16" s="2"/>
      <c r="BD16" s="2"/>
      <c r="BE16" s="2"/>
      <c r="BF16" s="2"/>
      <c r="BG16" s="40">
        <f t="shared" si="2"/>
        <v>2</v>
      </c>
      <c r="BH16" s="11">
        <f t="shared" si="3"/>
        <v>0</v>
      </c>
    </row>
    <row r="17" spans="1:60">
      <c r="A17" s="18">
        <v>13</v>
      </c>
      <c r="B17" s="67">
        <v>11405115</v>
      </c>
      <c r="C17" s="70">
        <v>2</v>
      </c>
      <c r="D17" s="65" t="s">
        <v>63</v>
      </c>
      <c r="E17" s="65" t="s">
        <v>64</v>
      </c>
      <c r="F17" s="73" t="s">
        <v>65</v>
      </c>
      <c r="G17" s="61">
        <f>ROUND(Лр1!K17,2)</f>
        <v>0</v>
      </c>
      <c r="H17" s="92">
        <f>ROUND(Лр2!L17,2)</f>
        <v>0</v>
      </c>
      <c r="I17" s="92"/>
      <c r="J17" s="92"/>
      <c r="K17" s="64"/>
      <c r="L17" s="64"/>
      <c r="M17" s="93"/>
      <c r="N17" s="45"/>
      <c r="O17" s="30"/>
      <c r="P17" s="30"/>
      <c r="Q17" s="30"/>
      <c r="R17" s="30"/>
      <c r="S17" s="30"/>
      <c r="T17" s="32"/>
      <c r="U17" s="46"/>
      <c r="V17" s="56"/>
      <c r="W17" s="16">
        <v>2</v>
      </c>
      <c r="X17" s="118">
        <v>2</v>
      </c>
      <c r="Y17" s="17"/>
      <c r="Z17" s="20"/>
      <c r="AA17" s="17"/>
      <c r="AB17" s="122" t="s">
        <v>131</v>
      </c>
      <c r="AC17" s="17">
        <v>2</v>
      </c>
      <c r="AD17" s="17">
        <v>2</v>
      </c>
      <c r="AE17" s="17"/>
      <c r="AF17" s="17">
        <v>2</v>
      </c>
      <c r="AG17" s="17"/>
      <c r="AH17" s="17"/>
      <c r="AI17" s="21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27"/>
      <c r="AU17" s="28"/>
      <c r="AV17" s="29"/>
      <c r="AW17" s="29"/>
      <c r="AX17" s="2"/>
      <c r="AY17" s="31"/>
      <c r="AZ17" s="2"/>
      <c r="BA17" s="2"/>
      <c r="BB17" s="2"/>
      <c r="BC17" s="2"/>
      <c r="BD17" s="2"/>
      <c r="BE17" s="2"/>
      <c r="BF17" s="2"/>
      <c r="BG17" s="40">
        <f t="shared" si="2"/>
        <v>10</v>
      </c>
      <c r="BH17" s="11">
        <f t="shared" si="3"/>
        <v>4.1693811074918559</v>
      </c>
    </row>
    <row r="18" spans="1:60">
      <c r="A18" s="18">
        <v>14</v>
      </c>
      <c r="B18" s="67">
        <v>11405115</v>
      </c>
      <c r="C18" s="70">
        <v>2</v>
      </c>
      <c r="D18" s="65" t="s">
        <v>66</v>
      </c>
      <c r="E18" s="65" t="s">
        <v>20</v>
      </c>
      <c r="F18" s="73" t="s">
        <v>56</v>
      </c>
      <c r="G18" s="61">
        <f>ROUND(Лр1!K18,2)</f>
        <v>0</v>
      </c>
      <c r="H18" s="92">
        <f>ROUND(Лр2!L18,2)</f>
        <v>0</v>
      </c>
      <c r="I18" s="92"/>
      <c r="J18" s="92"/>
      <c r="K18" s="64"/>
      <c r="L18" s="64"/>
      <c r="M18" s="93"/>
      <c r="N18" s="45"/>
      <c r="O18" s="30"/>
      <c r="P18" s="30"/>
      <c r="Q18" s="30"/>
      <c r="R18" s="30"/>
      <c r="S18" s="30"/>
      <c r="T18" s="32"/>
      <c r="U18" s="46"/>
      <c r="V18" s="56"/>
      <c r="W18" s="16">
        <v>2</v>
      </c>
      <c r="X18" s="118">
        <v>2</v>
      </c>
      <c r="Y18" s="17"/>
      <c r="Z18" s="20"/>
      <c r="AA18" s="17"/>
      <c r="AB18" s="122" t="s">
        <v>131</v>
      </c>
      <c r="AC18" s="129" t="s">
        <v>131</v>
      </c>
      <c r="AD18" s="130" t="s">
        <v>131</v>
      </c>
      <c r="AE18" s="17"/>
      <c r="AF18" s="159" t="s">
        <v>131</v>
      </c>
      <c r="AG18" s="17"/>
      <c r="AH18" s="17"/>
      <c r="AI18" s="21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27"/>
      <c r="AU18" s="27"/>
      <c r="AV18" s="29"/>
      <c r="AW18" s="29"/>
      <c r="AX18" s="2"/>
      <c r="AY18" s="31"/>
      <c r="AZ18" s="2"/>
      <c r="BA18" s="2"/>
      <c r="BB18" s="2"/>
      <c r="BC18" s="2"/>
      <c r="BD18" s="2"/>
      <c r="BE18" s="2"/>
      <c r="BF18" s="2"/>
      <c r="BG18" s="40">
        <f t="shared" si="2"/>
        <v>4</v>
      </c>
      <c r="BH18" s="11">
        <f t="shared" si="3"/>
        <v>1.042345276872964</v>
      </c>
    </row>
    <row r="19" spans="1:60">
      <c r="A19" s="18">
        <v>15</v>
      </c>
      <c r="B19" s="67">
        <v>11405115</v>
      </c>
      <c r="C19" s="70">
        <v>2</v>
      </c>
      <c r="D19" s="65" t="s">
        <v>67</v>
      </c>
      <c r="E19" s="65" t="s">
        <v>68</v>
      </c>
      <c r="F19" s="73" t="s">
        <v>69</v>
      </c>
      <c r="G19" s="61">
        <f>ROUND(Лр1!K19,2)</f>
        <v>2.76</v>
      </c>
      <c r="H19" s="92">
        <f>ROUND(Лр2!L19,2)</f>
        <v>0</v>
      </c>
      <c r="I19" s="92"/>
      <c r="J19" s="92"/>
      <c r="K19" s="64"/>
      <c r="L19" s="64"/>
      <c r="M19" s="93"/>
      <c r="N19" s="74"/>
      <c r="O19" s="34"/>
      <c r="P19" s="34"/>
      <c r="Q19" s="34"/>
      <c r="R19" s="34"/>
      <c r="S19" s="30"/>
      <c r="T19" s="32"/>
      <c r="U19" s="46"/>
      <c r="V19" s="56"/>
      <c r="W19" s="16">
        <v>2</v>
      </c>
      <c r="X19" s="118">
        <v>2</v>
      </c>
      <c r="Y19" s="1"/>
      <c r="Z19" s="1"/>
      <c r="AA19" s="1"/>
      <c r="AB19" s="1">
        <v>2</v>
      </c>
      <c r="AC19" s="1">
        <v>2</v>
      </c>
      <c r="AD19" s="1">
        <v>2</v>
      </c>
      <c r="AE19" s="1"/>
      <c r="AF19" s="1">
        <v>2</v>
      </c>
      <c r="AG19" s="1"/>
      <c r="AH19" s="1"/>
      <c r="AI19" s="2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27"/>
      <c r="AU19" s="27"/>
      <c r="AV19" s="29"/>
      <c r="AW19" s="29"/>
      <c r="AX19" s="31"/>
      <c r="AY19" s="31"/>
      <c r="AZ19" s="1"/>
      <c r="BA19" s="36"/>
      <c r="BB19" s="36"/>
      <c r="BC19" s="37"/>
      <c r="BD19" s="38"/>
      <c r="BE19" s="38"/>
      <c r="BF19" s="39"/>
      <c r="BG19" s="40">
        <f t="shared" si="2"/>
        <v>14.76</v>
      </c>
      <c r="BH19" s="11">
        <f t="shared" si="3"/>
        <v>6.6501628664495103</v>
      </c>
    </row>
    <row r="20" spans="1:60">
      <c r="A20" s="18">
        <v>16</v>
      </c>
      <c r="B20" s="67">
        <v>11405115</v>
      </c>
      <c r="C20" s="70">
        <v>2</v>
      </c>
      <c r="D20" s="65" t="s">
        <v>70</v>
      </c>
      <c r="E20" s="65" t="s">
        <v>10</v>
      </c>
      <c r="F20" s="73" t="s">
        <v>27</v>
      </c>
      <c r="G20" s="61">
        <f>ROUND(Лр1!K20,2)</f>
        <v>0</v>
      </c>
      <c r="H20" s="92">
        <f>ROUND(Лр2!L20,2)</f>
        <v>0</v>
      </c>
      <c r="I20" s="92"/>
      <c r="J20" s="92"/>
      <c r="K20" s="64"/>
      <c r="L20" s="64"/>
      <c r="M20" s="93"/>
      <c r="N20" s="45"/>
      <c r="O20" s="30"/>
      <c r="P20" s="30"/>
      <c r="Q20" s="30"/>
      <c r="R20" s="30"/>
      <c r="S20" s="30"/>
      <c r="T20" s="32"/>
      <c r="U20" s="46"/>
      <c r="V20" s="56"/>
      <c r="W20" s="16">
        <v>2</v>
      </c>
      <c r="X20" s="118">
        <v>2</v>
      </c>
      <c r="Y20" s="1"/>
      <c r="Z20" s="1"/>
      <c r="AA20" s="1"/>
      <c r="AB20" s="1">
        <v>2</v>
      </c>
      <c r="AC20" s="1">
        <v>2</v>
      </c>
      <c r="AD20" s="1">
        <v>2</v>
      </c>
      <c r="AE20" s="1"/>
      <c r="AF20" s="1">
        <v>2</v>
      </c>
      <c r="AG20" s="1"/>
      <c r="AH20" s="1"/>
      <c r="AI20" s="21"/>
      <c r="AJ20" s="1"/>
      <c r="AK20" s="1"/>
      <c r="AL20" s="1"/>
      <c r="AM20" s="23"/>
      <c r="AN20" s="1"/>
      <c r="AO20" s="1"/>
      <c r="AP20" s="1"/>
      <c r="AQ20" s="1"/>
      <c r="AR20" s="1"/>
      <c r="AS20" s="1"/>
      <c r="AT20" s="27"/>
      <c r="AU20" s="28"/>
      <c r="AV20" s="29"/>
      <c r="AW20" s="29"/>
      <c r="AX20" s="31"/>
      <c r="AY20" s="31"/>
      <c r="AZ20" s="1"/>
      <c r="BA20" s="36"/>
      <c r="BB20" s="36"/>
      <c r="BC20" s="37"/>
      <c r="BD20" s="38"/>
      <c r="BE20" s="38"/>
      <c r="BF20" s="39"/>
      <c r="BG20" s="40">
        <f t="shared" si="2"/>
        <v>12</v>
      </c>
      <c r="BH20" s="11">
        <f t="shared" si="3"/>
        <v>5.2117263843648205</v>
      </c>
    </row>
    <row r="21" spans="1:60">
      <c r="A21" s="18">
        <v>17</v>
      </c>
      <c r="B21" s="67">
        <v>11405115</v>
      </c>
      <c r="C21" s="70">
        <v>2</v>
      </c>
      <c r="D21" s="65" t="s">
        <v>71</v>
      </c>
      <c r="E21" s="65" t="s">
        <v>23</v>
      </c>
      <c r="F21" s="73" t="s">
        <v>24</v>
      </c>
      <c r="G21" s="61">
        <f>ROUND(Лр1!K21,2)</f>
        <v>0</v>
      </c>
      <c r="H21" s="92">
        <f>ROUND(Лр2!L21,2)</f>
        <v>0</v>
      </c>
      <c r="I21" s="92"/>
      <c r="J21" s="92"/>
      <c r="K21" s="64"/>
      <c r="L21" s="64"/>
      <c r="M21" s="93"/>
      <c r="N21" s="74"/>
      <c r="O21" s="34"/>
      <c r="P21" s="34"/>
      <c r="Q21" s="34"/>
      <c r="R21" s="34"/>
      <c r="S21" s="30"/>
      <c r="T21" s="32"/>
      <c r="U21" s="46"/>
      <c r="V21" s="56"/>
      <c r="W21" s="16">
        <v>2</v>
      </c>
      <c r="X21" s="118">
        <v>2</v>
      </c>
      <c r="Y21" s="1"/>
      <c r="Z21" s="1"/>
      <c r="AA21" s="1"/>
      <c r="AB21" s="1">
        <v>2</v>
      </c>
      <c r="AC21" s="129" t="s">
        <v>131</v>
      </c>
      <c r="AD21" s="130" t="s">
        <v>131</v>
      </c>
      <c r="AE21" s="1"/>
      <c r="AF21" s="1">
        <v>2</v>
      </c>
      <c r="AG21" s="1"/>
      <c r="AH21" s="1"/>
      <c r="AI21" s="21"/>
      <c r="AJ21" s="1"/>
      <c r="AK21" s="1"/>
      <c r="AL21" s="1"/>
      <c r="AM21" s="23"/>
      <c r="AN21" s="1"/>
      <c r="AO21" s="1"/>
      <c r="AP21" s="1"/>
      <c r="AQ21" s="1"/>
      <c r="AR21" s="1"/>
      <c r="AS21" s="1"/>
      <c r="AT21" s="27"/>
      <c r="AU21" s="27"/>
      <c r="AV21" s="29"/>
      <c r="AW21" s="29"/>
      <c r="AX21" s="31"/>
      <c r="AY21" s="31"/>
      <c r="AZ21" s="1"/>
      <c r="BA21" s="36"/>
      <c r="BB21" s="36"/>
      <c r="BC21" s="37"/>
      <c r="BD21" s="38"/>
      <c r="BE21" s="38"/>
      <c r="BF21" s="39"/>
      <c r="BG21" s="40">
        <f t="shared" si="2"/>
        <v>8</v>
      </c>
      <c r="BH21" s="11">
        <f t="shared" si="3"/>
        <v>3.1270358306188921</v>
      </c>
    </row>
    <row r="22" spans="1:60">
      <c r="A22" s="18">
        <v>18</v>
      </c>
      <c r="B22" s="67">
        <v>11405115</v>
      </c>
      <c r="C22" s="70">
        <v>2</v>
      </c>
      <c r="D22" s="65" t="s">
        <v>72</v>
      </c>
      <c r="E22" s="65" t="s">
        <v>73</v>
      </c>
      <c r="F22" s="73" t="s">
        <v>19</v>
      </c>
      <c r="G22" s="61">
        <f>ROUND(Лр1!K22,2)</f>
        <v>0</v>
      </c>
      <c r="H22" s="92">
        <f>ROUND(Лр2!L22,2)</f>
        <v>0</v>
      </c>
      <c r="I22" s="92"/>
      <c r="J22" s="92"/>
      <c r="K22" s="64"/>
      <c r="L22" s="64"/>
      <c r="M22" s="93"/>
      <c r="N22" s="45"/>
      <c r="O22" s="30"/>
      <c r="P22" s="30"/>
      <c r="Q22" s="30"/>
      <c r="R22" s="30"/>
      <c r="S22" s="30"/>
      <c r="T22" s="32"/>
      <c r="U22" s="46"/>
      <c r="V22" s="56"/>
      <c r="W22" s="16">
        <v>2</v>
      </c>
      <c r="X22" s="118">
        <v>2</v>
      </c>
      <c r="Y22" s="1"/>
      <c r="Z22" s="1"/>
      <c r="AA22" s="1"/>
      <c r="AB22" s="1">
        <v>2</v>
      </c>
      <c r="AC22" s="1">
        <v>2</v>
      </c>
      <c r="AD22" s="1">
        <v>2</v>
      </c>
      <c r="AE22" s="1"/>
      <c r="AF22" s="1">
        <v>2</v>
      </c>
      <c r="AG22" s="1"/>
      <c r="AH22" s="1"/>
      <c r="AI22" s="21"/>
      <c r="AJ22" s="1"/>
      <c r="AK22" s="1"/>
      <c r="AL22" s="1"/>
      <c r="AM22" s="23"/>
      <c r="AN22" s="1"/>
      <c r="AO22" s="1"/>
      <c r="AP22" s="1"/>
      <c r="AQ22" s="1"/>
      <c r="AR22" s="1"/>
      <c r="AS22" s="1"/>
      <c r="AT22" s="27"/>
      <c r="AU22" s="27"/>
      <c r="AV22" s="29"/>
      <c r="AW22" s="29"/>
      <c r="AX22" s="31"/>
      <c r="AY22" s="31"/>
      <c r="AZ22" s="1"/>
      <c r="BA22" s="36"/>
      <c r="BB22" s="36"/>
      <c r="BC22" s="37"/>
      <c r="BD22" s="38"/>
      <c r="BE22" s="38"/>
      <c r="BF22" s="39"/>
      <c r="BG22" s="40">
        <f t="shared" si="2"/>
        <v>12</v>
      </c>
      <c r="BH22" s="11">
        <f t="shared" si="3"/>
        <v>5.2117263843648205</v>
      </c>
    </row>
    <row r="23" spans="1:60">
      <c r="A23" s="18">
        <v>19</v>
      </c>
      <c r="B23" s="67">
        <v>11405115</v>
      </c>
      <c r="C23" s="70">
        <v>2</v>
      </c>
      <c r="D23" s="65" t="s">
        <v>74</v>
      </c>
      <c r="E23" s="65" t="s">
        <v>20</v>
      </c>
      <c r="F23" s="73" t="s">
        <v>24</v>
      </c>
      <c r="G23" s="61">
        <f>ROUND(Лр1!K23,2)</f>
        <v>0.37</v>
      </c>
      <c r="H23" s="92">
        <f>ROUND(Лр2!L23,2)</f>
        <v>0</v>
      </c>
      <c r="I23" s="92"/>
      <c r="J23" s="92"/>
      <c r="K23" s="64"/>
      <c r="L23" s="64"/>
      <c r="M23" s="93"/>
      <c r="N23" s="45"/>
      <c r="O23" s="30"/>
      <c r="P23" s="30"/>
      <c r="Q23" s="30"/>
      <c r="R23" s="30"/>
      <c r="S23" s="30"/>
      <c r="T23" s="32"/>
      <c r="U23" s="46"/>
      <c r="V23" s="56"/>
      <c r="W23" s="16">
        <v>2</v>
      </c>
      <c r="X23" s="118">
        <v>2</v>
      </c>
      <c r="Y23" s="1"/>
      <c r="Z23" s="1"/>
      <c r="AA23" s="1"/>
      <c r="AB23" s="122" t="s">
        <v>131</v>
      </c>
      <c r="AC23" s="1">
        <v>2</v>
      </c>
      <c r="AD23" s="1">
        <v>2</v>
      </c>
      <c r="AE23" s="1"/>
      <c r="AF23" s="1">
        <v>3</v>
      </c>
      <c r="AG23" s="1"/>
      <c r="AH23" s="1"/>
      <c r="AI23" s="21"/>
      <c r="AJ23" s="1"/>
      <c r="AK23" s="1"/>
      <c r="AL23" s="1"/>
      <c r="AM23" s="23"/>
      <c r="AN23" s="1"/>
      <c r="AO23" s="1"/>
      <c r="AP23" s="1"/>
      <c r="AQ23" s="1"/>
      <c r="AR23" s="1"/>
      <c r="AS23" s="1"/>
      <c r="AT23" s="27"/>
      <c r="AU23" s="27"/>
      <c r="AV23" s="29"/>
      <c r="AW23" s="29"/>
      <c r="AX23" s="31"/>
      <c r="AY23" s="31"/>
      <c r="AZ23" s="1"/>
      <c r="BA23" s="36"/>
      <c r="BB23" s="36"/>
      <c r="BC23" s="37"/>
      <c r="BD23" s="38"/>
      <c r="BE23" s="38"/>
      <c r="BF23" s="39"/>
      <c r="BG23" s="40">
        <f t="shared" si="2"/>
        <v>11.370000000000001</v>
      </c>
      <c r="BH23" s="11">
        <f t="shared" si="3"/>
        <v>4.8833876221498373</v>
      </c>
    </row>
    <row r="24" spans="1:60">
      <c r="A24" s="18">
        <v>20</v>
      </c>
      <c r="B24" s="67">
        <v>11405115</v>
      </c>
      <c r="C24" s="70">
        <v>2</v>
      </c>
      <c r="D24" s="65" t="s">
        <v>75</v>
      </c>
      <c r="E24" s="65" t="s">
        <v>16</v>
      </c>
      <c r="F24" s="73" t="s">
        <v>11</v>
      </c>
      <c r="G24" s="61">
        <f>ROUND(Лр1!K24,2)</f>
        <v>0</v>
      </c>
      <c r="H24" s="92">
        <f>ROUND(Лр2!L24,2)</f>
        <v>0</v>
      </c>
      <c r="I24" s="92"/>
      <c r="J24" s="92"/>
      <c r="K24" s="64"/>
      <c r="L24" s="64"/>
      <c r="M24" s="93"/>
      <c r="N24" s="74"/>
      <c r="O24" s="34"/>
      <c r="P24" s="34"/>
      <c r="Q24" s="34"/>
      <c r="R24" s="34"/>
      <c r="S24" s="30"/>
      <c r="T24" s="32"/>
      <c r="U24" s="46"/>
      <c r="V24" s="56"/>
      <c r="W24" s="16">
        <v>2</v>
      </c>
      <c r="X24" s="118">
        <v>2</v>
      </c>
      <c r="Y24" s="1"/>
      <c r="Z24" s="1"/>
      <c r="AA24" s="1"/>
      <c r="AB24" s="1">
        <v>2</v>
      </c>
      <c r="AC24" s="1">
        <v>2</v>
      </c>
      <c r="AD24" s="1">
        <v>2</v>
      </c>
      <c r="AE24" s="1"/>
      <c r="AF24" s="1">
        <v>2</v>
      </c>
      <c r="AG24" s="1"/>
      <c r="AH24" s="1"/>
      <c r="AI24" s="21"/>
      <c r="AJ24" s="1"/>
      <c r="AK24" s="1"/>
      <c r="AL24" s="1"/>
      <c r="AM24" s="23"/>
      <c r="AN24" s="1"/>
      <c r="AO24" s="1"/>
      <c r="AP24" s="1"/>
      <c r="AQ24" s="1"/>
      <c r="AR24" s="1"/>
      <c r="AS24" s="1"/>
      <c r="AT24" s="27"/>
      <c r="AU24" s="27"/>
      <c r="AV24" s="29"/>
      <c r="AW24" s="29"/>
      <c r="AX24" s="31"/>
      <c r="AY24" s="31"/>
      <c r="AZ24" s="1"/>
      <c r="BA24" s="36"/>
      <c r="BB24" s="36"/>
      <c r="BC24" s="37"/>
      <c r="BD24" s="38"/>
      <c r="BE24" s="38"/>
      <c r="BF24" s="39"/>
      <c r="BG24" s="40">
        <f t="shared" si="2"/>
        <v>12</v>
      </c>
      <c r="BH24" s="11">
        <f t="shared" si="3"/>
        <v>5.2117263843648205</v>
      </c>
    </row>
    <row r="25" spans="1:60">
      <c r="A25" s="18">
        <v>21</v>
      </c>
      <c r="B25" s="67">
        <v>11405115</v>
      </c>
      <c r="C25" s="70">
        <v>2</v>
      </c>
      <c r="D25" s="65" t="s">
        <v>76</v>
      </c>
      <c r="E25" s="65" t="s">
        <v>77</v>
      </c>
      <c r="F25" s="73" t="s">
        <v>21</v>
      </c>
      <c r="G25" s="61">
        <f>ROUND(Лр1!K25,2)</f>
        <v>3.03</v>
      </c>
      <c r="H25" s="92">
        <f>ROUND(Лр2!L25,2)</f>
        <v>0</v>
      </c>
      <c r="I25" s="92"/>
      <c r="J25" s="92"/>
      <c r="K25" s="64"/>
      <c r="L25" s="64"/>
      <c r="M25" s="93"/>
      <c r="N25" s="74"/>
      <c r="O25" s="34"/>
      <c r="P25" s="34"/>
      <c r="Q25" s="34"/>
      <c r="R25" s="34"/>
      <c r="S25" s="30"/>
      <c r="T25" s="32"/>
      <c r="U25" s="46"/>
      <c r="V25" s="56"/>
      <c r="W25" s="16">
        <v>2</v>
      </c>
      <c r="X25" s="118">
        <v>2</v>
      </c>
      <c r="Y25" s="1"/>
      <c r="Z25" s="1"/>
      <c r="AA25" s="1"/>
      <c r="AB25" s="1">
        <v>2</v>
      </c>
      <c r="AC25" s="1">
        <v>2</v>
      </c>
      <c r="AD25" s="130" t="s">
        <v>131</v>
      </c>
      <c r="AE25" s="1"/>
      <c r="AF25" s="1">
        <v>2</v>
      </c>
      <c r="AG25" s="1"/>
      <c r="AH25" s="1"/>
      <c r="AI25" s="21"/>
      <c r="AJ25" s="1"/>
      <c r="AK25" s="1"/>
      <c r="AL25" s="1"/>
      <c r="AM25" s="23"/>
      <c r="AN25" s="1"/>
      <c r="AO25" s="1"/>
      <c r="AP25" s="1"/>
      <c r="AQ25" s="1"/>
      <c r="AR25" s="1"/>
      <c r="AS25" s="1"/>
      <c r="AT25" s="27"/>
      <c r="AU25" s="27"/>
      <c r="AV25" s="29"/>
      <c r="AW25" s="29"/>
      <c r="AX25" s="31"/>
      <c r="AY25" s="31"/>
      <c r="AZ25" s="1"/>
      <c r="BA25" s="36"/>
      <c r="BB25" s="36"/>
      <c r="BC25" s="37"/>
      <c r="BD25" s="38"/>
      <c r="BE25" s="38"/>
      <c r="BF25" s="39"/>
      <c r="BG25" s="40">
        <f t="shared" si="2"/>
        <v>13.03</v>
      </c>
      <c r="BH25" s="11">
        <f t="shared" si="3"/>
        <v>5.7485342019543966</v>
      </c>
    </row>
    <row r="26" spans="1:60">
      <c r="A26" s="24">
        <v>22</v>
      </c>
      <c r="B26" s="68">
        <v>11405215</v>
      </c>
      <c r="C26" s="71">
        <v>3</v>
      </c>
      <c r="D26" s="65" t="s">
        <v>79</v>
      </c>
      <c r="E26" s="65" t="s">
        <v>80</v>
      </c>
      <c r="F26" s="73" t="s">
        <v>81</v>
      </c>
      <c r="G26" s="61">
        <f>ROUND(Лр1!K26,2)</f>
        <v>0</v>
      </c>
      <c r="H26" s="92">
        <f>ROUND(Лр2!L26,2)</f>
        <v>0</v>
      </c>
      <c r="I26" s="92"/>
      <c r="J26" s="92"/>
      <c r="K26" s="64"/>
      <c r="L26" s="64"/>
      <c r="M26" s="93"/>
      <c r="N26" s="74"/>
      <c r="O26" s="34"/>
      <c r="P26" s="34"/>
      <c r="Q26" s="34"/>
      <c r="R26" s="34"/>
      <c r="S26" s="30"/>
      <c r="T26" s="32"/>
      <c r="U26" s="46"/>
      <c r="V26" s="56"/>
      <c r="W26" s="26">
        <v>2</v>
      </c>
      <c r="X26" s="118">
        <v>2</v>
      </c>
      <c r="Y26" s="62"/>
      <c r="Z26" s="62"/>
      <c r="AA26" s="62">
        <v>2</v>
      </c>
      <c r="AB26" s="62">
        <v>2</v>
      </c>
      <c r="AC26" s="62"/>
      <c r="AD26" s="130" t="s">
        <v>131</v>
      </c>
      <c r="AE26" s="62"/>
      <c r="AF26" s="159" t="s">
        <v>131</v>
      </c>
      <c r="AG26" s="62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2"/>
      <c r="AS26" s="62"/>
      <c r="AT26" s="62"/>
      <c r="AU26" s="62"/>
      <c r="AV26" s="62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104">
        <f t="shared" ref="BG26:BG41" si="4">SUM(G26:BF26)</f>
        <v>8</v>
      </c>
      <c r="BH26" s="11">
        <f t="shared" ref="BH26:BH41" si="5">$AF$49+(BG26-$Z$49)*($AF$48-$AF$49)/($Z$48-$Z$49)</f>
        <v>3.1270358306188921</v>
      </c>
    </row>
    <row r="27" spans="1:60">
      <c r="A27" s="24">
        <v>23</v>
      </c>
      <c r="B27" s="68">
        <v>11405215</v>
      </c>
      <c r="C27" s="71">
        <v>3</v>
      </c>
      <c r="D27" s="65" t="s">
        <v>82</v>
      </c>
      <c r="E27" s="65" t="s">
        <v>83</v>
      </c>
      <c r="F27" s="73" t="s">
        <v>18</v>
      </c>
      <c r="G27" s="61">
        <f>ROUND(Лр1!K27,2)</f>
        <v>0</v>
      </c>
      <c r="H27" s="92">
        <f>ROUND(Лр2!L27,2)</f>
        <v>0</v>
      </c>
      <c r="I27" s="92"/>
      <c r="J27" s="92"/>
      <c r="K27" s="64"/>
      <c r="L27" s="64"/>
      <c r="M27" s="93"/>
      <c r="N27" s="74"/>
      <c r="O27" s="34"/>
      <c r="P27" s="34"/>
      <c r="Q27" s="34"/>
      <c r="R27" s="34"/>
      <c r="S27" s="30"/>
      <c r="T27" s="32"/>
      <c r="U27" s="46"/>
      <c r="V27" s="56"/>
      <c r="W27" s="26">
        <v>2</v>
      </c>
      <c r="X27" s="118">
        <v>2</v>
      </c>
      <c r="Y27" s="62"/>
      <c r="Z27" s="62"/>
      <c r="AA27" s="123">
        <v>2</v>
      </c>
      <c r="AB27" s="62">
        <v>2</v>
      </c>
      <c r="AC27" s="62"/>
      <c r="AD27" s="130" t="s">
        <v>131</v>
      </c>
      <c r="AE27" s="62"/>
      <c r="AF27" s="159" t="s">
        <v>131</v>
      </c>
      <c r="AG27" s="62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2"/>
      <c r="AS27" s="62"/>
      <c r="AT27" s="62"/>
      <c r="AU27" s="62"/>
      <c r="AV27" s="62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104">
        <f t="shared" si="4"/>
        <v>8</v>
      </c>
      <c r="BH27" s="11">
        <f t="shared" si="5"/>
        <v>3.1270358306188921</v>
      </c>
    </row>
    <row r="28" spans="1:60">
      <c r="A28" s="24">
        <v>24</v>
      </c>
      <c r="B28" s="68">
        <v>11405215</v>
      </c>
      <c r="C28" s="71">
        <v>3</v>
      </c>
      <c r="D28" s="65" t="s">
        <v>84</v>
      </c>
      <c r="E28" s="65" t="s">
        <v>85</v>
      </c>
      <c r="F28" s="73" t="s">
        <v>86</v>
      </c>
      <c r="G28" s="61">
        <f>ROUND(Лр1!K28,2)</f>
        <v>3.35</v>
      </c>
      <c r="H28" s="92">
        <f>ROUND(Лр2!L28,2)</f>
        <v>0</v>
      </c>
      <c r="I28" s="92"/>
      <c r="J28" s="92"/>
      <c r="K28" s="64"/>
      <c r="L28" s="64"/>
      <c r="M28" s="93"/>
      <c r="N28" s="74"/>
      <c r="O28" s="34"/>
      <c r="P28" s="34"/>
      <c r="Q28" s="34"/>
      <c r="R28" s="34"/>
      <c r="S28" s="30"/>
      <c r="T28" s="32"/>
      <c r="U28" s="46"/>
      <c r="V28" s="56"/>
      <c r="W28" s="26">
        <v>2</v>
      </c>
      <c r="X28" s="118">
        <v>2</v>
      </c>
      <c r="Y28" s="62"/>
      <c r="Z28" s="62"/>
      <c r="AA28" s="123">
        <v>2</v>
      </c>
      <c r="AB28" s="62">
        <v>2</v>
      </c>
      <c r="AC28" s="62"/>
      <c r="AD28" s="62">
        <v>2</v>
      </c>
      <c r="AE28" s="62"/>
      <c r="AF28" s="62">
        <v>2</v>
      </c>
      <c r="AG28" s="62"/>
      <c r="AH28" s="62"/>
      <c r="AI28" s="62"/>
      <c r="AJ28" s="62"/>
      <c r="AK28" s="62"/>
      <c r="AL28" s="62"/>
      <c r="AM28" s="62"/>
      <c r="AN28" s="62"/>
      <c r="AO28" s="62"/>
      <c r="AP28" s="62"/>
      <c r="AQ28" s="62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104">
        <f t="shared" si="4"/>
        <v>15.35</v>
      </c>
      <c r="BH28" s="11">
        <f t="shared" si="5"/>
        <v>6.9576547231270354</v>
      </c>
    </row>
    <row r="29" spans="1:60">
      <c r="A29" s="24">
        <v>25</v>
      </c>
      <c r="B29" s="68">
        <v>11405215</v>
      </c>
      <c r="C29" s="71">
        <v>3</v>
      </c>
      <c r="D29" s="65" t="s">
        <v>87</v>
      </c>
      <c r="E29" s="65" t="s">
        <v>88</v>
      </c>
      <c r="F29" s="73" t="s">
        <v>27</v>
      </c>
      <c r="G29" s="61">
        <f>ROUND(Лр1!K29,2)</f>
        <v>0</v>
      </c>
      <c r="H29" s="92">
        <f>ROUND(Лр2!L29,2)</f>
        <v>0</v>
      </c>
      <c r="I29" s="92"/>
      <c r="J29" s="92"/>
      <c r="K29" s="64"/>
      <c r="L29" s="64"/>
      <c r="M29" s="93"/>
      <c r="N29" s="74"/>
      <c r="O29" s="34"/>
      <c r="P29" s="34"/>
      <c r="Q29" s="34"/>
      <c r="R29" s="34"/>
      <c r="S29" s="30"/>
      <c r="T29" s="32"/>
      <c r="U29" s="46"/>
      <c r="V29" s="56"/>
      <c r="W29" s="26">
        <v>2</v>
      </c>
      <c r="X29" s="118">
        <v>2</v>
      </c>
      <c r="Y29" s="62"/>
      <c r="Z29" s="62"/>
      <c r="AA29" s="123">
        <v>2</v>
      </c>
      <c r="AB29" s="62">
        <v>2</v>
      </c>
      <c r="AC29" s="62"/>
      <c r="AD29" s="130" t="s">
        <v>131</v>
      </c>
      <c r="AE29" s="62"/>
      <c r="AF29" s="62">
        <v>2</v>
      </c>
      <c r="AG29" s="62"/>
      <c r="AH29" s="62"/>
      <c r="AI29" s="62"/>
      <c r="AJ29" s="62"/>
      <c r="AK29" s="62"/>
      <c r="AL29" s="62"/>
      <c r="AM29" s="62"/>
      <c r="AN29" s="62"/>
      <c r="AO29" s="62"/>
      <c r="AP29" s="62"/>
      <c r="AQ29" s="62"/>
      <c r="AR29" s="62"/>
      <c r="AS29" s="62"/>
      <c r="AT29" s="62"/>
      <c r="AU29" s="62"/>
      <c r="AV29" s="62"/>
      <c r="AW29" s="62"/>
      <c r="AX29" s="62"/>
      <c r="AY29" s="62"/>
      <c r="AZ29" s="62"/>
      <c r="BA29" s="62"/>
      <c r="BB29" s="62"/>
      <c r="BC29" s="62"/>
      <c r="BD29" s="62"/>
      <c r="BE29" s="62"/>
      <c r="BF29" s="62"/>
      <c r="BG29" s="104">
        <f t="shared" si="4"/>
        <v>10</v>
      </c>
      <c r="BH29" s="11">
        <f t="shared" si="5"/>
        <v>4.1693811074918559</v>
      </c>
    </row>
    <row r="30" spans="1:60">
      <c r="A30" s="24">
        <v>26</v>
      </c>
      <c r="B30" s="68">
        <v>11405215</v>
      </c>
      <c r="C30" s="71">
        <v>3</v>
      </c>
      <c r="D30" s="65" t="s">
        <v>89</v>
      </c>
      <c r="E30" s="65" t="s">
        <v>90</v>
      </c>
      <c r="F30" s="73" t="s">
        <v>91</v>
      </c>
      <c r="G30" s="61">
        <f>ROUND(Лр1!K30,2)</f>
        <v>0.37</v>
      </c>
      <c r="H30" s="92">
        <f>ROUND(Лр2!L30,2)</f>
        <v>0</v>
      </c>
      <c r="I30" s="92"/>
      <c r="J30" s="92"/>
      <c r="K30" s="64"/>
      <c r="L30" s="64"/>
      <c r="M30" s="93"/>
      <c r="N30" s="74"/>
      <c r="O30" s="34"/>
      <c r="P30" s="34"/>
      <c r="Q30" s="34"/>
      <c r="R30" s="34"/>
      <c r="S30" s="30"/>
      <c r="T30" s="32"/>
      <c r="U30" s="46"/>
      <c r="V30" s="56"/>
      <c r="W30" s="26">
        <v>2</v>
      </c>
      <c r="X30" s="118">
        <v>2</v>
      </c>
      <c r="Y30" s="62"/>
      <c r="Z30" s="62"/>
      <c r="AA30" s="123">
        <v>2</v>
      </c>
      <c r="AB30" s="62">
        <v>2</v>
      </c>
      <c r="AC30" s="62"/>
      <c r="AD30" s="130" t="s">
        <v>131</v>
      </c>
      <c r="AE30" s="62"/>
      <c r="AF30" s="62">
        <v>2</v>
      </c>
      <c r="AG30" s="62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2"/>
      <c r="AS30" s="62"/>
      <c r="AT30" s="62"/>
      <c r="AU30" s="62"/>
      <c r="AV30" s="62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104">
        <f t="shared" si="4"/>
        <v>10.370000000000001</v>
      </c>
      <c r="BH30" s="11">
        <f t="shared" si="5"/>
        <v>4.362214983713355</v>
      </c>
    </row>
    <row r="31" spans="1:60">
      <c r="A31" s="24">
        <v>27</v>
      </c>
      <c r="B31" s="68">
        <v>11405215</v>
      </c>
      <c r="C31" s="71">
        <v>3</v>
      </c>
      <c r="D31" s="65" t="s">
        <v>92</v>
      </c>
      <c r="E31" s="65" t="s">
        <v>93</v>
      </c>
      <c r="F31" s="73" t="s">
        <v>22</v>
      </c>
      <c r="G31" s="61">
        <f>ROUND(Лр1!K31,2)</f>
        <v>1.84</v>
      </c>
      <c r="H31" s="92">
        <f>ROUND(Лр2!L31,2)</f>
        <v>0</v>
      </c>
      <c r="I31" s="92"/>
      <c r="J31" s="92"/>
      <c r="K31" s="64"/>
      <c r="L31" s="64"/>
      <c r="M31" s="93"/>
      <c r="N31" s="74"/>
      <c r="O31" s="34"/>
      <c r="P31" s="34"/>
      <c r="Q31" s="34"/>
      <c r="R31" s="34"/>
      <c r="S31" s="30"/>
      <c r="T31" s="32"/>
      <c r="U31" s="46"/>
      <c r="V31" s="56"/>
      <c r="W31" s="26">
        <v>2</v>
      </c>
      <c r="X31" s="118">
        <v>2</v>
      </c>
      <c r="Y31" s="62"/>
      <c r="Z31" s="62"/>
      <c r="AA31" s="123">
        <v>2</v>
      </c>
      <c r="AB31" s="62">
        <v>2</v>
      </c>
      <c r="AC31" s="62"/>
      <c r="AD31" s="62">
        <v>2</v>
      </c>
      <c r="AE31" s="62"/>
      <c r="AF31" s="62">
        <v>2</v>
      </c>
      <c r="AG31" s="62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2"/>
      <c r="AS31" s="62"/>
      <c r="AT31" s="62"/>
      <c r="AU31" s="62"/>
      <c r="AV31" s="62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104">
        <f t="shared" si="4"/>
        <v>13.84</v>
      </c>
      <c r="BH31" s="11">
        <f t="shared" si="5"/>
        <v>6.1706840390879476</v>
      </c>
    </row>
    <row r="32" spans="1:60">
      <c r="A32" s="24">
        <v>28</v>
      </c>
      <c r="B32" s="68">
        <v>11405215</v>
      </c>
      <c r="C32" s="71">
        <v>3</v>
      </c>
      <c r="D32" s="65" t="s">
        <v>94</v>
      </c>
      <c r="E32" s="65" t="s">
        <v>48</v>
      </c>
      <c r="F32" s="73" t="s">
        <v>22</v>
      </c>
      <c r="G32" s="61">
        <f>ROUND(Лр1!K32,2)</f>
        <v>0</v>
      </c>
      <c r="H32" s="92">
        <f>ROUND(Лр2!L32,2)</f>
        <v>0</v>
      </c>
      <c r="I32" s="92"/>
      <c r="J32" s="92"/>
      <c r="K32" s="64"/>
      <c r="L32" s="64"/>
      <c r="M32" s="93"/>
      <c r="N32" s="74"/>
      <c r="O32" s="34"/>
      <c r="P32" s="34"/>
      <c r="Q32" s="34"/>
      <c r="R32" s="34"/>
      <c r="S32" s="30"/>
      <c r="T32" s="32"/>
      <c r="U32" s="46"/>
      <c r="V32" s="56"/>
      <c r="W32" s="26">
        <v>2</v>
      </c>
      <c r="X32" s="118">
        <v>2</v>
      </c>
      <c r="Y32" s="62"/>
      <c r="Z32" s="62"/>
      <c r="AA32" s="123">
        <v>2</v>
      </c>
      <c r="AB32" s="62">
        <v>2</v>
      </c>
      <c r="AC32" s="62"/>
      <c r="AD32" s="130" t="s">
        <v>131</v>
      </c>
      <c r="AE32" s="62"/>
      <c r="AF32" s="62">
        <v>2</v>
      </c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2"/>
      <c r="AU32" s="62"/>
      <c r="AV32" s="62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104">
        <f t="shared" si="4"/>
        <v>10</v>
      </c>
      <c r="BH32" s="11">
        <f t="shared" si="5"/>
        <v>4.1693811074918559</v>
      </c>
    </row>
    <row r="33" spans="1:60">
      <c r="A33" s="24">
        <v>29</v>
      </c>
      <c r="B33" s="68">
        <v>11405215</v>
      </c>
      <c r="C33" s="71">
        <v>3</v>
      </c>
      <c r="D33" s="65" t="s">
        <v>95</v>
      </c>
      <c r="E33" s="65" t="s">
        <v>28</v>
      </c>
      <c r="F33" s="73" t="s">
        <v>96</v>
      </c>
      <c r="G33" s="61">
        <f>ROUND(Лр1!K33,2)</f>
        <v>3.35</v>
      </c>
      <c r="H33" s="92">
        <f>ROUND(Лр2!L33,2)</f>
        <v>0</v>
      </c>
      <c r="I33" s="92"/>
      <c r="J33" s="92"/>
      <c r="K33" s="64"/>
      <c r="L33" s="64"/>
      <c r="M33" s="93"/>
      <c r="N33" s="74"/>
      <c r="O33" s="34"/>
      <c r="P33" s="34"/>
      <c r="Q33" s="34"/>
      <c r="R33" s="34"/>
      <c r="S33" s="30"/>
      <c r="T33" s="32"/>
      <c r="U33" s="46"/>
      <c r="V33" s="56"/>
      <c r="W33" s="26">
        <v>2</v>
      </c>
      <c r="X33" s="118">
        <v>2</v>
      </c>
      <c r="Y33" s="62"/>
      <c r="Z33" s="62"/>
      <c r="AA33" s="123">
        <v>2</v>
      </c>
      <c r="AB33" s="62">
        <v>2</v>
      </c>
      <c r="AC33" s="62"/>
      <c r="AD33" s="62">
        <v>2</v>
      </c>
      <c r="AE33" s="62"/>
      <c r="AF33" s="62">
        <v>2</v>
      </c>
      <c r="AG33" s="62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2"/>
      <c r="AS33" s="62"/>
      <c r="AT33" s="62"/>
      <c r="AU33" s="62"/>
      <c r="AV33" s="62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104">
        <f t="shared" si="4"/>
        <v>15.35</v>
      </c>
      <c r="BH33" s="11">
        <f t="shared" si="5"/>
        <v>6.9576547231270354</v>
      </c>
    </row>
    <row r="34" spans="1:60">
      <c r="A34" s="24">
        <v>30</v>
      </c>
      <c r="B34" s="68">
        <v>11405215</v>
      </c>
      <c r="C34" s="71">
        <v>3</v>
      </c>
      <c r="D34" s="65" t="s">
        <v>97</v>
      </c>
      <c r="E34" s="65" t="s">
        <v>16</v>
      </c>
      <c r="F34" s="73" t="s">
        <v>25</v>
      </c>
      <c r="G34" s="61">
        <f>ROUND(Лр1!K34,2)</f>
        <v>1.84</v>
      </c>
      <c r="H34" s="92">
        <f>ROUND(Лр2!L34,2)</f>
        <v>0</v>
      </c>
      <c r="I34" s="92"/>
      <c r="J34" s="92"/>
      <c r="K34" s="64"/>
      <c r="L34" s="64"/>
      <c r="M34" s="93"/>
      <c r="N34" s="74"/>
      <c r="O34" s="34"/>
      <c r="P34" s="34"/>
      <c r="Q34" s="34"/>
      <c r="R34" s="34"/>
      <c r="S34" s="30"/>
      <c r="T34" s="32"/>
      <c r="U34" s="46"/>
      <c r="V34" s="56"/>
      <c r="W34" s="26">
        <v>2</v>
      </c>
      <c r="X34" s="118">
        <v>2</v>
      </c>
      <c r="Y34" s="62"/>
      <c r="Z34" s="62"/>
      <c r="AA34" s="123">
        <v>2</v>
      </c>
      <c r="AB34" s="62">
        <v>2</v>
      </c>
      <c r="AC34" s="62"/>
      <c r="AD34" s="62">
        <v>2</v>
      </c>
      <c r="AE34" s="62"/>
      <c r="AF34" s="62">
        <v>2</v>
      </c>
      <c r="AG34" s="62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2"/>
      <c r="AS34" s="62"/>
      <c r="AT34" s="62"/>
      <c r="AU34" s="62"/>
      <c r="AV34" s="62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104">
        <f t="shared" si="4"/>
        <v>13.84</v>
      </c>
      <c r="BH34" s="11">
        <f t="shared" si="5"/>
        <v>6.1706840390879476</v>
      </c>
    </row>
    <row r="35" spans="1:60">
      <c r="A35" s="24">
        <v>31</v>
      </c>
      <c r="B35" s="68">
        <v>11405215</v>
      </c>
      <c r="C35" s="71">
        <v>3</v>
      </c>
      <c r="D35" s="65" t="s">
        <v>98</v>
      </c>
      <c r="E35" s="65" t="s">
        <v>59</v>
      </c>
      <c r="F35" s="73" t="s">
        <v>24</v>
      </c>
      <c r="G35" s="61">
        <f>ROUND(Лр1!K35,2)</f>
        <v>2.94</v>
      </c>
      <c r="H35" s="92">
        <f>ROUND(Лр2!L35,2)</f>
        <v>0</v>
      </c>
      <c r="I35" s="92"/>
      <c r="J35" s="92"/>
      <c r="K35" s="64"/>
      <c r="L35" s="64"/>
      <c r="M35" s="93"/>
      <c r="N35" s="74"/>
      <c r="O35" s="34"/>
      <c r="P35" s="34"/>
      <c r="Q35" s="34"/>
      <c r="R35" s="34"/>
      <c r="S35" s="30"/>
      <c r="T35" s="32"/>
      <c r="U35" s="46"/>
      <c r="V35" s="56"/>
      <c r="W35" s="26">
        <v>2</v>
      </c>
      <c r="X35" s="118">
        <v>2</v>
      </c>
      <c r="Y35" s="62"/>
      <c r="Z35" s="62"/>
      <c r="AA35" s="62">
        <v>2</v>
      </c>
      <c r="AB35" s="62">
        <v>2</v>
      </c>
      <c r="AC35" s="62"/>
      <c r="AD35" s="62">
        <v>2</v>
      </c>
      <c r="AE35" s="62"/>
      <c r="AF35" s="62">
        <v>2</v>
      </c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104">
        <f t="shared" si="4"/>
        <v>14.94</v>
      </c>
      <c r="BH35" s="11">
        <f t="shared" si="5"/>
        <v>6.7439739413680773</v>
      </c>
    </row>
    <row r="36" spans="1:60">
      <c r="A36" s="24">
        <v>32</v>
      </c>
      <c r="B36" s="68">
        <v>11405215</v>
      </c>
      <c r="C36" s="72">
        <v>4</v>
      </c>
      <c r="D36" s="65" t="s">
        <v>99</v>
      </c>
      <c r="E36" s="65" t="s">
        <v>100</v>
      </c>
      <c r="F36" s="73" t="s">
        <v>24</v>
      </c>
      <c r="G36" s="61">
        <f>ROUND(Лр1!K36,2)</f>
        <v>1.95</v>
      </c>
      <c r="H36" s="92">
        <f>ROUND(Лр2!L36,2)</f>
        <v>0</v>
      </c>
      <c r="I36" s="92"/>
      <c r="J36" s="92"/>
      <c r="K36" s="64"/>
      <c r="L36" s="64"/>
      <c r="M36" s="93"/>
      <c r="N36" s="74"/>
      <c r="O36" s="34"/>
      <c r="P36" s="34"/>
      <c r="Q36" s="34"/>
      <c r="R36" s="34"/>
      <c r="S36" s="30"/>
      <c r="T36" s="32"/>
      <c r="U36" s="46"/>
      <c r="V36" s="56"/>
      <c r="W36" s="26">
        <v>2</v>
      </c>
      <c r="X36" s="118">
        <v>2</v>
      </c>
      <c r="Y36" s="62"/>
      <c r="Z36" s="62"/>
      <c r="AA36" s="62"/>
      <c r="AB36" s="62">
        <v>2</v>
      </c>
      <c r="AC36" s="62">
        <v>2</v>
      </c>
      <c r="AD36" s="62">
        <v>2</v>
      </c>
      <c r="AE36" s="62"/>
      <c r="AF36" s="62">
        <v>2</v>
      </c>
      <c r="AG36" s="62"/>
      <c r="AH36" s="62"/>
      <c r="AI36" s="62"/>
      <c r="AJ36" s="62"/>
      <c r="AK36" s="62"/>
      <c r="AL36" s="62"/>
      <c r="AM36" s="62"/>
      <c r="AN36" s="62"/>
      <c r="AO36" s="62"/>
      <c r="AP36" s="62"/>
      <c r="AQ36" s="62"/>
      <c r="AR36" s="62"/>
      <c r="AS36" s="62"/>
      <c r="AT36" s="62"/>
      <c r="AU36" s="62"/>
      <c r="AV36" s="62"/>
      <c r="AW36" s="62"/>
      <c r="AX36" s="62"/>
      <c r="AY36" s="62"/>
      <c r="AZ36" s="62"/>
      <c r="BA36" s="62"/>
      <c r="BB36" s="62"/>
      <c r="BC36" s="62"/>
      <c r="BD36" s="62"/>
      <c r="BE36" s="62"/>
      <c r="BF36" s="62"/>
      <c r="BG36" s="104">
        <f t="shared" si="4"/>
        <v>13.95</v>
      </c>
      <c r="BH36" s="11">
        <f t="shared" si="5"/>
        <v>6.2280130293159601</v>
      </c>
    </row>
    <row r="37" spans="1:60">
      <c r="A37" s="24">
        <v>33</v>
      </c>
      <c r="B37" s="68">
        <v>11405215</v>
      </c>
      <c r="C37" s="72">
        <v>4</v>
      </c>
      <c r="D37" s="65" t="s">
        <v>101</v>
      </c>
      <c r="E37" s="65" t="s">
        <v>44</v>
      </c>
      <c r="F37" s="73" t="s">
        <v>24</v>
      </c>
      <c r="G37" s="61">
        <f>ROUND(Лр1!K37,2)</f>
        <v>3.27</v>
      </c>
      <c r="H37" s="92">
        <f>ROUND(Лр2!L37,2)</f>
        <v>0</v>
      </c>
      <c r="I37" s="92"/>
      <c r="J37" s="92"/>
      <c r="K37" s="64"/>
      <c r="L37" s="64"/>
      <c r="M37" s="93"/>
      <c r="N37" s="74"/>
      <c r="O37" s="34"/>
      <c r="P37" s="34"/>
      <c r="Q37" s="34"/>
      <c r="R37" s="34"/>
      <c r="S37" s="30"/>
      <c r="T37" s="32"/>
      <c r="U37" s="46"/>
      <c r="V37" s="56"/>
      <c r="W37" s="26">
        <v>2</v>
      </c>
      <c r="X37" s="118">
        <v>2</v>
      </c>
      <c r="Y37" s="62"/>
      <c r="Z37" s="62"/>
      <c r="AA37" s="62"/>
      <c r="AB37" s="62">
        <v>2</v>
      </c>
      <c r="AC37" s="62">
        <v>2</v>
      </c>
      <c r="AD37" s="62">
        <v>2</v>
      </c>
      <c r="AE37" s="62"/>
      <c r="AF37" s="62">
        <v>2</v>
      </c>
      <c r="AG37" s="62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2"/>
      <c r="AS37" s="62"/>
      <c r="AT37" s="62"/>
      <c r="AU37" s="62"/>
      <c r="AV37" s="62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104">
        <f t="shared" si="4"/>
        <v>15.27</v>
      </c>
      <c r="BH37" s="11">
        <f t="shared" si="5"/>
        <v>6.9159609120521166</v>
      </c>
    </row>
    <row r="38" spans="1:60">
      <c r="A38" s="24">
        <v>34</v>
      </c>
      <c r="B38" s="68">
        <v>11405215</v>
      </c>
      <c r="C38" s="72">
        <v>4</v>
      </c>
      <c r="D38" s="65" t="s">
        <v>102</v>
      </c>
      <c r="E38" s="65" t="s">
        <v>103</v>
      </c>
      <c r="F38" s="73" t="s">
        <v>104</v>
      </c>
      <c r="G38" s="61">
        <f>ROUND(Лр1!K38,2)</f>
        <v>0</v>
      </c>
      <c r="H38" s="92">
        <f>ROUND(Лр2!L38,2)</f>
        <v>0</v>
      </c>
      <c r="I38" s="92"/>
      <c r="J38" s="92"/>
      <c r="K38" s="64"/>
      <c r="L38" s="64"/>
      <c r="M38" s="93"/>
      <c r="N38" s="74"/>
      <c r="O38" s="34"/>
      <c r="P38" s="34"/>
      <c r="Q38" s="34"/>
      <c r="R38" s="34"/>
      <c r="S38" s="30"/>
      <c r="T38" s="32"/>
      <c r="U38" s="46"/>
      <c r="V38" s="56"/>
      <c r="W38" s="26">
        <v>2</v>
      </c>
      <c r="X38" s="118">
        <v>2</v>
      </c>
      <c r="Y38" s="62"/>
      <c r="Z38" s="62"/>
      <c r="AA38" s="62"/>
      <c r="AB38" s="62">
        <v>2</v>
      </c>
      <c r="AC38" s="62">
        <v>2</v>
      </c>
      <c r="AD38" s="62">
        <v>2</v>
      </c>
      <c r="AE38" s="62"/>
      <c r="AF38" s="159" t="s">
        <v>131</v>
      </c>
      <c r="AG38" s="62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104">
        <f t="shared" si="4"/>
        <v>10</v>
      </c>
      <c r="BH38" s="11">
        <f t="shared" si="5"/>
        <v>4.1693811074918559</v>
      </c>
    </row>
    <row r="39" spans="1:60">
      <c r="A39" s="24">
        <v>35</v>
      </c>
      <c r="B39" s="68">
        <v>11405215</v>
      </c>
      <c r="C39" s="72">
        <v>4</v>
      </c>
      <c r="D39" s="65" t="s">
        <v>105</v>
      </c>
      <c r="E39" s="65" t="s">
        <v>14</v>
      </c>
      <c r="F39" s="73" t="s">
        <v>56</v>
      </c>
      <c r="G39" s="61">
        <f>ROUND(Лр1!K39,2)</f>
        <v>0.24</v>
      </c>
      <c r="H39" s="92">
        <f>ROUND(Лр2!L39,2)</f>
        <v>0</v>
      </c>
      <c r="I39" s="92"/>
      <c r="J39" s="92"/>
      <c r="K39" s="64"/>
      <c r="L39" s="64"/>
      <c r="M39" s="93"/>
      <c r="N39" s="74"/>
      <c r="O39" s="34"/>
      <c r="P39" s="34"/>
      <c r="Q39" s="34"/>
      <c r="R39" s="34"/>
      <c r="S39" s="30"/>
      <c r="T39" s="32"/>
      <c r="U39" s="46"/>
      <c r="V39" s="56"/>
      <c r="W39" s="26">
        <v>2</v>
      </c>
      <c r="X39" s="118">
        <v>2</v>
      </c>
      <c r="Y39" s="62"/>
      <c r="Z39" s="62"/>
      <c r="AA39" s="62"/>
      <c r="AB39" s="62">
        <v>2</v>
      </c>
      <c r="AC39" s="62">
        <v>2</v>
      </c>
      <c r="AD39" s="62">
        <v>2</v>
      </c>
      <c r="AE39" s="62"/>
      <c r="AF39" s="62">
        <v>2</v>
      </c>
      <c r="AG39" s="62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104">
        <f t="shared" si="4"/>
        <v>12.24</v>
      </c>
      <c r="BH39" s="11">
        <f t="shared" si="5"/>
        <v>5.3368078175895759</v>
      </c>
    </row>
    <row r="40" spans="1:60">
      <c r="A40" s="24">
        <v>36</v>
      </c>
      <c r="B40" s="160">
        <v>11405215</v>
      </c>
      <c r="C40" s="161">
        <v>4</v>
      </c>
      <c r="D40" s="143" t="s">
        <v>106</v>
      </c>
      <c r="E40" s="143" t="s">
        <v>93</v>
      </c>
      <c r="F40" s="144" t="s">
        <v>26</v>
      </c>
      <c r="G40" s="145">
        <f>ROUND(Лр1!K40,2)</f>
        <v>0</v>
      </c>
      <c r="H40" s="146">
        <f>ROUND(Лр2!L40,2)</f>
        <v>0</v>
      </c>
      <c r="I40" s="146"/>
      <c r="J40" s="146"/>
      <c r="K40" s="147"/>
      <c r="L40" s="147"/>
      <c r="M40" s="148"/>
      <c r="N40" s="162"/>
      <c r="O40" s="163"/>
      <c r="P40" s="163"/>
      <c r="Q40" s="163"/>
      <c r="R40" s="163"/>
      <c r="S40" s="150"/>
      <c r="T40" s="151"/>
      <c r="U40" s="152"/>
      <c r="V40" s="153"/>
      <c r="W40" s="164">
        <v>2</v>
      </c>
      <c r="X40" s="155">
        <v>2</v>
      </c>
      <c r="Y40" s="155"/>
      <c r="Z40" s="155"/>
      <c r="AA40" s="155"/>
      <c r="AB40" s="155" t="s">
        <v>131</v>
      </c>
      <c r="AC40" s="155"/>
      <c r="AD40" s="155">
        <v>2</v>
      </c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  <c r="BA40" s="155"/>
      <c r="BB40" s="155"/>
      <c r="BC40" s="155"/>
      <c r="BD40" s="155"/>
      <c r="BE40" s="155"/>
      <c r="BF40" s="155"/>
      <c r="BG40" s="155">
        <f t="shared" si="4"/>
        <v>6</v>
      </c>
      <c r="BH40" s="157">
        <f t="shared" si="5"/>
        <v>2.0846905537459279</v>
      </c>
    </row>
    <row r="41" spans="1:60">
      <c r="A41" s="24">
        <v>37</v>
      </c>
      <c r="B41" s="68">
        <v>11405215</v>
      </c>
      <c r="C41" s="72">
        <v>4</v>
      </c>
      <c r="D41" s="65" t="s">
        <v>107</v>
      </c>
      <c r="E41" s="65" t="s">
        <v>16</v>
      </c>
      <c r="F41" s="73" t="s">
        <v>21</v>
      </c>
      <c r="G41" s="61">
        <f>ROUND(Лр1!K41,2)</f>
        <v>2.81</v>
      </c>
      <c r="H41" s="92">
        <f>ROUND(Лр2!L41,2)</f>
        <v>0</v>
      </c>
      <c r="I41" s="92"/>
      <c r="J41" s="92"/>
      <c r="K41" s="64"/>
      <c r="L41" s="64"/>
      <c r="M41" s="93"/>
      <c r="N41" s="74"/>
      <c r="O41" s="34"/>
      <c r="P41" s="34"/>
      <c r="Q41" s="34"/>
      <c r="R41" s="34"/>
      <c r="S41" s="30"/>
      <c r="T41" s="32"/>
      <c r="U41" s="46"/>
      <c r="V41" s="56"/>
      <c r="W41" s="26">
        <v>2</v>
      </c>
      <c r="X41" s="118">
        <v>2</v>
      </c>
      <c r="Y41" s="62"/>
      <c r="Z41" s="62"/>
      <c r="AA41" s="62"/>
      <c r="AB41" s="62">
        <v>2</v>
      </c>
      <c r="AC41" s="62">
        <v>2</v>
      </c>
      <c r="AD41" s="62">
        <v>2</v>
      </c>
      <c r="AE41" s="62"/>
      <c r="AF41" s="62">
        <v>2</v>
      </c>
      <c r="AG41" s="62"/>
      <c r="AH41" s="62"/>
      <c r="AI41" s="62"/>
      <c r="AJ41" s="62"/>
      <c r="AK41" s="62"/>
      <c r="AL41" s="62"/>
      <c r="AM41" s="62"/>
      <c r="AN41" s="62"/>
      <c r="AO41" s="62"/>
      <c r="AP41" s="62"/>
      <c r="AQ41" s="62"/>
      <c r="AR41" s="62"/>
      <c r="AS41" s="62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104">
        <f t="shared" si="4"/>
        <v>14.81</v>
      </c>
      <c r="BH41" s="11">
        <f t="shared" si="5"/>
        <v>6.6762214983713353</v>
      </c>
    </row>
    <row r="42" spans="1:60">
      <c r="A42" s="24">
        <v>38</v>
      </c>
      <c r="B42" s="68">
        <v>11405215</v>
      </c>
      <c r="C42" s="72">
        <v>4</v>
      </c>
      <c r="D42" s="65" t="s">
        <v>108</v>
      </c>
      <c r="E42" s="65" t="s">
        <v>12</v>
      </c>
      <c r="F42" s="73" t="s">
        <v>13</v>
      </c>
      <c r="G42" s="61">
        <f>ROUND(Лр1!K42,2)</f>
        <v>2.67</v>
      </c>
      <c r="H42" s="92">
        <f>ROUND(Лр2!L42,2)</f>
        <v>0</v>
      </c>
      <c r="I42" s="92"/>
      <c r="J42" s="94"/>
      <c r="K42" s="95"/>
      <c r="L42" s="95"/>
      <c r="M42" s="96"/>
      <c r="N42" s="74"/>
      <c r="O42" s="34"/>
      <c r="P42" s="34"/>
      <c r="Q42" s="34"/>
      <c r="R42" s="34"/>
      <c r="S42" s="34"/>
      <c r="T42" s="33"/>
      <c r="U42" s="47"/>
      <c r="V42" s="56"/>
      <c r="W42" s="26">
        <v>2</v>
      </c>
      <c r="X42" s="118">
        <v>2</v>
      </c>
      <c r="Y42" s="1"/>
      <c r="Z42" s="1"/>
      <c r="AA42" s="3"/>
      <c r="AB42" s="3">
        <v>2</v>
      </c>
      <c r="AC42" s="3">
        <v>2</v>
      </c>
      <c r="AD42" s="1">
        <v>2</v>
      </c>
      <c r="AE42" s="1"/>
      <c r="AF42" s="159" t="s">
        <v>131</v>
      </c>
      <c r="AG42" s="1"/>
      <c r="AH42" s="3"/>
      <c r="AI42" s="21"/>
      <c r="AJ42" s="3"/>
      <c r="AK42" s="3"/>
      <c r="AL42" s="3"/>
      <c r="AM42" s="23"/>
      <c r="AN42" s="3"/>
      <c r="AO42" s="1"/>
      <c r="AP42" s="1"/>
      <c r="AQ42" s="1"/>
      <c r="AR42" s="1"/>
      <c r="AS42" s="3"/>
      <c r="AT42" s="24"/>
      <c r="AU42" s="24"/>
      <c r="AV42" s="24"/>
      <c r="AW42" s="24"/>
      <c r="AX42" s="31"/>
      <c r="AY42" s="24"/>
      <c r="AZ42" s="1"/>
      <c r="BA42" s="36"/>
      <c r="BB42" s="36"/>
      <c r="BC42" s="37"/>
      <c r="BD42" s="38"/>
      <c r="BE42" s="38"/>
      <c r="BF42" s="39"/>
      <c r="BG42" s="40">
        <f>SUM(G42:BF42)</f>
        <v>12.67</v>
      </c>
      <c r="BH42" s="11">
        <f>$AF$49+(BG42-$Z$49)*($AF$48-$AF$49)/($Z$48-$Z$49)</f>
        <v>5.5609120521172635</v>
      </c>
    </row>
    <row r="43" spans="1:60">
      <c r="A43" s="24">
        <v>39</v>
      </c>
      <c r="B43" s="68">
        <v>11405215</v>
      </c>
      <c r="C43" s="72">
        <v>4</v>
      </c>
      <c r="D43" s="65" t="s">
        <v>109</v>
      </c>
      <c r="E43" s="65" t="s">
        <v>44</v>
      </c>
      <c r="F43" s="73" t="s">
        <v>110</v>
      </c>
      <c r="G43" s="61">
        <f>ROUND(Лр1!K43,2)</f>
        <v>0.36</v>
      </c>
      <c r="H43" s="92">
        <f>ROUND(Лр2!L43,2)</f>
        <v>0</v>
      </c>
      <c r="I43" s="97"/>
      <c r="J43" s="94"/>
      <c r="K43" s="95"/>
      <c r="L43" s="95"/>
      <c r="M43" s="96"/>
      <c r="N43" s="45"/>
      <c r="O43" s="30"/>
      <c r="P43" s="30"/>
      <c r="Q43" s="30"/>
      <c r="R43" s="30"/>
      <c r="S43" s="30"/>
      <c r="T43" s="32"/>
      <c r="U43" s="47"/>
      <c r="V43" s="56"/>
      <c r="W43" s="26">
        <v>2</v>
      </c>
      <c r="X43" s="118">
        <v>2</v>
      </c>
      <c r="Y43" s="13"/>
      <c r="Z43" s="13"/>
      <c r="AA43" s="14"/>
      <c r="AB43" s="24">
        <v>2</v>
      </c>
      <c r="AC43" s="14">
        <v>2</v>
      </c>
      <c r="AD43" s="13">
        <v>2</v>
      </c>
      <c r="AE43" s="13"/>
      <c r="AF43" s="13">
        <v>2</v>
      </c>
      <c r="AG43" s="13"/>
      <c r="AH43" s="14"/>
      <c r="AI43" s="21"/>
      <c r="AJ43" s="14"/>
      <c r="AK43" s="14"/>
      <c r="AL43" s="14"/>
      <c r="AM43" s="23"/>
      <c r="AN43" s="14"/>
      <c r="AO43" s="13"/>
      <c r="AP43" s="13"/>
      <c r="AQ43" s="13"/>
      <c r="AR43" s="13"/>
      <c r="AS43" s="14"/>
      <c r="AT43" s="24"/>
      <c r="AU43" s="28"/>
      <c r="AV43" s="29"/>
      <c r="AW43" s="29"/>
      <c r="AX43" s="31"/>
      <c r="AY43" s="31"/>
      <c r="AZ43" s="13"/>
      <c r="BA43" s="36"/>
      <c r="BB43" s="36"/>
      <c r="BC43" s="37"/>
      <c r="BD43" s="38"/>
      <c r="BE43" s="38"/>
      <c r="BF43" s="39"/>
      <c r="BG43" s="40">
        <f>SUM(G43:BF43)</f>
        <v>12.36</v>
      </c>
      <c r="BH43" s="11">
        <f>$AF$49+(BG43-$Z$49)*($AF$48-$AF$49)/($Z$48-$Z$49)</f>
        <v>5.3993485342019536</v>
      </c>
    </row>
    <row r="44" spans="1:60">
      <c r="A44" s="24">
        <v>40</v>
      </c>
      <c r="B44" s="68">
        <v>11405215</v>
      </c>
      <c r="C44" s="72">
        <v>4</v>
      </c>
      <c r="D44" s="65" t="s">
        <v>111</v>
      </c>
      <c r="E44" s="65" t="s">
        <v>112</v>
      </c>
      <c r="F44" s="73" t="s">
        <v>19</v>
      </c>
      <c r="G44" s="61">
        <f>ROUND(Лр1!K44,2)</f>
        <v>0</v>
      </c>
      <c r="H44" s="92">
        <f>ROUND(Лр2!L44,2)</f>
        <v>0</v>
      </c>
      <c r="I44" s="97"/>
      <c r="J44" s="94"/>
      <c r="K44" s="95"/>
      <c r="L44" s="95"/>
      <c r="M44" s="96"/>
      <c r="N44" s="45"/>
      <c r="O44" s="30"/>
      <c r="P44" s="30"/>
      <c r="Q44" s="30"/>
      <c r="R44" s="30"/>
      <c r="S44" s="30"/>
      <c r="T44" s="32"/>
      <c r="U44" s="47"/>
      <c r="V44" s="56"/>
      <c r="W44" s="26">
        <v>2</v>
      </c>
      <c r="X44" s="118">
        <v>2</v>
      </c>
      <c r="Y44" s="13"/>
      <c r="Z44" s="13"/>
      <c r="AA44" s="14"/>
      <c r="AB44" s="14">
        <v>2</v>
      </c>
      <c r="AC44" s="14">
        <v>2</v>
      </c>
      <c r="AD44" s="13">
        <v>2</v>
      </c>
      <c r="AE44" s="13"/>
      <c r="AF44" s="159" t="s">
        <v>131</v>
      </c>
      <c r="AG44" s="13"/>
      <c r="AH44" s="14"/>
      <c r="AI44" s="21"/>
      <c r="AJ44" s="14"/>
      <c r="AK44" s="14"/>
      <c r="AL44" s="14"/>
      <c r="AM44" s="23"/>
      <c r="AN44" s="14"/>
      <c r="AO44" s="13"/>
      <c r="AP44" s="13"/>
      <c r="AQ44" s="13"/>
      <c r="AR44" s="13"/>
      <c r="AS44" s="14"/>
      <c r="AT44" s="24"/>
      <c r="AU44" s="24"/>
      <c r="AV44" s="24"/>
      <c r="AW44" s="24"/>
      <c r="AX44" s="31"/>
      <c r="AY44" s="24"/>
      <c r="AZ44" s="13"/>
      <c r="BA44" s="36"/>
      <c r="BB44" s="36"/>
      <c r="BC44" s="37"/>
      <c r="BD44" s="38"/>
      <c r="BE44" s="38"/>
      <c r="BF44" s="39"/>
      <c r="BG44" s="40">
        <f>SUM(G44:BF44)</f>
        <v>10</v>
      </c>
      <c r="BH44" s="11">
        <f>$AF$49+(BG44-$Z$49)*($AF$48-$AF$49)/($Z$48-$Z$49)</f>
        <v>4.1693811074918559</v>
      </c>
    </row>
    <row r="45" spans="1:60">
      <c r="A45" s="24">
        <v>41</v>
      </c>
      <c r="B45" s="68">
        <v>11405215</v>
      </c>
      <c r="C45" s="72">
        <v>4</v>
      </c>
      <c r="D45" s="65" t="s">
        <v>113</v>
      </c>
      <c r="E45" s="65" t="s">
        <v>114</v>
      </c>
      <c r="F45" s="73" t="s">
        <v>24</v>
      </c>
      <c r="G45" s="61">
        <f>ROUND(Лр1!K45,2)</f>
        <v>0</v>
      </c>
      <c r="H45" s="92">
        <f>ROUND(Лр2!L45,2)</f>
        <v>0</v>
      </c>
      <c r="I45" s="97"/>
      <c r="J45" s="94"/>
      <c r="K45" s="95"/>
      <c r="L45" s="95"/>
      <c r="M45" s="96"/>
      <c r="N45" s="74"/>
      <c r="O45" s="34"/>
      <c r="P45" s="34"/>
      <c r="Q45" s="34"/>
      <c r="R45" s="34"/>
      <c r="S45" s="34"/>
      <c r="T45" s="33"/>
      <c r="U45" s="47"/>
      <c r="V45" s="56"/>
      <c r="W45" s="26">
        <v>2</v>
      </c>
      <c r="X45" s="118">
        <v>2</v>
      </c>
      <c r="Y45" s="13"/>
      <c r="Z45" s="13"/>
      <c r="AA45" s="14"/>
      <c r="AB45" s="14">
        <v>2</v>
      </c>
      <c r="AC45" s="14">
        <v>2</v>
      </c>
      <c r="AD45" s="13">
        <v>2</v>
      </c>
      <c r="AE45" s="13"/>
      <c r="AF45" s="13">
        <v>2</v>
      </c>
      <c r="AG45" s="13"/>
      <c r="AH45" s="14"/>
      <c r="AI45" s="21"/>
      <c r="AJ45" s="14"/>
      <c r="AK45" s="14"/>
      <c r="AL45" s="14"/>
      <c r="AM45" s="23"/>
      <c r="AN45" s="14"/>
      <c r="AO45" s="13"/>
      <c r="AP45" s="13"/>
      <c r="AQ45" s="13"/>
      <c r="AR45" s="13"/>
      <c r="AS45" s="14"/>
      <c r="AT45" s="24"/>
      <c r="AU45" s="24"/>
      <c r="AV45" s="24"/>
      <c r="AW45" s="24"/>
      <c r="AX45" s="31"/>
      <c r="AY45" s="24"/>
      <c r="AZ45" s="13"/>
      <c r="BA45" s="36"/>
      <c r="BB45" s="36"/>
      <c r="BC45" s="37"/>
      <c r="BD45" s="38"/>
      <c r="BE45" s="38"/>
      <c r="BF45" s="39"/>
      <c r="BG45" s="40">
        <f>SUM(G45:BF45)</f>
        <v>12</v>
      </c>
      <c r="BH45" s="11">
        <f>$AF$49+(BG45-$Z$49)*($AF$48-$AF$49)/($Z$48-$Z$49)</f>
        <v>5.2117263843648205</v>
      </c>
    </row>
    <row r="46" spans="1:60" ht="15" thickBot="1">
      <c r="A46" s="24">
        <v>42</v>
      </c>
      <c r="B46" s="68">
        <v>11405215</v>
      </c>
      <c r="C46" s="72">
        <v>4</v>
      </c>
      <c r="D46" s="65" t="s">
        <v>115</v>
      </c>
      <c r="E46" s="65" t="s">
        <v>116</v>
      </c>
      <c r="F46" s="73" t="s">
        <v>117</v>
      </c>
      <c r="G46" s="61">
        <f>ROUND(Лр1!K46,2)</f>
        <v>0</v>
      </c>
      <c r="H46" s="92">
        <f>ROUND(Лр2!L46,2)</f>
        <v>0</v>
      </c>
      <c r="I46" s="98"/>
      <c r="J46" s="99"/>
      <c r="K46" s="100"/>
      <c r="L46" s="100"/>
      <c r="M46" s="101"/>
      <c r="N46" s="75"/>
      <c r="O46" s="50"/>
      <c r="P46" s="50"/>
      <c r="Q46" s="50"/>
      <c r="R46" s="50"/>
      <c r="S46" s="50"/>
      <c r="T46" s="49"/>
      <c r="U46" s="51"/>
      <c r="V46" s="57"/>
      <c r="W46" s="26">
        <v>2</v>
      </c>
      <c r="X46" s="118">
        <v>2</v>
      </c>
      <c r="Y46" s="1"/>
      <c r="Z46" s="1"/>
      <c r="AA46" s="3"/>
      <c r="AB46" s="3">
        <v>2</v>
      </c>
      <c r="AC46" s="3">
        <v>2</v>
      </c>
      <c r="AD46" s="1">
        <v>2</v>
      </c>
      <c r="AE46" s="1"/>
      <c r="AF46" s="159" t="s">
        <v>131</v>
      </c>
      <c r="AG46" s="1"/>
      <c r="AH46" s="3"/>
      <c r="AI46" s="21"/>
      <c r="AJ46" s="3"/>
      <c r="AK46" s="3"/>
      <c r="AL46" s="3"/>
      <c r="AM46" s="23"/>
      <c r="AN46" s="3"/>
      <c r="AO46" s="1"/>
      <c r="AP46" s="1"/>
      <c r="AQ46" s="1"/>
      <c r="AR46" s="1"/>
      <c r="AS46" s="3"/>
      <c r="AT46" s="24"/>
      <c r="AU46" s="28"/>
      <c r="AV46" s="29"/>
      <c r="AW46" s="29"/>
      <c r="AX46" s="31"/>
      <c r="AY46" s="31"/>
      <c r="AZ46" s="1"/>
      <c r="BA46" s="36"/>
      <c r="BB46" s="36"/>
      <c r="BC46" s="37"/>
      <c r="BD46" s="38"/>
      <c r="BE46" s="38"/>
      <c r="BF46" s="39"/>
      <c r="BG46" s="40">
        <f>SUM(G46:BF46)</f>
        <v>10</v>
      </c>
      <c r="BH46" s="11">
        <f>$AF$49+(BG46-$Z$49)*($AF$48-$AF$49)/($Z$48-$Z$49)</f>
        <v>4.1693811074918559</v>
      </c>
    </row>
    <row r="47" spans="1:60">
      <c r="A47" s="8"/>
      <c r="B47" s="8"/>
      <c r="C47" s="8"/>
      <c r="D47" s="8"/>
      <c r="E47" s="8"/>
      <c r="F47" s="9" t="s">
        <v>5</v>
      </c>
      <c r="G47" s="10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0">
        <f t="shared" ref="W47:AJ47" si="6">COUNT(W5:W46)</f>
        <v>41</v>
      </c>
      <c r="X47" s="10">
        <f t="shared" si="6"/>
        <v>40</v>
      </c>
      <c r="Y47" s="10">
        <f t="shared" si="6"/>
        <v>0</v>
      </c>
      <c r="Z47" s="10">
        <f t="shared" si="6"/>
        <v>0</v>
      </c>
      <c r="AA47" s="10">
        <f t="shared" si="6"/>
        <v>21</v>
      </c>
      <c r="AB47" s="10">
        <f t="shared" si="6"/>
        <v>37</v>
      </c>
      <c r="AC47" s="10">
        <f t="shared" si="6"/>
        <v>17</v>
      </c>
      <c r="AD47" s="10">
        <f t="shared" si="6"/>
        <v>30</v>
      </c>
      <c r="AE47" s="10">
        <f t="shared" si="6"/>
        <v>10</v>
      </c>
      <c r="AF47" s="10">
        <f t="shared" si="6"/>
        <v>31</v>
      </c>
      <c r="AG47" s="10">
        <f t="shared" si="6"/>
        <v>0</v>
      </c>
      <c r="AH47" s="10">
        <f t="shared" si="6"/>
        <v>0</v>
      </c>
      <c r="AI47" s="10">
        <f t="shared" si="6"/>
        <v>0</v>
      </c>
      <c r="AJ47" s="10">
        <f t="shared" si="6"/>
        <v>0</v>
      </c>
      <c r="AK47" s="10">
        <f t="shared" ref="AK47:BF47" si="7">COUNT(AK5:AK46)</f>
        <v>0</v>
      </c>
      <c r="AL47" s="10">
        <f t="shared" si="7"/>
        <v>0</v>
      </c>
      <c r="AM47" s="10">
        <f t="shared" si="7"/>
        <v>0</v>
      </c>
      <c r="AN47" s="10">
        <f t="shared" si="7"/>
        <v>0</v>
      </c>
      <c r="AO47" s="10">
        <f t="shared" si="7"/>
        <v>0</v>
      </c>
      <c r="AP47" s="10">
        <f t="shared" si="7"/>
        <v>0</v>
      </c>
      <c r="AQ47" s="10">
        <f t="shared" si="7"/>
        <v>0</v>
      </c>
      <c r="AR47" s="10">
        <f t="shared" si="7"/>
        <v>0</v>
      </c>
      <c r="AS47" s="10">
        <f t="shared" si="7"/>
        <v>0</v>
      </c>
      <c r="AT47" s="10">
        <f t="shared" si="7"/>
        <v>0</v>
      </c>
      <c r="AU47" s="10">
        <f t="shared" si="7"/>
        <v>0</v>
      </c>
      <c r="AV47" s="10">
        <f t="shared" si="7"/>
        <v>0</v>
      </c>
      <c r="AW47" s="10">
        <f t="shared" si="7"/>
        <v>0</v>
      </c>
      <c r="AX47" s="10">
        <f t="shared" si="7"/>
        <v>0</v>
      </c>
      <c r="AY47" s="10">
        <f t="shared" si="7"/>
        <v>0</v>
      </c>
      <c r="AZ47" s="10">
        <f t="shared" si="7"/>
        <v>0</v>
      </c>
      <c r="BA47" s="10">
        <f t="shared" si="7"/>
        <v>0</v>
      </c>
      <c r="BB47" s="10">
        <f t="shared" si="7"/>
        <v>0</v>
      </c>
      <c r="BC47" s="10">
        <f t="shared" si="7"/>
        <v>0</v>
      </c>
      <c r="BD47" s="10">
        <f t="shared" si="7"/>
        <v>0</v>
      </c>
      <c r="BE47" s="10">
        <f t="shared" si="7"/>
        <v>0</v>
      </c>
      <c r="BF47" s="10">
        <f t="shared" si="7"/>
        <v>0</v>
      </c>
      <c r="BG47" s="10"/>
    </row>
    <row r="48" spans="1:60">
      <c r="G48"/>
      <c r="H48"/>
      <c r="I48"/>
      <c r="J48"/>
      <c r="K48"/>
      <c r="W48" t="s">
        <v>0</v>
      </c>
      <c r="Z48" s="5">
        <f>MAX(BG5:BG46)</f>
        <v>17.350000000000001</v>
      </c>
      <c r="AB48" t="s">
        <v>1</v>
      </c>
      <c r="AF48" s="6">
        <v>8</v>
      </c>
      <c r="AI48" s="10"/>
    </row>
    <row r="49" spans="1:60">
      <c r="G49"/>
      <c r="H49"/>
      <c r="I49"/>
      <c r="J49"/>
      <c r="K49"/>
      <c r="W49" t="s">
        <v>2</v>
      </c>
      <c r="Z49" s="4">
        <f>MIN(BG5:BG46)</f>
        <v>2</v>
      </c>
      <c r="AB49" t="s">
        <v>3</v>
      </c>
      <c r="AF49" s="6">
        <v>0</v>
      </c>
    </row>
    <row r="50" spans="1:60" ht="15" thickBot="1">
      <c r="G50"/>
      <c r="H50"/>
      <c r="I50"/>
      <c r="J50"/>
      <c r="K50"/>
      <c r="W50" t="s">
        <v>8</v>
      </c>
      <c r="Z50" s="4"/>
      <c r="AD50" s="6"/>
    </row>
    <row r="51" spans="1:60">
      <c r="A51" s="175" t="s">
        <v>9</v>
      </c>
      <c r="B51" s="168" t="s">
        <v>78</v>
      </c>
      <c r="C51" s="170" t="s">
        <v>33</v>
      </c>
      <c r="D51" s="168" t="s">
        <v>30</v>
      </c>
      <c r="E51" s="168" t="s">
        <v>31</v>
      </c>
      <c r="F51" s="176" t="s">
        <v>32</v>
      </c>
      <c r="G51" s="165" t="s">
        <v>123</v>
      </c>
      <c r="H51" s="166"/>
      <c r="I51" s="166"/>
      <c r="J51" s="166"/>
      <c r="K51" s="166"/>
      <c r="L51" s="166"/>
      <c r="M51" s="167"/>
      <c r="N51" s="165" t="s">
        <v>124</v>
      </c>
      <c r="O51" s="166"/>
      <c r="P51" s="166"/>
      <c r="Q51" s="166"/>
      <c r="R51" s="166"/>
      <c r="S51" s="166"/>
      <c r="T51" s="166"/>
      <c r="U51" s="167"/>
      <c r="V51" s="54"/>
      <c r="W51" s="16" t="s">
        <v>4</v>
      </c>
      <c r="X51" s="24" t="s">
        <v>35</v>
      </c>
      <c r="Y51" s="16" t="str">
        <f>W51</f>
        <v>ЛР</v>
      </c>
      <c r="Z51" s="16" t="str">
        <f t="shared" ref="Z51" si="8">X51</f>
        <v>Л</v>
      </c>
      <c r="AA51" s="16" t="str">
        <f t="shared" ref="AA51" si="9">Y51</f>
        <v>ЛР</v>
      </c>
      <c r="AB51" s="16" t="str">
        <f t="shared" ref="AB51" si="10">Z51</f>
        <v>Л</v>
      </c>
      <c r="AC51" s="16" t="str">
        <f t="shared" ref="AC51" si="11">AA51</f>
        <v>ЛР</v>
      </c>
      <c r="AD51" s="16" t="str">
        <f t="shared" ref="AD51" si="12">AB51</f>
        <v>Л</v>
      </c>
      <c r="AE51" s="16" t="str">
        <f t="shared" ref="AE51" si="13">AC51</f>
        <v>ЛР</v>
      </c>
      <c r="AF51" s="16" t="str">
        <f t="shared" ref="AF51" si="14">AD51</f>
        <v>Л</v>
      </c>
      <c r="AG51" s="16" t="str">
        <f t="shared" ref="AG51" si="15">AE51</f>
        <v>ЛР</v>
      </c>
      <c r="AH51" s="16" t="str">
        <f t="shared" ref="AH51" si="16">AF51</f>
        <v>Л</v>
      </c>
      <c r="AI51" s="16" t="str">
        <f t="shared" ref="AI51" si="17">AG51</f>
        <v>ЛР</v>
      </c>
      <c r="AJ51" s="16" t="str">
        <f t="shared" ref="AJ51" si="18">AH51</f>
        <v>Л</v>
      </c>
      <c r="AK51" s="16" t="str">
        <f t="shared" ref="AK51" si="19">AI51</f>
        <v>ЛР</v>
      </c>
      <c r="AL51" s="16" t="str">
        <f t="shared" ref="AL51" si="20">AJ51</f>
        <v>Л</v>
      </c>
      <c r="AM51" s="16" t="str">
        <f t="shared" ref="AM51" si="21">AK51</f>
        <v>ЛР</v>
      </c>
      <c r="AN51" s="16" t="str">
        <f t="shared" ref="AN51" si="22">AL51</f>
        <v>Л</v>
      </c>
      <c r="AO51" s="16" t="str">
        <f t="shared" ref="AO51" si="23">AM51</f>
        <v>ЛР</v>
      </c>
      <c r="AP51" s="16" t="str">
        <f t="shared" ref="AP51" si="24">AN51</f>
        <v>Л</v>
      </c>
      <c r="AQ51" s="16" t="str">
        <f t="shared" ref="AQ51" si="25">AO51</f>
        <v>ЛР</v>
      </c>
      <c r="AR51" s="16" t="str">
        <f t="shared" ref="AR51" si="26">AP51</f>
        <v>Л</v>
      </c>
      <c r="AS51" s="16" t="str">
        <f t="shared" ref="AS51" si="27">AQ51</f>
        <v>ЛР</v>
      </c>
      <c r="AT51" s="16" t="str">
        <f t="shared" ref="AT51" si="28">AR51</f>
        <v>Л</v>
      </c>
      <c r="AU51" s="16" t="str">
        <f t="shared" ref="AU51" si="29">AS51</f>
        <v>ЛР</v>
      </c>
      <c r="AV51" s="16" t="str">
        <f t="shared" ref="AV51" si="30">AT51</f>
        <v>Л</v>
      </c>
      <c r="AW51" s="16" t="str">
        <f t="shared" ref="AW51" si="31">AU51</f>
        <v>ЛР</v>
      </c>
      <c r="AX51" s="16" t="str">
        <f t="shared" ref="AX51" si="32">AV51</f>
        <v>Л</v>
      </c>
      <c r="AY51" s="16" t="str">
        <f t="shared" ref="AY51" si="33">AW51</f>
        <v>ЛР</v>
      </c>
      <c r="AZ51" s="16" t="str">
        <f t="shared" ref="AZ51" si="34">AX51</f>
        <v>Л</v>
      </c>
      <c r="BA51" s="16" t="str">
        <f t="shared" ref="BA51" si="35">AY51</f>
        <v>ЛР</v>
      </c>
      <c r="BB51" s="16" t="str">
        <f t="shared" ref="BB51" si="36">AZ51</f>
        <v>Л</v>
      </c>
      <c r="BC51" s="16" t="str">
        <f t="shared" ref="BC51" si="37">BA51</f>
        <v>ЛР</v>
      </c>
      <c r="BD51" s="16" t="str">
        <f t="shared" ref="BD51" si="38">BB51</f>
        <v>Л</v>
      </c>
      <c r="BE51" s="16" t="str">
        <f t="shared" ref="BE51" si="39">BC51</f>
        <v>ЛР</v>
      </c>
      <c r="BF51" s="16" t="str">
        <f t="shared" ref="BF51" si="40">BD51</f>
        <v>Л</v>
      </c>
      <c r="BG51" s="24"/>
      <c r="BH51" s="24"/>
    </row>
    <row r="52" spans="1:60" ht="43.2">
      <c r="A52" s="175"/>
      <c r="B52" s="169"/>
      <c r="C52" s="171"/>
      <c r="D52" s="169"/>
      <c r="E52" s="169"/>
      <c r="F52" s="176"/>
      <c r="G52" s="91" t="s">
        <v>120</v>
      </c>
      <c r="H52" s="22" t="s">
        <v>121</v>
      </c>
      <c r="I52" s="22" t="s">
        <v>125</v>
      </c>
      <c r="J52" s="22" t="s">
        <v>126</v>
      </c>
      <c r="K52" s="22" t="s">
        <v>127</v>
      </c>
      <c r="L52" s="22" t="s">
        <v>128</v>
      </c>
      <c r="M52" s="107" t="s">
        <v>129</v>
      </c>
      <c r="N52" s="91" t="s">
        <v>120</v>
      </c>
      <c r="O52" s="22" t="s">
        <v>121</v>
      </c>
      <c r="P52" s="22" t="s">
        <v>125</v>
      </c>
      <c r="Q52" s="22" t="s">
        <v>126</v>
      </c>
      <c r="R52" s="22" t="s">
        <v>127</v>
      </c>
      <c r="S52" s="22" t="s">
        <v>128</v>
      </c>
      <c r="T52" s="107" t="s">
        <v>129</v>
      </c>
      <c r="U52" s="44" t="s">
        <v>130</v>
      </c>
      <c r="V52" s="55" t="s">
        <v>36</v>
      </c>
      <c r="W52" s="108">
        <f>DATE(2016,9,3)</f>
        <v>42616</v>
      </c>
      <c r="X52" s="108">
        <f>DATE(2016,9,3)</f>
        <v>42616</v>
      </c>
      <c r="Y52" s="108">
        <f>W52+7</f>
        <v>42623</v>
      </c>
      <c r="Z52" s="108">
        <f>X52+7</f>
        <v>42623</v>
      </c>
      <c r="AA52" s="108">
        <f t="shared" ref="AA52" si="41">Y52+7</f>
        <v>42630</v>
      </c>
      <c r="AB52" s="108">
        <f t="shared" ref="AB52" si="42">Z52+7</f>
        <v>42630</v>
      </c>
      <c r="AC52" s="108">
        <f t="shared" ref="AC52" si="43">AA52+7</f>
        <v>42637</v>
      </c>
      <c r="AD52" s="108">
        <f t="shared" ref="AD52" si="44">AB52+7</f>
        <v>42637</v>
      </c>
      <c r="AE52" s="108">
        <f t="shared" ref="AE52" si="45">AC52+7</f>
        <v>42644</v>
      </c>
      <c r="AF52" s="108">
        <f t="shared" ref="AF52" si="46">AD52+7</f>
        <v>42644</v>
      </c>
      <c r="AG52" s="108">
        <f t="shared" ref="AG52" si="47">AE52+7</f>
        <v>42651</v>
      </c>
      <c r="AH52" s="108">
        <f t="shared" ref="AH52" si="48">AF52+7</f>
        <v>42651</v>
      </c>
      <c r="AI52" s="108">
        <f t="shared" ref="AI52" si="49">AG52+7</f>
        <v>42658</v>
      </c>
      <c r="AJ52" s="108">
        <f t="shared" ref="AJ52" si="50">AH52+7</f>
        <v>42658</v>
      </c>
      <c r="AK52" s="108">
        <f t="shared" ref="AK52" si="51">AI52+7</f>
        <v>42665</v>
      </c>
      <c r="AL52" s="108">
        <f t="shared" ref="AL52" si="52">AJ52+7</f>
        <v>42665</v>
      </c>
      <c r="AM52" s="108">
        <f t="shared" ref="AM52" si="53">AK52+7</f>
        <v>42672</v>
      </c>
      <c r="AN52" s="108">
        <f t="shared" ref="AN52" si="54">AL52+7</f>
        <v>42672</v>
      </c>
      <c r="AO52" s="108">
        <f t="shared" ref="AO52" si="55">AM52+7</f>
        <v>42679</v>
      </c>
      <c r="AP52" s="108">
        <f t="shared" ref="AP52" si="56">AN52+7</f>
        <v>42679</v>
      </c>
      <c r="AQ52" s="108">
        <f t="shared" ref="AQ52" si="57">AO52+7</f>
        <v>42686</v>
      </c>
      <c r="AR52" s="108">
        <f t="shared" ref="AR52" si="58">AP52+7</f>
        <v>42686</v>
      </c>
      <c r="AS52" s="108">
        <f t="shared" ref="AS52" si="59">AQ52+7</f>
        <v>42693</v>
      </c>
      <c r="AT52" s="108">
        <f t="shared" ref="AT52" si="60">AR52+7</f>
        <v>42693</v>
      </c>
      <c r="AU52" s="108">
        <f t="shared" ref="AU52" si="61">AS52+7</f>
        <v>42700</v>
      </c>
      <c r="AV52" s="108">
        <f t="shared" ref="AV52" si="62">AT52+7</f>
        <v>42700</v>
      </c>
      <c r="AW52" s="108">
        <f t="shared" ref="AW52" si="63">AU52+7</f>
        <v>42707</v>
      </c>
      <c r="AX52" s="108">
        <f t="shared" ref="AX52" si="64">AV52+7</f>
        <v>42707</v>
      </c>
      <c r="AY52" s="108">
        <f t="shared" ref="AY52" si="65">AW52+7</f>
        <v>42714</v>
      </c>
      <c r="AZ52" s="108">
        <f t="shared" ref="AZ52" si="66">AX52+7</f>
        <v>42714</v>
      </c>
      <c r="BA52" s="108">
        <f t="shared" ref="BA52" si="67">AY52+7</f>
        <v>42721</v>
      </c>
      <c r="BB52" s="108">
        <f t="shared" ref="BB52" si="68">AZ52+7</f>
        <v>42721</v>
      </c>
      <c r="BC52" s="108">
        <f t="shared" ref="BC52" si="69">BA52+7</f>
        <v>42728</v>
      </c>
      <c r="BD52" s="108">
        <f t="shared" ref="BD52" si="70">BB52+7</f>
        <v>42728</v>
      </c>
      <c r="BE52" s="108">
        <f t="shared" ref="BE52" si="71">BC52+7</f>
        <v>42735</v>
      </c>
      <c r="BF52" s="108">
        <f t="shared" ref="BF52" si="72">BD52+7</f>
        <v>42735</v>
      </c>
      <c r="BG52" s="7" t="s">
        <v>6</v>
      </c>
      <c r="BH52" s="7" t="s">
        <v>7</v>
      </c>
    </row>
    <row r="53" spans="1:60" ht="15" customHeight="1">
      <c r="A53" s="18">
        <v>1</v>
      </c>
      <c r="B53" s="67">
        <v>11405115</v>
      </c>
      <c r="C53" s="70">
        <v>1</v>
      </c>
      <c r="D53" s="65" t="s">
        <v>132</v>
      </c>
      <c r="E53" s="65" t="s">
        <v>57</v>
      </c>
      <c r="F53" s="73" t="s">
        <v>24</v>
      </c>
      <c r="G53" s="61">
        <v>3.35</v>
      </c>
      <c r="H53" s="92">
        <v>0</v>
      </c>
      <c r="I53" s="92"/>
      <c r="J53" s="92"/>
      <c r="K53" s="64"/>
      <c r="L53" s="64"/>
      <c r="M53" s="93"/>
      <c r="N53" s="45"/>
      <c r="O53" s="30"/>
      <c r="P53" s="30"/>
      <c r="Q53" s="30"/>
      <c r="R53" s="30"/>
      <c r="S53" s="30"/>
      <c r="T53" s="32"/>
      <c r="U53" s="46"/>
      <c r="V53" s="56"/>
      <c r="W53" s="16">
        <v>2</v>
      </c>
      <c r="X53" s="129">
        <v>2</v>
      </c>
      <c r="Y53" s="129"/>
      <c r="Z53" s="129"/>
      <c r="AA53" s="139">
        <v>2</v>
      </c>
      <c r="AB53" s="139">
        <v>2</v>
      </c>
      <c r="AC53" s="139"/>
      <c r="AD53" s="129">
        <v>2</v>
      </c>
      <c r="AE53" s="129">
        <v>2</v>
      </c>
      <c r="AF53" s="129">
        <v>2</v>
      </c>
      <c r="AG53" s="129"/>
      <c r="AH53" s="139"/>
      <c r="AI53" s="129"/>
      <c r="AJ53" s="139"/>
      <c r="AK53" s="139"/>
      <c r="AL53" s="139"/>
      <c r="AM53" s="129"/>
      <c r="AN53" s="139"/>
      <c r="AO53" s="129"/>
      <c r="AP53" s="129"/>
      <c r="AQ53" s="129"/>
      <c r="AR53" s="129"/>
      <c r="AS53" s="139"/>
      <c r="AT53" s="139"/>
      <c r="AU53" s="138"/>
      <c r="AV53" s="138"/>
      <c r="AW53" s="138"/>
      <c r="AX53" s="137"/>
      <c r="AY53" s="138"/>
      <c r="AZ53" s="137"/>
      <c r="BA53" s="137"/>
      <c r="BB53" s="137"/>
      <c r="BC53" s="137"/>
      <c r="BD53" s="137"/>
      <c r="BE53" s="137"/>
      <c r="BF53" s="137"/>
      <c r="BG53" s="129">
        <v>17.350000000000001</v>
      </c>
      <c r="BH53" s="11">
        <v>8</v>
      </c>
    </row>
    <row r="54" spans="1:60" ht="15" customHeight="1">
      <c r="A54" s="24">
        <v>2</v>
      </c>
      <c r="B54" s="67">
        <v>11405115</v>
      </c>
      <c r="C54" s="69">
        <v>1</v>
      </c>
      <c r="D54" s="65" t="s">
        <v>61</v>
      </c>
      <c r="E54" s="65" t="s">
        <v>62</v>
      </c>
      <c r="F54" s="73" t="s">
        <v>19</v>
      </c>
      <c r="G54" s="61">
        <v>3.35</v>
      </c>
      <c r="H54" s="92">
        <v>0</v>
      </c>
      <c r="I54" s="92"/>
      <c r="J54" s="92"/>
      <c r="K54" s="64"/>
      <c r="L54" s="64"/>
      <c r="M54" s="93"/>
      <c r="N54" s="45"/>
      <c r="O54" s="30"/>
      <c r="P54" s="30"/>
      <c r="Q54" s="30"/>
      <c r="R54" s="30"/>
      <c r="S54" s="30"/>
      <c r="T54" s="32"/>
      <c r="U54" s="46"/>
      <c r="V54" s="56"/>
      <c r="W54" s="16">
        <v>2</v>
      </c>
      <c r="X54" s="129">
        <v>2</v>
      </c>
      <c r="Y54" s="129"/>
      <c r="Z54" s="129"/>
      <c r="AA54" s="138">
        <v>2</v>
      </c>
      <c r="AB54" s="138">
        <v>2</v>
      </c>
      <c r="AC54" s="138"/>
      <c r="AD54" s="129">
        <v>2</v>
      </c>
      <c r="AE54" s="129">
        <v>2</v>
      </c>
      <c r="AF54" s="129">
        <v>2</v>
      </c>
      <c r="AG54" s="129"/>
      <c r="AH54" s="138"/>
      <c r="AI54" s="129"/>
      <c r="AJ54" s="138"/>
      <c r="AK54" s="138"/>
      <c r="AL54" s="138"/>
      <c r="AM54" s="129"/>
      <c r="AN54" s="138"/>
      <c r="AO54" s="129"/>
      <c r="AP54" s="129"/>
      <c r="AQ54" s="129"/>
      <c r="AR54" s="129"/>
      <c r="AS54" s="138"/>
      <c r="AT54" s="138"/>
      <c r="AU54" s="138"/>
      <c r="AV54" s="138"/>
      <c r="AW54" s="138"/>
      <c r="AX54" s="2"/>
      <c r="AY54" s="138"/>
      <c r="AZ54" s="2"/>
      <c r="BA54" s="2"/>
      <c r="BB54" s="2"/>
      <c r="BC54" s="2"/>
      <c r="BD54" s="2"/>
      <c r="BE54" s="2"/>
      <c r="BF54" s="2"/>
      <c r="BG54" s="129">
        <v>17.350000000000001</v>
      </c>
      <c r="BH54" s="11">
        <v>8</v>
      </c>
    </row>
    <row r="55" spans="1:60" ht="15" customHeight="1">
      <c r="A55" s="24">
        <v>3</v>
      </c>
      <c r="B55" s="68">
        <v>11405115</v>
      </c>
      <c r="C55" s="72">
        <v>1</v>
      </c>
      <c r="D55" s="65" t="s">
        <v>49</v>
      </c>
      <c r="E55" s="65" t="s">
        <v>17</v>
      </c>
      <c r="F55" s="73" t="s">
        <v>50</v>
      </c>
      <c r="G55" s="61">
        <v>1.91</v>
      </c>
      <c r="H55" s="92">
        <v>0</v>
      </c>
      <c r="I55" s="92"/>
      <c r="J55" s="92"/>
      <c r="K55" s="64"/>
      <c r="L55" s="64"/>
      <c r="M55" s="93"/>
      <c r="N55" s="74"/>
      <c r="O55" s="34"/>
      <c r="P55" s="34"/>
      <c r="Q55" s="34"/>
      <c r="R55" s="34"/>
      <c r="S55" s="30"/>
      <c r="T55" s="32"/>
      <c r="U55" s="46"/>
      <c r="V55" s="56"/>
      <c r="W55" s="26">
        <v>2</v>
      </c>
      <c r="X55" s="129">
        <v>2</v>
      </c>
      <c r="Y55" s="129"/>
      <c r="Z55" s="129"/>
      <c r="AA55" s="159">
        <v>2</v>
      </c>
      <c r="AB55" s="159">
        <v>2</v>
      </c>
      <c r="AC55" s="159"/>
      <c r="AD55" s="129">
        <v>2</v>
      </c>
      <c r="AE55" s="129">
        <v>2</v>
      </c>
      <c r="AF55" s="129">
        <v>2</v>
      </c>
      <c r="AG55" s="129"/>
      <c r="AH55" s="159"/>
      <c r="AI55" s="129"/>
      <c r="AJ55" s="159"/>
      <c r="AK55" s="159"/>
      <c r="AL55" s="159"/>
      <c r="AM55" s="129"/>
      <c r="AN55" s="159"/>
      <c r="AO55" s="129"/>
      <c r="AP55" s="129"/>
      <c r="AQ55" s="129"/>
      <c r="AR55" s="129"/>
      <c r="AS55" s="159"/>
      <c r="AT55" s="159"/>
      <c r="AU55" s="159"/>
      <c r="AV55" s="159"/>
      <c r="AW55" s="159"/>
      <c r="AX55" s="139"/>
      <c r="AY55" s="159"/>
      <c r="AZ55" s="139"/>
      <c r="BA55" s="139"/>
      <c r="BB55" s="139"/>
      <c r="BC55" s="139"/>
      <c r="BD55" s="139"/>
      <c r="BE55" s="139"/>
      <c r="BF55" s="139"/>
      <c r="BG55" s="129">
        <v>15.91</v>
      </c>
      <c r="BH55" s="11">
        <v>7.2495114006514649</v>
      </c>
    </row>
    <row r="56" spans="1:60" ht="15" customHeight="1">
      <c r="A56" s="24">
        <v>4</v>
      </c>
      <c r="B56" s="67">
        <v>11405115</v>
      </c>
      <c r="C56" s="69">
        <v>1</v>
      </c>
      <c r="D56" s="65" t="s">
        <v>54</v>
      </c>
      <c r="E56" s="65" t="s">
        <v>55</v>
      </c>
      <c r="F56" s="73" t="s">
        <v>56</v>
      </c>
      <c r="G56" s="61">
        <v>1.84</v>
      </c>
      <c r="H56" s="92">
        <v>0</v>
      </c>
      <c r="I56" s="92"/>
      <c r="J56" s="92"/>
      <c r="K56" s="64"/>
      <c r="L56" s="64"/>
      <c r="M56" s="93"/>
      <c r="N56" s="45"/>
      <c r="O56" s="30"/>
      <c r="P56" s="30"/>
      <c r="Q56" s="30"/>
      <c r="R56" s="30"/>
      <c r="S56" s="30"/>
      <c r="T56" s="32"/>
      <c r="U56" s="46"/>
      <c r="V56" s="56"/>
      <c r="W56" s="26">
        <v>2</v>
      </c>
      <c r="X56" s="129">
        <v>2</v>
      </c>
      <c r="Y56" s="129"/>
      <c r="Z56" s="129"/>
      <c r="AA56" s="129">
        <v>2</v>
      </c>
      <c r="AB56" s="129">
        <v>2</v>
      </c>
      <c r="AC56" s="129"/>
      <c r="AD56" s="129">
        <v>2</v>
      </c>
      <c r="AE56" s="129">
        <v>2</v>
      </c>
      <c r="AF56" s="129">
        <v>2</v>
      </c>
      <c r="AG56" s="129"/>
      <c r="AH56" s="129"/>
      <c r="AI56" s="129"/>
      <c r="AJ56" s="129"/>
      <c r="AK56" s="129"/>
      <c r="AL56" s="129"/>
      <c r="AM56" s="129"/>
      <c r="AN56" s="129"/>
      <c r="AO56" s="129"/>
      <c r="AP56" s="129"/>
      <c r="AQ56" s="129"/>
      <c r="AR56" s="129"/>
      <c r="AS56" s="129"/>
      <c r="AT56" s="129"/>
      <c r="AU56" s="129"/>
      <c r="AV56" s="129"/>
      <c r="AW56" s="129"/>
      <c r="AX56" s="2"/>
      <c r="AY56" s="129"/>
      <c r="AZ56" s="2"/>
      <c r="BA56" s="2"/>
      <c r="BB56" s="2"/>
      <c r="BC56" s="2"/>
      <c r="BD56" s="2"/>
      <c r="BE56" s="2"/>
      <c r="BF56" s="2"/>
      <c r="BG56" s="129">
        <v>15.84</v>
      </c>
      <c r="BH56" s="11">
        <v>7.2130293159609113</v>
      </c>
    </row>
    <row r="57" spans="1:60" ht="15" customHeight="1">
      <c r="A57" s="24">
        <v>5</v>
      </c>
      <c r="B57" s="68">
        <v>11405115</v>
      </c>
      <c r="C57" s="72">
        <v>1</v>
      </c>
      <c r="D57" s="65" t="s">
        <v>51</v>
      </c>
      <c r="E57" s="65" t="s">
        <v>52</v>
      </c>
      <c r="F57" s="73" t="s">
        <v>53</v>
      </c>
      <c r="G57" s="61">
        <v>3.35</v>
      </c>
      <c r="H57" s="92">
        <v>0</v>
      </c>
      <c r="I57" s="92"/>
      <c r="J57" s="92"/>
      <c r="K57" s="64"/>
      <c r="L57" s="64"/>
      <c r="M57" s="93"/>
      <c r="N57" s="74"/>
      <c r="O57" s="34"/>
      <c r="P57" s="34"/>
      <c r="Q57" s="34"/>
      <c r="R57" s="34"/>
      <c r="S57" s="30"/>
      <c r="T57" s="32"/>
      <c r="U57" s="46"/>
      <c r="V57" s="56"/>
      <c r="W57" s="26">
        <v>2</v>
      </c>
      <c r="X57" s="129">
        <v>2</v>
      </c>
      <c r="Y57" s="129"/>
      <c r="Z57" s="129"/>
      <c r="AA57" s="139">
        <v>2</v>
      </c>
      <c r="AB57" s="139">
        <v>2</v>
      </c>
      <c r="AC57" s="139"/>
      <c r="AD57" s="129" t="s">
        <v>131</v>
      </c>
      <c r="AE57" s="129">
        <v>2</v>
      </c>
      <c r="AF57" s="129">
        <v>2</v>
      </c>
      <c r="AG57" s="129"/>
      <c r="AH57" s="139"/>
      <c r="AI57" s="129"/>
      <c r="AJ57" s="139"/>
      <c r="AK57" s="139"/>
      <c r="AL57" s="139"/>
      <c r="AM57" s="129"/>
      <c r="AN57" s="139"/>
      <c r="AO57" s="129"/>
      <c r="AP57" s="129"/>
      <c r="AQ57" s="129"/>
      <c r="AR57" s="129"/>
      <c r="AS57" s="139"/>
      <c r="AT57" s="139"/>
      <c r="AU57" s="139"/>
      <c r="AV57" s="139"/>
      <c r="AW57" s="139"/>
      <c r="AX57" s="138"/>
      <c r="AY57" s="139"/>
      <c r="AZ57" s="138"/>
      <c r="BA57" s="138"/>
      <c r="BB57" s="138"/>
      <c r="BC57" s="138"/>
      <c r="BD57" s="138"/>
      <c r="BE57" s="138"/>
      <c r="BF57" s="138"/>
      <c r="BG57" s="129">
        <v>15.35</v>
      </c>
      <c r="BH57" s="11">
        <v>6.9576547231270354</v>
      </c>
    </row>
    <row r="58" spans="1:60" ht="15" customHeight="1">
      <c r="A58" s="24">
        <v>6</v>
      </c>
      <c r="B58" s="68">
        <v>11405115</v>
      </c>
      <c r="C58" s="71">
        <v>1</v>
      </c>
      <c r="D58" s="65" t="s">
        <v>58</v>
      </c>
      <c r="E58" s="65" t="s">
        <v>59</v>
      </c>
      <c r="F58" s="73" t="s">
        <v>15</v>
      </c>
      <c r="G58" s="61">
        <v>3.35</v>
      </c>
      <c r="H58" s="92">
        <v>0</v>
      </c>
      <c r="I58" s="92"/>
      <c r="J58" s="92"/>
      <c r="K58" s="64"/>
      <c r="L58" s="64"/>
      <c r="M58" s="93"/>
      <c r="N58" s="74"/>
      <c r="O58" s="34"/>
      <c r="P58" s="34"/>
      <c r="Q58" s="34"/>
      <c r="R58" s="34"/>
      <c r="S58" s="30"/>
      <c r="T58" s="32"/>
      <c r="U58" s="46"/>
      <c r="V58" s="56"/>
      <c r="W58" s="26">
        <v>2</v>
      </c>
      <c r="X58" s="129">
        <v>2</v>
      </c>
      <c r="Y58" s="129"/>
      <c r="Z58" s="129"/>
      <c r="AA58" s="129">
        <v>2</v>
      </c>
      <c r="AB58" s="129">
        <v>2</v>
      </c>
      <c r="AC58" s="129"/>
      <c r="AD58" s="129">
        <v>1</v>
      </c>
      <c r="AE58" s="129">
        <v>1</v>
      </c>
      <c r="AF58" s="129">
        <v>2</v>
      </c>
      <c r="AG58" s="129"/>
      <c r="AH58" s="129"/>
      <c r="AI58" s="129"/>
      <c r="AJ58" s="129"/>
      <c r="AK58" s="129"/>
      <c r="AL58" s="129"/>
      <c r="AM58" s="129"/>
      <c r="AN58" s="129"/>
      <c r="AO58" s="129"/>
      <c r="AP58" s="129"/>
      <c r="AQ58" s="129"/>
      <c r="AR58" s="129"/>
      <c r="AS58" s="129"/>
      <c r="AT58" s="129"/>
      <c r="AU58" s="129"/>
      <c r="AV58" s="129"/>
      <c r="AW58" s="129"/>
      <c r="AX58" s="136"/>
      <c r="AY58" s="129"/>
      <c r="AZ58" s="136"/>
      <c r="BA58" s="136"/>
      <c r="BB58" s="136"/>
      <c r="BC58" s="136"/>
      <c r="BD58" s="136"/>
      <c r="BE58" s="136"/>
      <c r="BF58" s="136"/>
      <c r="BG58" s="129">
        <v>15.35</v>
      </c>
      <c r="BH58" s="11">
        <v>6.9576547231270354</v>
      </c>
    </row>
    <row r="59" spans="1:60" ht="15" customHeight="1">
      <c r="A59" s="24">
        <v>7</v>
      </c>
      <c r="B59" s="68">
        <v>11405215</v>
      </c>
      <c r="C59" s="72">
        <v>3</v>
      </c>
      <c r="D59" s="65" t="s">
        <v>95</v>
      </c>
      <c r="E59" s="65" t="s">
        <v>28</v>
      </c>
      <c r="F59" s="73" t="s">
        <v>96</v>
      </c>
      <c r="G59" s="61">
        <v>3.35</v>
      </c>
      <c r="H59" s="92">
        <v>0</v>
      </c>
      <c r="I59" s="97"/>
      <c r="J59" s="94"/>
      <c r="K59" s="95"/>
      <c r="L59" s="95"/>
      <c r="M59" s="96"/>
      <c r="N59" s="74"/>
      <c r="O59" s="34"/>
      <c r="P59" s="34"/>
      <c r="Q59" s="34"/>
      <c r="R59" s="34"/>
      <c r="S59" s="34"/>
      <c r="T59" s="33"/>
      <c r="U59" s="47"/>
      <c r="V59" s="56"/>
      <c r="W59" s="26">
        <v>2</v>
      </c>
      <c r="X59" s="129">
        <v>2</v>
      </c>
      <c r="Y59" s="129"/>
      <c r="Z59" s="129"/>
      <c r="AA59" s="24">
        <v>2</v>
      </c>
      <c r="AB59" s="24">
        <v>2</v>
      </c>
      <c r="AC59" s="24"/>
      <c r="AD59" s="129">
        <v>2</v>
      </c>
      <c r="AE59" s="129"/>
      <c r="AF59" s="129">
        <v>2</v>
      </c>
      <c r="AG59" s="129"/>
      <c r="AH59" s="24"/>
      <c r="AI59" s="129"/>
      <c r="AJ59" s="24"/>
      <c r="AK59" s="24"/>
      <c r="AL59" s="24"/>
      <c r="AM59" s="129"/>
      <c r="AN59" s="24"/>
      <c r="AO59" s="129"/>
      <c r="AP59" s="129"/>
      <c r="AQ59" s="129"/>
      <c r="AR59" s="129"/>
      <c r="AS59" s="24"/>
      <c r="AT59" s="24"/>
      <c r="AU59" s="129"/>
      <c r="AV59" s="129"/>
      <c r="AW59" s="129"/>
      <c r="AX59" s="159"/>
      <c r="AY59" s="129"/>
      <c r="AZ59" s="159"/>
      <c r="BA59" s="159"/>
      <c r="BB59" s="159"/>
      <c r="BC59" s="159"/>
      <c r="BD59" s="159"/>
      <c r="BE59" s="159"/>
      <c r="BF59" s="159"/>
      <c r="BG59" s="129">
        <v>15.35</v>
      </c>
      <c r="BH59" s="11">
        <v>6.9576547231270354</v>
      </c>
    </row>
    <row r="60" spans="1:60" ht="15" customHeight="1">
      <c r="A60" s="24">
        <v>8</v>
      </c>
      <c r="B60" s="68">
        <v>11405115</v>
      </c>
      <c r="C60" s="72">
        <v>1</v>
      </c>
      <c r="D60" s="65" t="s">
        <v>43</v>
      </c>
      <c r="E60" s="65" t="s">
        <v>44</v>
      </c>
      <c r="F60" s="73" t="s">
        <v>45</v>
      </c>
      <c r="G60" s="61">
        <v>0.91</v>
      </c>
      <c r="H60" s="92">
        <v>0</v>
      </c>
      <c r="I60" s="92"/>
      <c r="J60" s="92"/>
      <c r="K60" s="64"/>
      <c r="L60" s="64"/>
      <c r="M60" s="93"/>
      <c r="N60" s="74"/>
      <c r="O60" s="34"/>
      <c r="P60" s="34"/>
      <c r="Q60" s="34"/>
      <c r="R60" s="34"/>
      <c r="S60" s="30"/>
      <c r="T60" s="32"/>
      <c r="U60" s="46"/>
      <c r="V60" s="56"/>
      <c r="W60" s="26">
        <v>2</v>
      </c>
      <c r="X60" s="129">
        <v>2</v>
      </c>
      <c r="Y60" s="129"/>
      <c r="Z60" s="129"/>
      <c r="AA60" s="129">
        <v>2</v>
      </c>
      <c r="AB60" s="129">
        <v>2</v>
      </c>
      <c r="AC60" s="129"/>
      <c r="AD60" s="129">
        <v>2</v>
      </c>
      <c r="AE60" s="129">
        <v>2</v>
      </c>
      <c r="AF60" s="129">
        <v>2</v>
      </c>
      <c r="AG60" s="129"/>
      <c r="AH60" s="129"/>
      <c r="AI60" s="129"/>
      <c r="AJ60" s="129"/>
      <c r="AK60" s="129"/>
      <c r="AL60" s="129"/>
      <c r="AM60" s="129"/>
      <c r="AN60" s="129"/>
      <c r="AO60" s="129"/>
      <c r="AP60" s="129"/>
      <c r="AQ60" s="129"/>
      <c r="AR60" s="129"/>
      <c r="AS60" s="129"/>
      <c r="AT60" s="129"/>
      <c r="AU60" s="129"/>
      <c r="AV60" s="129"/>
      <c r="AW60" s="129"/>
      <c r="AX60" s="137"/>
      <c r="AY60" s="129"/>
      <c r="AZ60" s="137"/>
      <c r="BA60" s="137"/>
      <c r="BB60" s="137"/>
      <c r="BC60" s="137"/>
      <c r="BD60" s="137"/>
      <c r="BE60" s="137"/>
      <c r="BF60" s="137"/>
      <c r="BG60" s="129">
        <v>14.91</v>
      </c>
      <c r="BH60" s="11">
        <v>6.7283387622149835</v>
      </c>
    </row>
    <row r="61" spans="1:60" ht="15" customHeight="1">
      <c r="A61" s="24">
        <v>9</v>
      </c>
      <c r="B61" s="68">
        <v>11405215</v>
      </c>
      <c r="C61" s="71">
        <v>3</v>
      </c>
      <c r="D61" s="65" t="s">
        <v>98</v>
      </c>
      <c r="E61" s="65" t="s">
        <v>59</v>
      </c>
      <c r="F61" s="73" t="s">
        <v>24</v>
      </c>
      <c r="G61" s="61">
        <v>2.81</v>
      </c>
      <c r="H61" s="92">
        <v>0</v>
      </c>
      <c r="I61" s="92"/>
      <c r="J61" s="92"/>
      <c r="K61" s="64"/>
      <c r="L61" s="64"/>
      <c r="M61" s="93"/>
      <c r="N61" s="74"/>
      <c r="O61" s="34"/>
      <c r="P61" s="34"/>
      <c r="Q61" s="34"/>
      <c r="R61" s="34"/>
      <c r="S61" s="30"/>
      <c r="T61" s="32"/>
      <c r="U61" s="46"/>
      <c r="V61" s="56"/>
      <c r="W61" s="26">
        <v>2</v>
      </c>
      <c r="X61" s="129">
        <v>2</v>
      </c>
      <c r="Y61" s="129"/>
      <c r="Z61" s="129"/>
      <c r="AA61" s="129">
        <v>2</v>
      </c>
      <c r="AB61" s="129">
        <v>2</v>
      </c>
      <c r="AC61" s="129"/>
      <c r="AD61" s="129">
        <v>2</v>
      </c>
      <c r="AE61" s="129"/>
      <c r="AF61" s="129">
        <v>2</v>
      </c>
      <c r="AG61" s="129"/>
      <c r="AH61" s="129"/>
      <c r="AI61" s="129"/>
      <c r="AJ61" s="129"/>
      <c r="AK61" s="129"/>
      <c r="AL61" s="129"/>
      <c r="AM61" s="129"/>
      <c r="AN61" s="129"/>
      <c r="AO61" s="129"/>
      <c r="AP61" s="129"/>
      <c r="AQ61" s="129"/>
      <c r="AR61" s="129"/>
      <c r="AS61" s="129"/>
      <c r="AT61" s="129"/>
      <c r="AU61" s="129"/>
      <c r="AV61" s="129"/>
      <c r="AW61" s="129"/>
      <c r="AX61" s="139"/>
      <c r="AY61" s="129"/>
      <c r="AZ61" s="139"/>
      <c r="BA61" s="139"/>
      <c r="BB61" s="139"/>
      <c r="BC61" s="139"/>
      <c r="BD61" s="139"/>
      <c r="BE61" s="139"/>
      <c r="BF61" s="139"/>
      <c r="BG61" s="129">
        <v>14.81</v>
      </c>
      <c r="BH61" s="11">
        <v>6.6762214983713353</v>
      </c>
    </row>
    <row r="62" spans="1:60" ht="15" customHeight="1">
      <c r="A62" s="24">
        <v>10</v>
      </c>
      <c r="B62" s="67">
        <v>11405215</v>
      </c>
      <c r="C62" s="70">
        <v>4</v>
      </c>
      <c r="D62" s="65" t="s">
        <v>107</v>
      </c>
      <c r="E62" s="65" t="s">
        <v>16</v>
      </c>
      <c r="F62" s="73" t="s">
        <v>21</v>
      </c>
      <c r="G62" s="61">
        <v>2.81</v>
      </c>
      <c r="H62" s="92">
        <v>0</v>
      </c>
      <c r="I62" s="92"/>
      <c r="J62" s="92"/>
      <c r="K62" s="64"/>
      <c r="L62" s="64"/>
      <c r="M62" s="93"/>
      <c r="N62" s="45"/>
      <c r="O62" s="30"/>
      <c r="P62" s="30"/>
      <c r="Q62" s="30"/>
      <c r="R62" s="30"/>
      <c r="S62" s="30"/>
      <c r="T62" s="32"/>
      <c r="U62" s="46"/>
      <c r="V62" s="56"/>
      <c r="W62" s="16">
        <v>2</v>
      </c>
      <c r="X62" s="129">
        <v>2</v>
      </c>
      <c r="Y62" s="129"/>
      <c r="Z62" s="129"/>
      <c r="AA62" s="129"/>
      <c r="AB62" s="129">
        <v>2</v>
      </c>
      <c r="AC62" s="129">
        <v>2</v>
      </c>
      <c r="AD62" s="129">
        <v>2</v>
      </c>
      <c r="AE62" s="129"/>
      <c r="AF62" s="129">
        <v>2</v>
      </c>
      <c r="AG62" s="129"/>
      <c r="AH62" s="129"/>
      <c r="AI62" s="129"/>
      <c r="AJ62" s="129"/>
      <c r="AK62" s="129"/>
      <c r="AL62" s="129"/>
      <c r="AM62" s="129"/>
      <c r="AN62" s="129"/>
      <c r="AO62" s="129"/>
      <c r="AP62" s="129"/>
      <c r="AQ62" s="129"/>
      <c r="AR62" s="129"/>
      <c r="AS62" s="129"/>
      <c r="AT62" s="129"/>
      <c r="AU62" s="129"/>
      <c r="AV62" s="129"/>
      <c r="AW62" s="129"/>
      <c r="AX62" s="2"/>
      <c r="AY62" s="129"/>
      <c r="AZ62" s="2"/>
      <c r="BA62" s="2"/>
      <c r="BB62" s="2"/>
      <c r="BC62" s="2"/>
      <c r="BD62" s="2"/>
      <c r="BE62" s="2"/>
      <c r="BF62" s="2"/>
      <c r="BG62" s="129">
        <v>14.81</v>
      </c>
      <c r="BH62" s="11">
        <v>6.6762214983713353</v>
      </c>
    </row>
    <row r="63" spans="1:60" ht="15" customHeight="1">
      <c r="A63" s="24">
        <v>11</v>
      </c>
      <c r="B63" s="67">
        <v>11405115</v>
      </c>
      <c r="C63" s="70">
        <v>2</v>
      </c>
      <c r="D63" s="65" t="s">
        <v>67</v>
      </c>
      <c r="E63" s="65" t="s">
        <v>68</v>
      </c>
      <c r="F63" s="73" t="s">
        <v>69</v>
      </c>
      <c r="G63" s="61">
        <v>2.76</v>
      </c>
      <c r="H63" s="92">
        <v>0</v>
      </c>
      <c r="I63" s="92"/>
      <c r="J63" s="92"/>
      <c r="K63" s="64"/>
      <c r="L63" s="64"/>
      <c r="M63" s="93"/>
      <c r="N63" s="74"/>
      <c r="O63" s="34"/>
      <c r="P63" s="34"/>
      <c r="Q63" s="34"/>
      <c r="R63" s="34"/>
      <c r="S63" s="30"/>
      <c r="T63" s="32"/>
      <c r="U63" s="46"/>
      <c r="V63" s="56"/>
      <c r="W63" s="16">
        <v>2</v>
      </c>
      <c r="X63" s="129">
        <v>2</v>
      </c>
      <c r="Y63" s="129"/>
      <c r="Z63" s="129"/>
      <c r="AA63" s="138"/>
      <c r="AB63" s="138">
        <v>2</v>
      </c>
      <c r="AC63" s="138">
        <v>2</v>
      </c>
      <c r="AD63" s="129">
        <v>2</v>
      </c>
      <c r="AE63" s="129"/>
      <c r="AF63" s="129">
        <v>2</v>
      </c>
      <c r="AG63" s="129"/>
      <c r="AH63" s="138"/>
      <c r="AI63" s="129"/>
      <c r="AJ63" s="138"/>
      <c r="AK63" s="138"/>
      <c r="AL63" s="138"/>
      <c r="AM63" s="129"/>
      <c r="AN63" s="138"/>
      <c r="AO63" s="129"/>
      <c r="AP63" s="129"/>
      <c r="AQ63" s="129"/>
      <c r="AR63" s="129"/>
      <c r="AS63" s="138"/>
      <c r="AT63" s="138"/>
      <c r="AU63" s="129"/>
      <c r="AV63" s="129"/>
      <c r="AW63" s="129"/>
      <c r="AX63" s="159"/>
      <c r="AY63" s="129"/>
      <c r="AZ63" s="159"/>
      <c r="BA63" s="159"/>
      <c r="BB63" s="159"/>
      <c r="BC63" s="159"/>
      <c r="BD63" s="159"/>
      <c r="BE63" s="159"/>
      <c r="BF63" s="159"/>
      <c r="BG63" s="129">
        <v>14.76</v>
      </c>
      <c r="BH63" s="11">
        <v>6.6501628664495103</v>
      </c>
    </row>
    <row r="64" spans="1:60" ht="15" customHeight="1">
      <c r="A64" s="24">
        <v>12</v>
      </c>
      <c r="B64" s="67">
        <v>11405215</v>
      </c>
      <c r="C64" s="69">
        <v>4</v>
      </c>
      <c r="D64" s="65" t="s">
        <v>101</v>
      </c>
      <c r="E64" s="65" t="s">
        <v>44</v>
      </c>
      <c r="F64" s="73" t="s">
        <v>24</v>
      </c>
      <c r="G64" s="61">
        <v>2.76</v>
      </c>
      <c r="H64" s="92">
        <v>0</v>
      </c>
      <c r="I64" s="92"/>
      <c r="J64" s="92"/>
      <c r="K64" s="64"/>
      <c r="L64" s="64"/>
      <c r="M64" s="93"/>
      <c r="N64" s="45"/>
      <c r="O64" s="30"/>
      <c r="P64" s="30"/>
      <c r="Q64" s="30"/>
      <c r="R64" s="30"/>
      <c r="S64" s="30"/>
      <c r="T64" s="32"/>
      <c r="U64" s="46"/>
      <c r="V64" s="56"/>
      <c r="W64" s="16">
        <v>2</v>
      </c>
      <c r="X64" s="129">
        <v>2</v>
      </c>
      <c r="Y64" s="129"/>
      <c r="Z64" s="129"/>
      <c r="AA64" s="129"/>
      <c r="AB64" s="129">
        <v>2</v>
      </c>
      <c r="AC64" s="129">
        <v>2</v>
      </c>
      <c r="AD64" s="129">
        <v>2</v>
      </c>
      <c r="AE64" s="129"/>
      <c r="AF64" s="129">
        <v>2</v>
      </c>
      <c r="AG64" s="129"/>
      <c r="AH64" s="129"/>
      <c r="AI64" s="129"/>
      <c r="AJ64" s="129"/>
      <c r="AK64" s="129"/>
      <c r="AL64" s="129"/>
      <c r="AM64" s="129"/>
      <c r="AN64" s="129"/>
      <c r="AO64" s="129"/>
      <c r="AP64" s="129"/>
      <c r="AQ64" s="129"/>
      <c r="AR64" s="129"/>
      <c r="AS64" s="129"/>
      <c r="AT64" s="129"/>
      <c r="AU64" s="129"/>
      <c r="AV64" s="129"/>
      <c r="AW64" s="129"/>
      <c r="AX64" s="2"/>
      <c r="AY64" s="129"/>
      <c r="AZ64" s="2"/>
      <c r="BA64" s="2"/>
      <c r="BB64" s="2"/>
      <c r="BC64" s="2"/>
      <c r="BD64" s="2"/>
      <c r="BE64" s="2"/>
      <c r="BF64" s="2"/>
      <c r="BG64" s="129">
        <v>14.76</v>
      </c>
      <c r="BH64" s="11">
        <v>6.6501628664495103</v>
      </c>
    </row>
    <row r="65" spans="1:60" ht="15" customHeight="1">
      <c r="A65" s="24">
        <v>13</v>
      </c>
      <c r="B65" s="68">
        <v>11405215</v>
      </c>
      <c r="C65" s="71">
        <v>3</v>
      </c>
      <c r="D65" s="65" t="s">
        <v>84</v>
      </c>
      <c r="E65" s="65" t="s">
        <v>85</v>
      </c>
      <c r="F65" s="73" t="s">
        <v>86</v>
      </c>
      <c r="G65" s="61">
        <v>1.88</v>
      </c>
      <c r="H65" s="92">
        <v>0</v>
      </c>
      <c r="I65" s="92"/>
      <c r="J65" s="92"/>
      <c r="K65" s="64"/>
      <c r="L65" s="64"/>
      <c r="M65" s="93"/>
      <c r="N65" s="74"/>
      <c r="O65" s="34"/>
      <c r="P65" s="34"/>
      <c r="Q65" s="34"/>
      <c r="R65" s="34"/>
      <c r="S65" s="30"/>
      <c r="T65" s="32"/>
      <c r="U65" s="46"/>
      <c r="V65" s="56"/>
      <c r="W65" s="26">
        <v>2</v>
      </c>
      <c r="X65" s="129">
        <v>2</v>
      </c>
      <c r="Y65" s="129"/>
      <c r="Z65" s="129"/>
      <c r="AA65" s="159">
        <v>2</v>
      </c>
      <c r="AB65" s="159">
        <v>2</v>
      </c>
      <c r="AC65" s="159"/>
      <c r="AD65" s="129">
        <v>2</v>
      </c>
      <c r="AE65" s="129"/>
      <c r="AF65" s="129">
        <v>2</v>
      </c>
      <c r="AG65" s="129"/>
      <c r="AH65" s="159"/>
      <c r="AI65" s="129"/>
      <c r="AJ65" s="159"/>
      <c r="AK65" s="159"/>
      <c r="AL65" s="159"/>
      <c r="AM65" s="129"/>
      <c r="AN65" s="159"/>
      <c r="AO65" s="129"/>
      <c r="AP65" s="129"/>
      <c r="AQ65" s="129"/>
      <c r="AR65" s="129"/>
      <c r="AS65" s="159"/>
      <c r="AT65" s="159"/>
      <c r="AU65" s="159"/>
      <c r="AV65" s="159"/>
      <c r="AW65" s="159"/>
      <c r="AX65" s="129"/>
      <c r="AY65" s="159"/>
      <c r="AZ65" s="129"/>
      <c r="BA65" s="129"/>
      <c r="BB65" s="129"/>
      <c r="BC65" s="129"/>
      <c r="BD65" s="129"/>
      <c r="BE65" s="129"/>
      <c r="BF65" s="129"/>
      <c r="BG65" s="129">
        <v>13.879999999999999</v>
      </c>
      <c r="BH65" s="11">
        <v>6.1915309446254057</v>
      </c>
    </row>
    <row r="66" spans="1:60" ht="15" customHeight="1">
      <c r="A66" s="24">
        <v>14</v>
      </c>
      <c r="B66" s="68">
        <v>11405115</v>
      </c>
      <c r="C66" s="71">
        <v>1</v>
      </c>
      <c r="D66" s="65" t="s">
        <v>47</v>
      </c>
      <c r="E66" s="65" t="s">
        <v>48</v>
      </c>
      <c r="F66" s="73" t="s">
        <v>21</v>
      </c>
      <c r="G66" s="61">
        <v>1.84</v>
      </c>
      <c r="H66" s="92">
        <v>0</v>
      </c>
      <c r="I66" s="92"/>
      <c r="J66" s="92"/>
      <c r="K66" s="64"/>
      <c r="L66" s="64"/>
      <c r="M66" s="93"/>
      <c r="N66" s="74"/>
      <c r="O66" s="34"/>
      <c r="P66" s="34"/>
      <c r="Q66" s="34"/>
      <c r="R66" s="34"/>
      <c r="S66" s="30"/>
      <c r="T66" s="32"/>
      <c r="U66" s="46"/>
      <c r="V66" s="56"/>
      <c r="W66" s="26">
        <v>2</v>
      </c>
      <c r="X66" s="129">
        <v>2</v>
      </c>
      <c r="Y66" s="129"/>
      <c r="Z66" s="129"/>
      <c r="AA66" s="139">
        <v>2</v>
      </c>
      <c r="AB66" s="139">
        <v>2</v>
      </c>
      <c r="AC66" s="139"/>
      <c r="AD66" s="129" t="s">
        <v>131</v>
      </c>
      <c r="AE66" s="129">
        <v>2</v>
      </c>
      <c r="AF66" s="129">
        <v>2</v>
      </c>
      <c r="AG66" s="129"/>
      <c r="AH66" s="139"/>
      <c r="AI66" s="129"/>
      <c r="AJ66" s="139"/>
      <c r="AK66" s="139"/>
      <c r="AL66" s="139"/>
      <c r="AM66" s="129"/>
      <c r="AN66" s="139"/>
      <c r="AO66" s="129"/>
      <c r="AP66" s="129"/>
      <c r="AQ66" s="129"/>
      <c r="AR66" s="129"/>
      <c r="AS66" s="139"/>
      <c r="AT66" s="139"/>
      <c r="AU66" s="139"/>
      <c r="AV66" s="139"/>
      <c r="AW66" s="139"/>
      <c r="AX66" s="159"/>
      <c r="AY66" s="139"/>
      <c r="AZ66" s="159"/>
      <c r="BA66" s="159"/>
      <c r="BB66" s="159"/>
      <c r="BC66" s="159"/>
      <c r="BD66" s="159"/>
      <c r="BE66" s="159"/>
      <c r="BF66" s="159"/>
      <c r="BG66" s="129">
        <v>13.84</v>
      </c>
      <c r="BH66" s="11">
        <v>6.1706840390879476</v>
      </c>
    </row>
    <row r="67" spans="1:60" ht="15" customHeight="1">
      <c r="A67" s="24">
        <v>15</v>
      </c>
      <c r="B67" s="67">
        <v>11405215</v>
      </c>
      <c r="C67" s="70">
        <v>3</v>
      </c>
      <c r="D67" s="65" t="s">
        <v>97</v>
      </c>
      <c r="E67" s="65" t="s">
        <v>16</v>
      </c>
      <c r="F67" s="73" t="s">
        <v>25</v>
      </c>
      <c r="G67" s="61">
        <v>1.68</v>
      </c>
      <c r="H67" s="92">
        <v>0</v>
      </c>
      <c r="I67" s="92"/>
      <c r="J67" s="92"/>
      <c r="K67" s="64"/>
      <c r="L67" s="64"/>
      <c r="M67" s="93"/>
      <c r="N67" s="45"/>
      <c r="O67" s="30"/>
      <c r="P67" s="30"/>
      <c r="Q67" s="30"/>
      <c r="R67" s="30"/>
      <c r="S67" s="30"/>
      <c r="T67" s="32"/>
      <c r="U67" s="46"/>
      <c r="V67" s="56"/>
      <c r="W67" s="16">
        <v>2</v>
      </c>
      <c r="X67" s="129">
        <v>2</v>
      </c>
      <c r="Y67" s="129"/>
      <c r="Z67" s="129"/>
      <c r="AA67" s="137">
        <v>2</v>
      </c>
      <c r="AB67" s="137">
        <v>2</v>
      </c>
      <c r="AC67" s="137"/>
      <c r="AD67" s="129">
        <v>2</v>
      </c>
      <c r="AE67" s="129"/>
      <c r="AF67" s="129">
        <v>2</v>
      </c>
      <c r="AG67" s="129"/>
      <c r="AH67" s="137"/>
      <c r="AI67" s="129"/>
      <c r="AJ67" s="137"/>
      <c r="AK67" s="137"/>
      <c r="AL67" s="137"/>
      <c r="AM67" s="129"/>
      <c r="AN67" s="137"/>
      <c r="AO67" s="129"/>
      <c r="AP67" s="129"/>
      <c r="AQ67" s="129"/>
      <c r="AR67" s="129"/>
      <c r="AS67" s="137"/>
      <c r="AT67" s="137"/>
      <c r="AU67" s="129"/>
      <c r="AV67" s="129"/>
      <c r="AW67" s="129"/>
      <c r="AX67" s="2"/>
      <c r="AY67" s="129"/>
      <c r="AZ67" s="2"/>
      <c r="BA67" s="2"/>
      <c r="BB67" s="2"/>
      <c r="BC67" s="2"/>
      <c r="BD67" s="2"/>
      <c r="BE67" s="2"/>
      <c r="BF67" s="2"/>
      <c r="BG67" s="129">
        <v>13.68</v>
      </c>
      <c r="BH67" s="11">
        <v>6.0872964169381101</v>
      </c>
    </row>
    <row r="68" spans="1:60" ht="15" customHeight="1">
      <c r="A68" s="24">
        <v>16</v>
      </c>
      <c r="B68" s="67">
        <v>11405215</v>
      </c>
      <c r="C68" s="69">
        <v>4</v>
      </c>
      <c r="D68" s="65" t="s">
        <v>99</v>
      </c>
      <c r="E68" s="65" t="s">
        <v>100</v>
      </c>
      <c r="F68" s="73" t="s">
        <v>24</v>
      </c>
      <c r="G68" s="61">
        <v>1.1200000000000001</v>
      </c>
      <c r="H68" s="92">
        <v>0</v>
      </c>
      <c r="I68" s="92"/>
      <c r="J68" s="92"/>
      <c r="K68" s="64"/>
      <c r="L68" s="64"/>
      <c r="M68" s="93"/>
      <c r="N68" s="45"/>
      <c r="O68" s="30"/>
      <c r="P68" s="30"/>
      <c r="Q68" s="30"/>
      <c r="R68" s="30"/>
      <c r="S68" s="30"/>
      <c r="T68" s="32"/>
      <c r="U68" s="46"/>
      <c r="V68" s="56"/>
      <c r="W68" s="16">
        <v>2</v>
      </c>
      <c r="X68" s="129">
        <v>2</v>
      </c>
      <c r="Y68" s="129"/>
      <c r="Z68" s="129"/>
      <c r="AA68" s="129"/>
      <c r="AB68" s="129">
        <v>2</v>
      </c>
      <c r="AC68" s="129">
        <v>2</v>
      </c>
      <c r="AD68" s="129">
        <v>2</v>
      </c>
      <c r="AE68" s="129"/>
      <c r="AF68" s="129">
        <v>2</v>
      </c>
      <c r="AG68" s="129"/>
      <c r="AH68" s="129"/>
      <c r="AI68" s="129"/>
      <c r="AJ68" s="129"/>
      <c r="AK68" s="129"/>
      <c r="AL68" s="129"/>
      <c r="AM68" s="129"/>
      <c r="AN68" s="129"/>
      <c r="AO68" s="129"/>
      <c r="AP68" s="129"/>
      <c r="AQ68" s="129"/>
      <c r="AR68" s="129"/>
      <c r="AS68" s="129"/>
      <c r="AT68" s="129"/>
      <c r="AU68" s="129"/>
      <c r="AV68" s="129"/>
      <c r="AW68" s="129"/>
      <c r="AX68" s="2"/>
      <c r="AY68" s="129"/>
      <c r="AZ68" s="2"/>
      <c r="BA68" s="2"/>
      <c r="BB68" s="2"/>
      <c r="BC68" s="2"/>
      <c r="BD68" s="2"/>
      <c r="BE68" s="2"/>
      <c r="BF68" s="2"/>
      <c r="BG68" s="129">
        <v>13.120000000000001</v>
      </c>
      <c r="BH68" s="11">
        <v>5.7954397394136805</v>
      </c>
    </row>
    <row r="69" spans="1:60" ht="15" customHeight="1">
      <c r="A69" s="24">
        <v>17</v>
      </c>
      <c r="B69" s="67">
        <v>11405115</v>
      </c>
      <c r="C69" s="70">
        <v>2</v>
      </c>
      <c r="D69" s="65" t="s">
        <v>76</v>
      </c>
      <c r="E69" s="65" t="s">
        <v>77</v>
      </c>
      <c r="F69" s="73" t="s">
        <v>21</v>
      </c>
      <c r="G69" s="61">
        <v>3.03</v>
      </c>
      <c r="H69" s="92">
        <v>0</v>
      </c>
      <c r="I69" s="92"/>
      <c r="J69" s="92"/>
      <c r="K69" s="64"/>
      <c r="L69" s="64"/>
      <c r="M69" s="93"/>
      <c r="N69" s="74"/>
      <c r="O69" s="34"/>
      <c r="P69" s="34"/>
      <c r="Q69" s="34"/>
      <c r="R69" s="34"/>
      <c r="S69" s="30"/>
      <c r="T69" s="32"/>
      <c r="U69" s="46"/>
      <c r="V69" s="56"/>
      <c r="W69" s="16">
        <v>2</v>
      </c>
      <c r="X69" s="129">
        <v>2</v>
      </c>
      <c r="Y69" s="129"/>
      <c r="Z69" s="129"/>
      <c r="AA69" s="129"/>
      <c r="AB69" s="129">
        <v>2</v>
      </c>
      <c r="AC69" s="129">
        <v>2</v>
      </c>
      <c r="AD69" s="129" t="s">
        <v>131</v>
      </c>
      <c r="AE69" s="129"/>
      <c r="AF69" s="129">
        <v>2</v>
      </c>
      <c r="AG69" s="129"/>
      <c r="AH69" s="129"/>
      <c r="AI69" s="129"/>
      <c r="AJ69" s="129"/>
      <c r="AK69" s="129"/>
      <c r="AL69" s="129"/>
      <c r="AM69" s="129"/>
      <c r="AN69" s="129"/>
      <c r="AO69" s="129"/>
      <c r="AP69" s="129"/>
      <c r="AQ69" s="129"/>
      <c r="AR69" s="129"/>
      <c r="AS69" s="129"/>
      <c r="AT69" s="129"/>
      <c r="AU69" s="129"/>
      <c r="AV69" s="129"/>
      <c r="AW69" s="129"/>
      <c r="AX69" s="139"/>
      <c r="AY69" s="129"/>
      <c r="AZ69" s="139"/>
      <c r="BA69" s="139"/>
      <c r="BB69" s="139"/>
      <c r="BC69" s="139"/>
      <c r="BD69" s="139"/>
      <c r="BE69" s="139"/>
      <c r="BF69" s="139"/>
      <c r="BG69" s="129">
        <v>13.03</v>
      </c>
      <c r="BH69" s="11">
        <v>5.7485342019543966</v>
      </c>
    </row>
    <row r="70" spans="1:60" ht="15" customHeight="1">
      <c r="A70" s="24">
        <v>18</v>
      </c>
      <c r="B70" s="67">
        <v>11405215</v>
      </c>
      <c r="C70" s="70">
        <v>4</v>
      </c>
      <c r="D70" s="65" t="s">
        <v>108</v>
      </c>
      <c r="E70" s="65" t="s">
        <v>12</v>
      </c>
      <c r="F70" s="73" t="s">
        <v>13</v>
      </c>
      <c r="G70" s="61">
        <v>2.67</v>
      </c>
      <c r="H70" s="92">
        <v>0</v>
      </c>
      <c r="I70" s="92"/>
      <c r="J70" s="92"/>
      <c r="K70" s="64"/>
      <c r="L70" s="64"/>
      <c r="M70" s="93"/>
      <c r="N70" s="74"/>
      <c r="O70" s="34"/>
      <c r="P70" s="34"/>
      <c r="Q70" s="34"/>
      <c r="R70" s="34"/>
      <c r="S70" s="30"/>
      <c r="T70" s="32"/>
      <c r="U70" s="46"/>
      <c r="V70" s="56"/>
      <c r="W70" s="16">
        <v>2</v>
      </c>
      <c r="X70" s="129">
        <v>2</v>
      </c>
      <c r="Y70" s="129"/>
      <c r="Z70" s="129"/>
      <c r="AA70" s="136"/>
      <c r="AB70" s="136">
        <v>2</v>
      </c>
      <c r="AC70" s="136">
        <v>2</v>
      </c>
      <c r="AD70" s="129">
        <v>2</v>
      </c>
      <c r="AE70" s="129"/>
      <c r="AF70" s="129" t="s">
        <v>131</v>
      </c>
      <c r="AG70" s="129"/>
      <c r="AH70" s="136"/>
      <c r="AI70" s="129"/>
      <c r="AJ70" s="136"/>
      <c r="AK70" s="136"/>
      <c r="AL70" s="136"/>
      <c r="AM70" s="129"/>
      <c r="AN70" s="136"/>
      <c r="AO70" s="129"/>
      <c r="AP70" s="129"/>
      <c r="AQ70" s="129"/>
      <c r="AR70" s="129"/>
      <c r="AS70" s="136"/>
      <c r="AT70" s="136"/>
      <c r="AU70" s="129"/>
      <c r="AV70" s="129"/>
      <c r="AW70" s="129"/>
      <c r="AX70" s="129"/>
      <c r="AY70" s="129"/>
      <c r="AZ70" s="129"/>
      <c r="BA70" s="129"/>
      <c r="BB70" s="129"/>
      <c r="BC70" s="129"/>
      <c r="BD70" s="129"/>
      <c r="BE70" s="129"/>
      <c r="BF70" s="129"/>
      <c r="BG70" s="129">
        <v>12.67</v>
      </c>
      <c r="BH70" s="11">
        <v>5.5609120521172635</v>
      </c>
    </row>
    <row r="71" spans="1:60" ht="15" customHeight="1">
      <c r="A71" s="24">
        <v>19</v>
      </c>
      <c r="B71" s="68">
        <v>11405115</v>
      </c>
      <c r="C71" s="72">
        <v>1</v>
      </c>
      <c r="D71" s="65" t="s">
        <v>46</v>
      </c>
      <c r="E71" s="65" t="s">
        <v>28</v>
      </c>
      <c r="F71" s="73" t="s">
        <v>11</v>
      </c>
      <c r="G71" s="61">
        <v>0.38</v>
      </c>
      <c r="H71" s="92">
        <v>0</v>
      </c>
      <c r="I71" s="92"/>
      <c r="J71" s="94"/>
      <c r="K71" s="95"/>
      <c r="L71" s="95"/>
      <c r="M71" s="96"/>
      <c r="N71" s="74"/>
      <c r="O71" s="34"/>
      <c r="P71" s="34"/>
      <c r="Q71" s="34"/>
      <c r="R71" s="34"/>
      <c r="S71" s="34"/>
      <c r="T71" s="33"/>
      <c r="U71" s="47"/>
      <c r="V71" s="56"/>
      <c r="W71" s="26">
        <v>2</v>
      </c>
      <c r="X71" s="129">
        <v>2</v>
      </c>
      <c r="Y71" s="129"/>
      <c r="Z71" s="129"/>
      <c r="AA71" s="24">
        <v>2</v>
      </c>
      <c r="AB71" s="24">
        <v>2</v>
      </c>
      <c r="AC71" s="24"/>
      <c r="AD71" s="129">
        <v>2</v>
      </c>
      <c r="AE71" s="129">
        <v>2</v>
      </c>
      <c r="AF71" s="129" t="s">
        <v>131</v>
      </c>
      <c r="AG71" s="129"/>
      <c r="AH71" s="24"/>
      <c r="AI71" s="129"/>
      <c r="AJ71" s="24"/>
      <c r="AK71" s="24"/>
      <c r="AL71" s="24"/>
      <c r="AM71" s="129"/>
      <c r="AN71" s="24"/>
      <c r="AO71" s="129"/>
      <c r="AP71" s="129"/>
      <c r="AQ71" s="129"/>
      <c r="AR71" s="129"/>
      <c r="AS71" s="24"/>
      <c r="AT71" s="24"/>
      <c r="AU71" s="24"/>
      <c r="AV71" s="24"/>
      <c r="AW71" s="24"/>
      <c r="AX71" s="159"/>
      <c r="AY71" s="24"/>
      <c r="AZ71" s="159"/>
      <c r="BA71" s="159"/>
      <c r="BB71" s="159"/>
      <c r="BC71" s="159"/>
      <c r="BD71" s="159"/>
      <c r="BE71" s="159"/>
      <c r="BF71" s="159"/>
      <c r="BG71" s="129">
        <v>12.379999999999999</v>
      </c>
      <c r="BH71" s="11">
        <v>5.4097719869706831</v>
      </c>
    </row>
    <row r="72" spans="1:60" ht="15" customHeight="1">
      <c r="A72" s="24">
        <v>20</v>
      </c>
      <c r="B72" s="67">
        <v>11405215</v>
      </c>
      <c r="C72" s="69">
        <v>4</v>
      </c>
      <c r="D72" s="65" t="s">
        <v>109</v>
      </c>
      <c r="E72" s="65" t="s">
        <v>44</v>
      </c>
      <c r="F72" s="73" t="s">
        <v>110</v>
      </c>
      <c r="G72" s="61">
        <v>0.36</v>
      </c>
      <c r="H72" s="92">
        <v>0</v>
      </c>
      <c r="I72" s="92"/>
      <c r="J72" s="92"/>
      <c r="K72" s="64"/>
      <c r="L72" s="64"/>
      <c r="M72" s="93"/>
      <c r="N72" s="45"/>
      <c r="O72" s="30"/>
      <c r="P72" s="30"/>
      <c r="Q72" s="30"/>
      <c r="R72" s="30"/>
      <c r="S72" s="30"/>
      <c r="T72" s="32"/>
      <c r="U72" s="46"/>
      <c r="V72" s="56"/>
      <c r="W72" s="16">
        <v>2</v>
      </c>
      <c r="X72" s="129">
        <v>2</v>
      </c>
      <c r="Y72" s="129"/>
      <c r="Z72" s="129"/>
      <c r="AA72" s="129"/>
      <c r="AB72" s="129">
        <v>2</v>
      </c>
      <c r="AC72" s="129">
        <v>2</v>
      </c>
      <c r="AD72" s="129">
        <v>2</v>
      </c>
      <c r="AE72" s="129"/>
      <c r="AF72" s="129">
        <v>2</v>
      </c>
      <c r="AG72" s="129"/>
      <c r="AH72" s="129"/>
      <c r="AI72" s="129"/>
      <c r="AJ72" s="129"/>
      <c r="AK72" s="129"/>
      <c r="AL72" s="129"/>
      <c r="AM72" s="129"/>
      <c r="AN72" s="129"/>
      <c r="AO72" s="129"/>
      <c r="AP72" s="129"/>
      <c r="AQ72" s="129"/>
      <c r="AR72" s="129"/>
      <c r="AS72" s="129"/>
      <c r="AT72" s="129"/>
      <c r="AU72" s="129"/>
      <c r="AV72" s="129"/>
      <c r="AW72" s="129"/>
      <c r="AX72" s="2"/>
      <c r="AY72" s="129"/>
      <c r="AZ72" s="2"/>
      <c r="BA72" s="2"/>
      <c r="BB72" s="2"/>
      <c r="BC72" s="2"/>
      <c r="BD72" s="2"/>
      <c r="BE72" s="2"/>
      <c r="BF72" s="2"/>
      <c r="BG72" s="129">
        <v>12.36</v>
      </c>
      <c r="BH72" s="11">
        <v>5.3993485342019536</v>
      </c>
    </row>
    <row r="73" spans="1:60" ht="15" customHeight="1">
      <c r="A73" s="24">
        <v>21</v>
      </c>
      <c r="B73" s="68">
        <v>11405215</v>
      </c>
      <c r="C73" s="72">
        <v>4</v>
      </c>
      <c r="D73" s="65" t="s">
        <v>105</v>
      </c>
      <c r="E73" s="65" t="s">
        <v>14</v>
      </c>
      <c r="F73" s="73" t="s">
        <v>56</v>
      </c>
      <c r="G73" s="61">
        <v>0.24</v>
      </c>
      <c r="H73" s="92">
        <v>0</v>
      </c>
      <c r="I73" s="92"/>
      <c r="J73" s="92"/>
      <c r="K73" s="64"/>
      <c r="L73" s="64"/>
      <c r="M73" s="93"/>
      <c r="N73" s="74"/>
      <c r="O73" s="34"/>
      <c r="P73" s="34"/>
      <c r="Q73" s="34"/>
      <c r="R73" s="34"/>
      <c r="S73" s="30"/>
      <c r="T73" s="32"/>
      <c r="U73" s="46"/>
      <c r="V73" s="56"/>
      <c r="W73" s="26">
        <v>2</v>
      </c>
      <c r="X73" s="129">
        <v>2</v>
      </c>
      <c r="Y73" s="129"/>
      <c r="Z73" s="129"/>
      <c r="AA73" s="129"/>
      <c r="AB73" s="129">
        <v>2</v>
      </c>
      <c r="AC73" s="129">
        <v>2</v>
      </c>
      <c r="AD73" s="129">
        <v>2</v>
      </c>
      <c r="AE73" s="129"/>
      <c r="AF73" s="129">
        <v>2</v>
      </c>
      <c r="AG73" s="129"/>
      <c r="AH73" s="129"/>
      <c r="AI73" s="129"/>
      <c r="AJ73" s="129"/>
      <c r="AK73" s="129"/>
      <c r="AL73" s="129"/>
      <c r="AM73" s="129"/>
      <c r="AN73" s="129"/>
      <c r="AO73" s="129"/>
      <c r="AP73" s="129"/>
      <c r="AQ73" s="129"/>
      <c r="AR73" s="129"/>
      <c r="AS73" s="129"/>
      <c r="AT73" s="129"/>
      <c r="AU73" s="129"/>
      <c r="AV73" s="129"/>
      <c r="AW73" s="129"/>
      <c r="AX73" s="139"/>
      <c r="AY73" s="129"/>
      <c r="AZ73" s="139"/>
      <c r="BA73" s="139"/>
      <c r="BB73" s="139"/>
      <c r="BC73" s="139"/>
      <c r="BD73" s="139"/>
      <c r="BE73" s="139"/>
      <c r="BF73" s="139"/>
      <c r="BG73" s="129">
        <v>12.24</v>
      </c>
      <c r="BH73" s="11">
        <v>5.3368078175895759</v>
      </c>
    </row>
    <row r="74" spans="1:60" ht="15" customHeight="1">
      <c r="A74" s="24">
        <v>22</v>
      </c>
      <c r="B74" s="68">
        <v>11405115</v>
      </c>
      <c r="C74" s="71">
        <v>2</v>
      </c>
      <c r="D74" s="65" t="s">
        <v>70</v>
      </c>
      <c r="E74" s="65" t="s">
        <v>10</v>
      </c>
      <c r="F74" s="73" t="s">
        <v>27</v>
      </c>
      <c r="G74" s="61">
        <v>0</v>
      </c>
      <c r="H74" s="92">
        <v>0</v>
      </c>
      <c r="I74" s="92"/>
      <c r="J74" s="92"/>
      <c r="K74" s="64"/>
      <c r="L74" s="64"/>
      <c r="M74" s="93"/>
      <c r="N74" s="74"/>
      <c r="O74" s="34"/>
      <c r="P74" s="34"/>
      <c r="Q74" s="34"/>
      <c r="R74" s="34"/>
      <c r="S74" s="30"/>
      <c r="T74" s="32"/>
      <c r="U74" s="46"/>
      <c r="V74" s="56"/>
      <c r="W74" s="26">
        <v>2</v>
      </c>
      <c r="X74" s="129">
        <v>2</v>
      </c>
      <c r="Y74" s="129"/>
      <c r="Z74" s="129"/>
      <c r="AA74" s="129"/>
      <c r="AB74" s="129">
        <v>2</v>
      </c>
      <c r="AC74" s="129">
        <v>2</v>
      </c>
      <c r="AD74" s="129">
        <v>2</v>
      </c>
      <c r="AE74" s="129"/>
      <c r="AF74" s="129">
        <v>2</v>
      </c>
      <c r="AG74" s="129"/>
      <c r="AH74" s="129"/>
      <c r="AI74" s="129"/>
      <c r="AJ74" s="129"/>
      <c r="AK74" s="129"/>
      <c r="AL74" s="129"/>
      <c r="AM74" s="129"/>
      <c r="AN74" s="129"/>
      <c r="AO74" s="129"/>
      <c r="AP74" s="129"/>
      <c r="AQ74" s="129"/>
      <c r="AR74" s="129"/>
      <c r="AS74" s="129"/>
      <c r="AT74" s="129"/>
      <c r="AU74" s="129"/>
      <c r="AV74" s="129"/>
      <c r="AW74" s="129"/>
      <c r="AX74" s="159"/>
      <c r="AY74" s="129"/>
      <c r="AZ74" s="159"/>
      <c r="BA74" s="159"/>
      <c r="BB74" s="159"/>
      <c r="BC74" s="159"/>
      <c r="BD74" s="159"/>
      <c r="BE74" s="159"/>
      <c r="BF74" s="159"/>
      <c r="BG74" s="129">
        <v>12</v>
      </c>
      <c r="BH74" s="11">
        <v>5.2117263843648205</v>
      </c>
    </row>
    <row r="75" spans="1:60" ht="15" customHeight="1">
      <c r="A75" s="24">
        <v>23</v>
      </c>
      <c r="B75" s="68">
        <v>11405115</v>
      </c>
      <c r="C75" s="71">
        <v>2</v>
      </c>
      <c r="D75" s="65" t="s">
        <v>72</v>
      </c>
      <c r="E75" s="65" t="s">
        <v>73</v>
      </c>
      <c r="F75" s="73" t="s">
        <v>19</v>
      </c>
      <c r="G75" s="61">
        <v>0</v>
      </c>
      <c r="H75" s="92">
        <v>0</v>
      </c>
      <c r="I75" s="92"/>
      <c r="J75" s="92"/>
      <c r="K75" s="64"/>
      <c r="L75" s="64"/>
      <c r="M75" s="93"/>
      <c r="N75" s="74"/>
      <c r="O75" s="34"/>
      <c r="P75" s="34"/>
      <c r="Q75" s="34"/>
      <c r="R75" s="34"/>
      <c r="S75" s="30"/>
      <c r="T75" s="32"/>
      <c r="U75" s="46"/>
      <c r="V75" s="56"/>
      <c r="W75" s="26">
        <v>2</v>
      </c>
      <c r="X75" s="129">
        <v>2</v>
      </c>
      <c r="Y75" s="129"/>
      <c r="Z75" s="129"/>
      <c r="AA75" s="137"/>
      <c r="AB75" s="137">
        <v>2</v>
      </c>
      <c r="AC75" s="137">
        <v>2</v>
      </c>
      <c r="AD75" s="129">
        <v>2</v>
      </c>
      <c r="AE75" s="129"/>
      <c r="AF75" s="129">
        <v>2</v>
      </c>
      <c r="AG75" s="129"/>
      <c r="AH75" s="137"/>
      <c r="AI75" s="129"/>
      <c r="AJ75" s="137"/>
      <c r="AK75" s="137"/>
      <c r="AL75" s="137"/>
      <c r="AM75" s="129"/>
      <c r="AN75" s="137"/>
      <c r="AO75" s="129"/>
      <c r="AP75" s="129"/>
      <c r="AQ75" s="129"/>
      <c r="AR75" s="129"/>
      <c r="AS75" s="137"/>
      <c r="AT75" s="137"/>
      <c r="AU75" s="129"/>
      <c r="AV75" s="129"/>
      <c r="AW75" s="129"/>
      <c r="AX75" s="129"/>
      <c r="AY75" s="129"/>
      <c r="AZ75" s="129"/>
      <c r="BA75" s="129"/>
      <c r="BB75" s="129"/>
      <c r="BC75" s="129"/>
      <c r="BD75" s="129"/>
      <c r="BE75" s="129"/>
      <c r="BF75" s="129"/>
      <c r="BG75" s="129">
        <v>12</v>
      </c>
      <c r="BH75" s="11">
        <v>5.2117263843648205</v>
      </c>
    </row>
    <row r="76" spans="1:60" ht="15" customHeight="1">
      <c r="A76" s="24">
        <v>24</v>
      </c>
      <c r="B76" s="67">
        <v>11405115</v>
      </c>
      <c r="C76" s="70">
        <v>2</v>
      </c>
      <c r="D76" s="65" t="s">
        <v>75</v>
      </c>
      <c r="E76" s="65" t="s">
        <v>16</v>
      </c>
      <c r="F76" s="73" t="s">
        <v>11</v>
      </c>
      <c r="G76" s="61">
        <v>0</v>
      </c>
      <c r="H76" s="92">
        <v>0</v>
      </c>
      <c r="I76" s="92"/>
      <c r="J76" s="92"/>
      <c r="K76" s="64"/>
      <c r="L76" s="64"/>
      <c r="M76" s="93"/>
      <c r="N76" s="45"/>
      <c r="O76" s="30"/>
      <c r="P76" s="30"/>
      <c r="Q76" s="30"/>
      <c r="R76" s="30"/>
      <c r="S76" s="30"/>
      <c r="T76" s="32"/>
      <c r="U76" s="46"/>
      <c r="V76" s="56"/>
      <c r="W76" s="16">
        <v>2</v>
      </c>
      <c r="X76" s="129">
        <v>2</v>
      </c>
      <c r="Y76" s="129"/>
      <c r="Z76" s="129"/>
      <c r="AA76" s="129"/>
      <c r="AB76" s="129">
        <v>2</v>
      </c>
      <c r="AC76" s="129">
        <v>2</v>
      </c>
      <c r="AD76" s="129">
        <v>2</v>
      </c>
      <c r="AE76" s="129"/>
      <c r="AF76" s="129">
        <v>2</v>
      </c>
      <c r="AG76" s="129"/>
      <c r="AH76" s="129"/>
      <c r="AI76" s="129"/>
      <c r="AJ76" s="129"/>
      <c r="AK76" s="129"/>
      <c r="AL76" s="129"/>
      <c r="AM76" s="129"/>
      <c r="AN76" s="129"/>
      <c r="AO76" s="129"/>
      <c r="AP76" s="129"/>
      <c r="AQ76" s="129"/>
      <c r="AR76" s="129"/>
      <c r="AS76" s="129"/>
      <c r="AT76" s="129"/>
      <c r="AU76" s="129"/>
      <c r="AV76" s="129"/>
      <c r="AW76" s="129"/>
      <c r="AX76" s="137"/>
      <c r="AY76" s="129"/>
      <c r="AZ76" s="137"/>
      <c r="BA76" s="137"/>
      <c r="BB76" s="137"/>
      <c r="BC76" s="137"/>
      <c r="BD76" s="137"/>
      <c r="BE76" s="137"/>
      <c r="BF76" s="137"/>
      <c r="BG76" s="129">
        <v>12</v>
      </c>
      <c r="BH76" s="11">
        <v>5.2117263843648205</v>
      </c>
    </row>
    <row r="77" spans="1:60" ht="15" customHeight="1">
      <c r="A77" s="24">
        <v>25</v>
      </c>
      <c r="B77" s="67">
        <v>11405215</v>
      </c>
      <c r="C77" s="69">
        <v>3</v>
      </c>
      <c r="D77" s="65" t="s">
        <v>92</v>
      </c>
      <c r="E77" s="65" t="s">
        <v>93</v>
      </c>
      <c r="F77" s="73" t="s">
        <v>22</v>
      </c>
      <c r="G77" s="61">
        <v>0</v>
      </c>
      <c r="H77" s="92">
        <v>0</v>
      </c>
      <c r="I77" s="92"/>
      <c r="J77" s="92"/>
      <c r="K77" s="64"/>
      <c r="L77" s="64"/>
      <c r="M77" s="93"/>
      <c r="N77" s="45"/>
      <c r="O77" s="30"/>
      <c r="P77" s="30"/>
      <c r="Q77" s="30"/>
      <c r="R77" s="30"/>
      <c r="S77" s="30"/>
      <c r="T77" s="32"/>
      <c r="U77" s="46"/>
      <c r="V77" s="56"/>
      <c r="W77" s="16">
        <v>2</v>
      </c>
      <c r="X77" s="129">
        <v>2</v>
      </c>
      <c r="Y77" s="129"/>
      <c r="Z77" s="129"/>
      <c r="AA77" s="129">
        <v>2</v>
      </c>
      <c r="AB77" s="129">
        <v>2</v>
      </c>
      <c r="AC77" s="129"/>
      <c r="AD77" s="129">
        <v>2</v>
      </c>
      <c r="AE77" s="129"/>
      <c r="AF77" s="129">
        <v>2</v>
      </c>
      <c r="AG77" s="129"/>
      <c r="AH77" s="129"/>
      <c r="AI77" s="129"/>
      <c r="AJ77" s="129"/>
      <c r="AK77" s="129"/>
      <c r="AL77" s="129"/>
      <c r="AM77" s="129"/>
      <c r="AN77" s="129"/>
      <c r="AO77" s="129"/>
      <c r="AP77" s="129"/>
      <c r="AQ77" s="129"/>
      <c r="AR77" s="129"/>
      <c r="AS77" s="129"/>
      <c r="AT77" s="129"/>
      <c r="AU77" s="129"/>
      <c r="AV77" s="129"/>
      <c r="AW77" s="129"/>
      <c r="AX77" s="2"/>
      <c r="AY77" s="129"/>
      <c r="AZ77" s="2"/>
      <c r="BA77" s="2"/>
      <c r="BB77" s="2"/>
      <c r="BC77" s="2"/>
      <c r="BD77" s="2"/>
      <c r="BE77" s="2"/>
      <c r="BF77" s="2"/>
      <c r="BG77" s="129">
        <v>12</v>
      </c>
      <c r="BH77" s="11">
        <v>5.2117263843648205</v>
      </c>
    </row>
    <row r="78" spans="1:60" ht="15" customHeight="1">
      <c r="A78" s="24">
        <v>26</v>
      </c>
      <c r="B78" s="68">
        <v>11405215</v>
      </c>
      <c r="C78" s="72">
        <v>4</v>
      </c>
      <c r="D78" s="65" t="s">
        <v>113</v>
      </c>
      <c r="E78" s="65" t="s">
        <v>114</v>
      </c>
      <c r="F78" s="73" t="s">
        <v>24</v>
      </c>
      <c r="G78" s="61">
        <v>0</v>
      </c>
      <c r="H78" s="92">
        <v>0</v>
      </c>
      <c r="I78" s="97"/>
      <c r="J78" s="94"/>
      <c r="K78" s="95"/>
      <c r="L78" s="95"/>
      <c r="M78" s="96"/>
      <c r="N78" s="45"/>
      <c r="O78" s="30"/>
      <c r="P78" s="30"/>
      <c r="Q78" s="30"/>
      <c r="R78" s="30"/>
      <c r="S78" s="30"/>
      <c r="T78" s="32"/>
      <c r="U78" s="47"/>
      <c r="V78" s="56"/>
      <c r="W78" s="26">
        <v>2</v>
      </c>
      <c r="X78" s="129">
        <v>2</v>
      </c>
      <c r="Y78" s="129"/>
      <c r="Z78" s="129"/>
      <c r="AA78" s="24"/>
      <c r="AB78" s="24">
        <v>2</v>
      </c>
      <c r="AC78" s="24">
        <v>2</v>
      </c>
      <c r="AD78" s="129">
        <v>2</v>
      </c>
      <c r="AE78" s="129"/>
      <c r="AF78" s="129">
        <v>2</v>
      </c>
      <c r="AG78" s="129"/>
      <c r="AH78" s="24"/>
      <c r="AI78" s="129"/>
      <c r="AJ78" s="24"/>
      <c r="AK78" s="24"/>
      <c r="AL78" s="24"/>
      <c r="AM78" s="129"/>
      <c r="AN78" s="24"/>
      <c r="AO78" s="129"/>
      <c r="AP78" s="129"/>
      <c r="AQ78" s="129"/>
      <c r="AR78" s="129"/>
      <c r="AS78" s="24"/>
      <c r="AT78" s="24"/>
      <c r="AU78" s="24"/>
      <c r="AV78" s="24"/>
      <c r="AW78" s="24"/>
      <c r="AX78" s="139"/>
      <c r="AY78" s="24"/>
      <c r="AZ78" s="139"/>
      <c r="BA78" s="139"/>
      <c r="BB78" s="139"/>
      <c r="BC78" s="139"/>
      <c r="BD78" s="139"/>
      <c r="BE78" s="139"/>
      <c r="BF78" s="139"/>
      <c r="BG78" s="129">
        <v>12</v>
      </c>
      <c r="BH78" s="11">
        <v>5.2117263843648205</v>
      </c>
    </row>
    <row r="79" spans="1:60" ht="15" customHeight="1">
      <c r="A79" s="24">
        <v>27</v>
      </c>
      <c r="B79" s="67">
        <v>11405115</v>
      </c>
      <c r="C79" s="70">
        <v>1</v>
      </c>
      <c r="D79" s="65" t="s">
        <v>42</v>
      </c>
      <c r="E79" s="65" t="s">
        <v>23</v>
      </c>
      <c r="F79" s="73" t="s">
        <v>24</v>
      </c>
      <c r="G79" s="61">
        <v>1.91</v>
      </c>
      <c r="H79" s="92">
        <v>0</v>
      </c>
      <c r="I79" s="92"/>
      <c r="J79" s="92"/>
      <c r="K79" s="64"/>
      <c r="L79" s="64"/>
      <c r="M79" s="93"/>
      <c r="N79" s="45"/>
      <c r="O79" s="30"/>
      <c r="P79" s="30"/>
      <c r="Q79" s="30"/>
      <c r="R79" s="30"/>
      <c r="S79" s="30"/>
      <c r="T79" s="32"/>
      <c r="U79" s="46"/>
      <c r="V79" s="56"/>
      <c r="W79" s="16" t="s">
        <v>131</v>
      </c>
      <c r="X79" s="129" t="s">
        <v>131</v>
      </c>
      <c r="Y79" s="129"/>
      <c r="Z79" s="129"/>
      <c r="AA79" s="129">
        <v>2</v>
      </c>
      <c r="AB79" s="129">
        <v>2</v>
      </c>
      <c r="AC79" s="129"/>
      <c r="AD79" s="129">
        <v>2</v>
      </c>
      <c r="AE79" s="129">
        <v>2</v>
      </c>
      <c r="AF79" s="129">
        <v>2</v>
      </c>
      <c r="AG79" s="129"/>
      <c r="AH79" s="129"/>
      <c r="AI79" s="129"/>
      <c r="AJ79" s="129"/>
      <c r="AK79" s="129"/>
      <c r="AL79" s="129"/>
      <c r="AM79" s="129"/>
      <c r="AN79" s="129"/>
      <c r="AO79" s="129"/>
      <c r="AP79" s="129"/>
      <c r="AQ79" s="129"/>
      <c r="AR79" s="129"/>
      <c r="AS79" s="129"/>
      <c r="AT79" s="129"/>
      <c r="AU79" s="129"/>
      <c r="AV79" s="129"/>
      <c r="AW79" s="129"/>
      <c r="AX79" s="159"/>
      <c r="AY79" s="129"/>
      <c r="AZ79" s="159"/>
      <c r="BA79" s="159"/>
      <c r="BB79" s="159"/>
      <c r="BC79" s="159"/>
      <c r="BD79" s="159"/>
      <c r="BE79" s="159"/>
      <c r="BF79" s="159"/>
      <c r="BG79" s="129">
        <v>11.91</v>
      </c>
      <c r="BH79" s="11">
        <v>5.1648208469055374</v>
      </c>
    </row>
    <row r="80" spans="1:60" ht="15" customHeight="1">
      <c r="A80" s="24">
        <v>28</v>
      </c>
      <c r="B80" s="67">
        <v>11405115</v>
      </c>
      <c r="C80" s="70">
        <v>2</v>
      </c>
      <c r="D80" s="65" t="s">
        <v>74</v>
      </c>
      <c r="E80" s="65" t="s">
        <v>20</v>
      </c>
      <c r="F80" s="73" t="s">
        <v>24</v>
      </c>
      <c r="G80" s="61">
        <v>0.37</v>
      </c>
      <c r="H80" s="92">
        <v>0</v>
      </c>
      <c r="I80" s="92"/>
      <c r="J80" s="92"/>
      <c r="K80" s="64"/>
      <c r="L80" s="64"/>
      <c r="M80" s="93"/>
      <c r="N80" s="45"/>
      <c r="O80" s="30"/>
      <c r="P80" s="30"/>
      <c r="Q80" s="30"/>
      <c r="R80" s="30"/>
      <c r="S80" s="30"/>
      <c r="T80" s="32"/>
      <c r="U80" s="46"/>
      <c r="V80" s="56"/>
      <c r="W80" s="16">
        <v>2</v>
      </c>
      <c r="X80" s="129">
        <v>2</v>
      </c>
      <c r="Y80" s="129"/>
      <c r="Z80" s="129"/>
      <c r="AA80" s="129"/>
      <c r="AB80" s="129" t="s">
        <v>131</v>
      </c>
      <c r="AC80" s="129">
        <v>2</v>
      </c>
      <c r="AD80" s="129">
        <v>2</v>
      </c>
      <c r="AE80" s="129"/>
      <c r="AF80" s="129">
        <v>2</v>
      </c>
      <c r="AG80" s="129"/>
      <c r="AH80" s="129"/>
      <c r="AI80" s="129"/>
      <c r="AJ80" s="129"/>
      <c r="AK80" s="129"/>
      <c r="AL80" s="129"/>
      <c r="AM80" s="129"/>
      <c r="AN80" s="129"/>
      <c r="AO80" s="129"/>
      <c r="AP80" s="129"/>
      <c r="AQ80" s="129"/>
      <c r="AR80" s="129"/>
      <c r="AS80" s="129"/>
      <c r="AT80" s="129"/>
      <c r="AU80" s="129"/>
      <c r="AV80" s="129"/>
      <c r="AW80" s="129"/>
      <c r="AX80" s="2"/>
      <c r="AY80" s="129"/>
      <c r="AZ80" s="2"/>
      <c r="BA80" s="2"/>
      <c r="BB80" s="2"/>
      <c r="BC80" s="2"/>
      <c r="BD80" s="2"/>
      <c r="BE80" s="2"/>
      <c r="BF80" s="2"/>
      <c r="BG80" s="129">
        <v>10.370000000000001</v>
      </c>
      <c r="BH80" s="11">
        <v>4.362214983713355</v>
      </c>
    </row>
    <row r="81" spans="1:60" ht="15" customHeight="1">
      <c r="A81" s="24">
        <v>29</v>
      </c>
      <c r="B81" s="67">
        <v>11405215</v>
      </c>
      <c r="C81" s="70">
        <v>3</v>
      </c>
      <c r="D81" s="65" t="s">
        <v>89</v>
      </c>
      <c r="E81" s="65" t="s">
        <v>90</v>
      </c>
      <c r="F81" s="73" t="s">
        <v>91</v>
      </c>
      <c r="G81" s="61">
        <v>0.37</v>
      </c>
      <c r="H81" s="92">
        <v>0</v>
      </c>
      <c r="I81" s="92"/>
      <c r="J81" s="92"/>
      <c r="K81" s="64"/>
      <c r="L81" s="64"/>
      <c r="M81" s="93"/>
      <c r="N81" s="74"/>
      <c r="O81" s="34"/>
      <c r="P81" s="34"/>
      <c r="Q81" s="34"/>
      <c r="R81" s="34"/>
      <c r="S81" s="30"/>
      <c r="T81" s="32"/>
      <c r="U81" s="46"/>
      <c r="V81" s="56"/>
      <c r="W81" s="16">
        <v>2</v>
      </c>
      <c r="X81" s="129">
        <v>2</v>
      </c>
      <c r="Y81" s="129"/>
      <c r="Z81" s="129"/>
      <c r="AA81" s="159">
        <v>2</v>
      </c>
      <c r="AB81" s="159">
        <v>2</v>
      </c>
      <c r="AC81" s="159"/>
      <c r="AD81" s="129" t="s">
        <v>131</v>
      </c>
      <c r="AE81" s="129"/>
      <c r="AF81" s="129">
        <v>2</v>
      </c>
      <c r="AG81" s="129"/>
      <c r="AH81" s="159"/>
      <c r="AI81" s="129"/>
      <c r="AJ81" s="159"/>
      <c r="AK81" s="159"/>
      <c r="AL81" s="159"/>
      <c r="AM81" s="129"/>
      <c r="AN81" s="159"/>
      <c r="AO81" s="129"/>
      <c r="AP81" s="129"/>
      <c r="AQ81" s="129"/>
      <c r="AR81" s="129"/>
      <c r="AS81" s="159"/>
      <c r="AT81" s="159"/>
      <c r="AU81" s="139"/>
      <c r="AV81" s="139"/>
      <c r="AW81" s="139"/>
      <c r="AX81" s="129"/>
      <c r="AY81" s="139"/>
      <c r="AZ81" s="129"/>
      <c r="BA81" s="129"/>
      <c r="BB81" s="129"/>
      <c r="BC81" s="129"/>
      <c r="BD81" s="129"/>
      <c r="BE81" s="129"/>
      <c r="BF81" s="129"/>
      <c r="BG81" s="129">
        <v>10.370000000000001</v>
      </c>
      <c r="BH81" s="11">
        <v>4.362214983713355</v>
      </c>
    </row>
    <row r="82" spans="1:60" ht="15" customHeight="1">
      <c r="A82" s="24">
        <v>30</v>
      </c>
      <c r="B82" s="68">
        <v>11405115</v>
      </c>
      <c r="C82" s="72">
        <v>2</v>
      </c>
      <c r="D82" s="65" t="s">
        <v>63</v>
      </c>
      <c r="E82" s="65" t="s">
        <v>64</v>
      </c>
      <c r="F82" s="73" t="s">
        <v>65</v>
      </c>
      <c r="G82" s="61">
        <v>0</v>
      </c>
      <c r="H82" s="92">
        <v>0</v>
      </c>
      <c r="I82" s="97"/>
      <c r="J82" s="94"/>
      <c r="K82" s="95"/>
      <c r="L82" s="95"/>
      <c r="M82" s="96"/>
      <c r="N82" s="74"/>
      <c r="O82" s="34"/>
      <c r="P82" s="34"/>
      <c r="Q82" s="34"/>
      <c r="R82" s="34"/>
      <c r="S82" s="34"/>
      <c r="T82" s="33"/>
      <c r="U82" s="47"/>
      <c r="V82" s="56"/>
      <c r="W82" s="26">
        <v>2</v>
      </c>
      <c r="X82" s="129">
        <v>2</v>
      </c>
      <c r="Y82" s="129"/>
      <c r="Z82" s="129"/>
      <c r="AA82" s="24"/>
      <c r="AB82" s="24" t="s">
        <v>131</v>
      </c>
      <c r="AC82" s="24">
        <v>2</v>
      </c>
      <c r="AD82" s="129">
        <v>2</v>
      </c>
      <c r="AE82" s="129"/>
      <c r="AF82" s="129">
        <v>2</v>
      </c>
      <c r="AG82" s="129"/>
      <c r="AH82" s="24"/>
      <c r="AI82" s="129"/>
      <c r="AJ82" s="24"/>
      <c r="AK82" s="24"/>
      <c r="AL82" s="24"/>
      <c r="AM82" s="129"/>
      <c r="AN82" s="24"/>
      <c r="AO82" s="129"/>
      <c r="AP82" s="129"/>
      <c r="AQ82" s="129"/>
      <c r="AR82" s="129"/>
      <c r="AS82" s="24"/>
      <c r="AT82" s="24"/>
      <c r="AU82" s="24"/>
      <c r="AV82" s="24"/>
      <c r="AW82" s="24"/>
      <c r="AX82" s="159"/>
      <c r="AY82" s="24"/>
      <c r="AZ82" s="159"/>
      <c r="BA82" s="159"/>
      <c r="BB82" s="159"/>
      <c r="BC82" s="159"/>
      <c r="BD82" s="159"/>
      <c r="BE82" s="159"/>
      <c r="BF82" s="159"/>
      <c r="BG82" s="129">
        <v>10</v>
      </c>
      <c r="BH82" s="11">
        <v>4.1693811074918559</v>
      </c>
    </row>
    <row r="83" spans="1:60" ht="15" customHeight="1">
      <c r="A83" s="24">
        <v>31</v>
      </c>
      <c r="B83" s="67">
        <v>11405215</v>
      </c>
      <c r="C83" s="69">
        <v>3</v>
      </c>
      <c r="D83" s="65" t="s">
        <v>87</v>
      </c>
      <c r="E83" s="65" t="s">
        <v>88</v>
      </c>
      <c r="F83" s="73" t="s">
        <v>27</v>
      </c>
      <c r="G83" s="61">
        <v>0</v>
      </c>
      <c r="H83" s="92">
        <v>0</v>
      </c>
      <c r="I83" s="92"/>
      <c r="J83" s="92"/>
      <c r="K83" s="64"/>
      <c r="L83" s="64"/>
      <c r="M83" s="93"/>
      <c r="N83" s="45"/>
      <c r="O83" s="30"/>
      <c r="P83" s="30"/>
      <c r="Q83" s="30"/>
      <c r="R83" s="30"/>
      <c r="S83" s="30"/>
      <c r="T83" s="32"/>
      <c r="U83" s="46"/>
      <c r="V83" s="56"/>
      <c r="W83" s="16">
        <v>2</v>
      </c>
      <c r="X83" s="129">
        <v>2</v>
      </c>
      <c r="Y83" s="129"/>
      <c r="Z83" s="129"/>
      <c r="AA83" s="137">
        <v>2</v>
      </c>
      <c r="AB83" s="137">
        <v>2</v>
      </c>
      <c r="AC83" s="137"/>
      <c r="AD83" s="129" t="s">
        <v>131</v>
      </c>
      <c r="AE83" s="129"/>
      <c r="AF83" s="129">
        <v>2</v>
      </c>
      <c r="AG83" s="129"/>
      <c r="AH83" s="137"/>
      <c r="AI83" s="129"/>
      <c r="AJ83" s="137"/>
      <c r="AK83" s="137"/>
      <c r="AL83" s="137"/>
      <c r="AM83" s="129"/>
      <c r="AN83" s="137"/>
      <c r="AO83" s="129"/>
      <c r="AP83" s="129"/>
      <c r="AQ83" s="129"/>
      <c r="AR83" s="129"/>
      <c r="AS83" s="137"/>
      <c r="AT83" s="137"/>
      <c r="AU83" s="137"/>
      <c r="AV83" s="137"/>
      <c r="AW83" s="137"/>
      <c r="AX83" s="2"/>
      <c r="AY83" s="137"/>
      <c r="AZ83" s="2"/>
      <c r="BA83" s="2"/>
      <c r="BB83" s="2"/>
      <c r="BC83" s="2"/>
      <c r="BD83" s="2"/>
      <c r="BE83" s="2"/>
      <c r="BF83" s="2"/>
      <c r="BG83" s="129">
        <v>10</v>
      </c>
      <c r="BH83" s="11">
        <v>4.1693811074918559</v>
      </c>
    </row>
    <row r="84" spans="1:60" ht="15" customHeight="1">
      <c r="A84" s="24">
        <v>32</v>
      </c>
      <c r="B84" s="67">
        <v>11405215</v>
      </c>
      <c r="C84" s="69">
        <v>3</v>
      </c>
      <c r="D84" s="65" t="s">
        <v>94</v>
      </c>
      <c r="E84" s="65" t="s">
        <v>48</v>
      </c>
      <c r="F84" s="73" t="s">
        <v>22</v>
      </c>
      <c r="G84" s="61">
        <v>0</v>
      </c>
      <c r="H84" s="92">
        <v>0</v>
      </c>
      <c r="I84" s="92"/>
      <c r="J84" s="92"/>
      <c r="K84" s="64"/>
      <c r="L84" s="64"/>
      <c r="M84" s="93"/>
      <c r="N84" s="45"/>
      <c r="O84" s="30"/>
      <c r="P84" s="30"/>
      <c r="Q84" s="30"/>
      <c r="R84" s="30"/>
      <c r="S84" s="30"/>
      <c r="T84" s="32"/>
      <c r="U84" s="46"/>
      <c r="V84" s="56"/>
      <c r="W84" s="16">
        <v>2</v>
      </c>
      <c r="X84" s="129">
        <v>2</v>
      </c>
      <c r="Y84" s="129"/>
      <c r="Z84" s="129"/>
      <c r="AA84" s="136">
        <v>2</v>
      </c>
      <c r="AB84" s="136">
        <v>2</v>
      </c>
      <c r="AC84" s="136"/>
      <c r="AD84" s="129" t="s">
        <v>131</v>
      </c>
      <c r="AE84" s="129"/>
      <c r="AF84" s="129">
        <v>2</v>
      </c>
      <c r="AG84" s="129"/>
      <c r="AH84" s="136"/>
      <c r="AI84" s="129"/>
      <c r="AJ84" s="136"/>
      <c r="AK84" s="136"/>
      <c r="AL84" s="136"/>
      <c r="AM84" s="129"/>
      <c r="AN84" s="136"/>
      <c r="AO84" s="129"/>
      <c r="AP84" s="129"/>
      <c r="AQ84" s="129"/>
      <c r="AR84" s="129"/>
      <c r="AS84" s="136"/>
      <c r="AT84" s="136"/>
      <c r="AU84" s="129"/>
      <c r="AV84" s="129"/>
      <c r="AW84" s="129"/>
      <c r="AX84" s="2"/>
      <c r="AY84" s="129"/>
      <c r="AZ84" s="2"/>
      <c r="BA84" s="2"/>
      <c r="BB84" s="2"/>
      <c r="BC84" s="2"/>
      <c r="BD84" s="2"/>
      <c r="BE84" s="2"/>
      <c r="BF84" s="2"/>
      <c r="BG84" s="129">
        <v>10</v>
      </c>
      <c r="BH84" s="11">
        <v>4.1693811074918559</v>
      </c>
    </row>
    <row r="85" spans="1:60" ht="15" customHeight="1">
      <c r="A85" s="24">
        <v>33</v>
      </c>
      <c r="B85" s="68">
        <v>11405215</v>
      </c>
      <c r="C85" s="72">
        <v>4</v>
      </c>
      <c r="D85" s="65" t="s">
        <v>102</v>
      </c>
      <c r="E85" s="65" t="s">
        <v>103</v>
      </c>
      <c r="F85" s="73" t="s">
        <v>104</v>
      </c>
      <c r="G85" s="61">
        <v>0</v>
      </c>
      <c r="H85" s="92">
        <v>0</v>
      </c>
      <c r="I85" s="97"/>
      <c r="J85" s="94"/>
      <c r="K85" s="95"/>
      <c r="L85" s="95"/>
      <c r="M85" s="96"/>
      <c r="N85" s="45"/>
      <c r="O85" s="30"/>
      <c r="P85" s="30"/>
      <c r="Q85" s="30"/>
      <c r="R85" s="30"/>
      <c r="S85" s="30"/>
      <c r="T85" s="32"/>
      <c r="U85" s="47"/>
      <c r="V85" s="56"/>
      <c r="W85" s="26">
        <v>2</v>
      </c>
      <c r="X85" s="129">
        <v>2</v>
      </c>
      <c r="Y85" s="129"/>
      <c r="Z85" s="129"/>
      <c r="AA85" s="24"/>
      <c r="AB85" s="24">
        <v>2</v>
      </c>
      <c r="AC85" s="24">
        <v>2</v>
      </c>
      <c r="AD85" s="129">
        <v>2</v>
      </c>
      <c r="AE85" s="129"/>
      <c r="AF85" s="129" t="s">
        <v>131</v>
      </c>
      <c r="AG85" s="129"/>
      <c r="AH85" s="24"/>
      <c r="AI85" s="129"/>
      <c r="AJ85" s="24"/>
      <c r="AK85" s="24"/>
      <c r="AL85" s="24"/>
      <c r="AM85" s="129"/>
      <c r="AN85" s="24"/>
      <c r="AO85" s="129"/>
      <c r="AP85" s="129"/>
      <c r="AQ85" s="129"/>
      <c r="AR85" s="129"/>
      <c r="AS85" s="24"/>
      <c r="AT85" s="24"/>
      <c r="AU85" s="138"/>
      <c r="AV85" s="138"/>
      <c r="AW85" s="138"/>
      <c r="AX85" s="159"/>
      <c r="AY85" s="138"/>
      <c r="AZ85" s="159"/>
      <c r="BA85" s="159"/>
      <c r="BB85" s="159"/>
      <c r="BC85" s="159"/>
      <c r="BD85" s="159"/>
      <c r="BE85" s="159"/>
      <c r="BF85" s="159"/>
      <c r="BG85" s="129">
        <v>10</v>
      </c>
      <c r="BH85" s="11">
        <v>4.1693811074918559</v>
      </c>
    </row>
    <row r="86" spans="1:60" ht="15" customHeight="1">
      <c r="A86" s="24">
        <v>34</v>
      </c>
      <c r="B86" s="68">
        <v>11405215</v>
      </c>
      <c r="C86" s="71">
        <v>4</v>
      </c>
      <c r="D86" s="65" t="s">
        <v>111</v>
      </c>
      <c r="E86" s="65" t="s">
        <v>112</v>
      </c>
      <c r="F86" s="73" t="s">
        <v>19</v>
      </c>
      <c r="G86" s="61">
        <v>0</v>
      </c>
      <c r="H86" s="92">
        <v>0</v>
      </c>
      <c r="I86" s="92"/>
      <c r="J86" s="92"/>
      <c r="K86" s="64"/>
      <c r="L86" s="64"/>
      <c r="M86" s="93"/>
      <c r="N86" s="74"/>
      <c r="O86" s="34"/>
      <c r="P86" s="34"/>
      <c r="Q86" s="34"/>
      <c r="R86" s="34"/>
      <c r="S86" s="30"/>
      <c r="T86" s="32"/>
      <c r="U86" s="46"/>
      <c r="V86" s="56"/>
      <c r="W86" s="26">
        <v>2</v>
      </c>
      <c r="X86" s="129">
        <v>2</v>
      </c>
      <c r="Y86" s="129"/>
      <c r="Z86" s="129"/>
      <c r="AA86" s="159"/>
      <c r="AB86" s="159">
        <v>2</v>
      </c>
      <c r="AC86" s="159">
        <v>2</v>
      </c>
      <c r="AD86" s="129">
        <v>2</v>
      </c>
      <c r="AE86" s="129"/>
      <c r="AF86" s="129" t="s">
        <v>131</v>
      </c>
      <c r="AG86" s="129"/>
      <c r="AH86" s="159"/>
      <c r="AI86" s="129"/>
      <c r="AJ86" s="159"/>
      <c r="AK86" s="159"/>
      <c r="AL86" s="159"/>
      <c r="AM86" s="129"/>
      <c r="AN86" s="159"/>
      <c r="AO86" s="129"/>
      <c r="AP86" s="129"/>
      <c r="AQ86" s="129"/>
      <c r="AR86" s="129"/>
      <c r="AS86" s="159"/>
      <c r="AT86" s="159"/>
      <c r="AU86" s="130"/>
      <c r="AV86" s="130"/>
      <c r="AW86" s="130"/>
      <c r="AX86" s="136"/>
      <c r="AY86" s="130"/>
      <c r="AZ86" s="136"/>
      <c r="BA86" s="136"/>
      <c r="BB86" s="136"/>
      <c r="BC86" s="136"/>
      <c r="BD86" s="136"/>
      <c r="BE86" s="136"/>
      <c r="BF86" s="136"/>
      <c r="BG86" s="129">
        <v>10</v>
      </c>
      <c r="BH86" s="11">
        <v>4.1693811074918559</v>
      </c>
    </row>
    <row r="87" spans="1:60" ht="15" customHeight="1">
      <c r="A87" s="24">
        <v>35</v>
      </c>
      <c r="B87" s="68">
        <v>11405215</v>
      </c>
      <c r="C87" s="71">
        <v>4</v>
      </c>
      <c r="D87" s="65" t="s">
        <v>115</v>
      </c>
      <c r="E87" s="65" t="s">
        <v>116</v>
      </c>
      <c r="F87" s="73" t="s">
        <v>117</v>
      </c>
      <c r="G87" s="61">
        <v>0</v>
      </c>
      <c r="H87" s="92">
        <v>0</v>
      </c>
      <c r="I87" s="92"/>
      <c r="J87" s="92"/>
      <c r="K87" s="64"/>
      <c r="L87" s="64"/>
      <c r="M87" s="93"/>
      <c r="N87" s="74"/>
      <c r="O87" s="34"/>
      <c r="P87" s="34"/>
      <c r="Q87" s="34"/>
      <c r="R87" s="34"/>
      <c r="S87" s="30"/>
      <c r="T87" s="32"/>
      <c r="U87" s="46"/>
      <c r="V87" s="56"/>
      <c r="W87" s="26">
        <v>2</v>
      </c>
      <c r="X87" s="129">
        <v>2</v>
      </c>
      <c r="Y87" s="129"/>
      <c r="Z87" s="129"/>
      <c r="AA87" s="137"/>
      <c r="AB87" s="137">
        <v>2</v>
      </c>
      <c r="AC87" s="137">
        <v>2</v>
      </c>
      <c r="AD87" s="129">
        <v>2</v>
      </c>
      <c r="AE87" s="129"/>
      <c r="AF87" s="129" t="s">
        <v>131</v>
      </c>
      <c r="AG87" s="129"/>
      <c r="AH87" s="137"/>
      <c r="AI87" s="129"/>
      <c r="AJ87" s="137"/>
      <c r="AK87" s="137"/>
      <c r="AL87" s="137"/>
      <c r="AM87" s="129"/>
      <c r="AN87" s="137"/>
      <c r="AO87" s="129"/>
      <c r="AP87" s="129"/>
      <c r="AQ87" s="129"/>
      <c r="AR87" s="129"/>
      <c r="AS87" s="137"/>
      <c r="AT87" s="137"/>
      <c r="AU87" s="137"/>
      <c r="AV87" s="137"/>
      <c r="AW87" s="137"/>
      <c r="AX87" s="136"/>
      <c r="AY87" s="137"/>
      <c r="AZ87" s="136"/>
      <c r="BA87" s="136"/>
      <c r="BB87" s="136"/>
      <c r="BC87" s="136"/>
      <c r="BD87" s="136"/>
      <c r="BE87" s="136"/>
      <c r="BF87" s="136"/>
      <c r="BG87" s="129">
        <v>10</v>
      </c>
      <c r="BH87" s="11">
        <v>4.1693811074918559</v>
      </c>
    </row>
    <row r="88" spans="1:60" ht="15" customHeight="1">
      <c r="A88" s="24">
        <v>36</v>
      </c>
      <c r="B88" s="67">
        <v>11405115</v>
      </c>
      <c r="C88" s="69">
        <v>1</v>
      </c>
      <c r="D88" s="65" t="s">
        <v>60</v>
      </c>
      <c r="E88" s="65" t="s">
        <v>29</v>
      </c>
      <c r="F88" s="73" t="s">
        <v>27</v>
      </c>
      <c r="G88" s="61">
        <v>0</v>
      </c>
      <c r="H88" s="92">
        <v>0</v>
      </c>
      <c r="I88" s="92"/>
      <c r="J88" s="92"/>
      <c r="K88" s="64"/>
      <c r="L88" s="64"/>
      <c r="M88" s="93"/>
      <c r="N88" s="45"/>
      <c r="O88" s="30"/>
      <c r="P88" s="30"/>
      <c r="Q88" s="30"/>
      <c r="R88" s="30"/>
      <c r="S88" s="30"/>
      <c r="T88" s="32"/>
      <c r="U88" s="46"/>
      <c r="V88" s="56"/>
      <c r="W88" s="16">
        <v>2</v>
      </c>
      <c r="X88" s="129">
        <v>2</v>
      </c>
      <c r="Y88" s="129"/>
      <c r="Z88" s="129"/>
      <c r="AA88" s="130">
        <v>2</v>
      </c>
      <c r="AB88" s="130">
        <v>2</v>
      </c>
      <c r="AC88" s="130"/>
      <c r="AD88" s="129" t="s">
        <v>131</v>
      </c>
      <c r="AE88" s="129"/>
      <c r="AF88" s="129"/>
      <c r="AG88" s="129"/>
      <c r="AH88" s="130"/>
      <c r="AI88" s="129"/>
      <c r="AJ88" s="130"/>
      <c r="AK88" s="130"/>
      <c r="AL88" s="130"/>
      <c r="AM88" s="129"/>
      <c r="AN88" s="130"/>
      <c r="AO88" s="129"/>
      <c r="AP88" s="129"/>
      <c r="AQ88" s="129"/>
      <c r="AR88" s="129"/>
      <c r="AS88" s="130"/>
      <c r="AT88" s="130"/>
      <c r="AU88" s="130"/>
      <c r="AV88" s="130"/>
      <c r="AW88" s="130"/>
      <c r="AX88" s="2"/>
      <c r="AY88" s="130"/>
      <c r="AZ88" s="2"/>
      <c r="BA88" s="2"/>
      <c r="BB88" s="2"/>
      <c r="BC88" s="2"/>
      <c r="BD88" s="2"/>
      <c r="BE88" s="2"/>
      <c r="BF88" s="2"/>
      <c r="BG88" s="129">
        <v>8</v>
      </c>
      <c r="BH88" s="11">
        <v>3.1270358306188921</v>
      </c>
    </row>
    <row r="89" spans="1:60" ht="15" customHeight="1">
      <c r="A89" s="24">
        <v>37</v>
      </c>
      <c r="B89" s="68">
        <v>11405115</v>
      </c>
      <c r="C89" s="71">
        <v>2</v>
      </c>
      <c r="D89" s="65" t="s">
        <v>71</v>
      </c>
      <c r="E89" s="65" t="s">
        <v>23</v>
      </c>
      <c r="F89" s="73" t="s">
        <v>24</v>
      </c>
      <c r="G89" s="61">
        <v>0</v>
      </c>
      <c r="H89" s="92">
        <v>0</v>
      </c>
      <c r="I89" s="92"/>
      <c r="J89" s="92"/>
      <c r="K89" s="64"/>
      <c r="L89" s="64"/>
      <c r="M89" s="93"/>
      <c r="N89" s="74"/>
      <c r="O89" s="34"/>
      <c r="P89" s="34"/>
      <c r="Q89" s="34"/>
      <c r="R89" s="34"/>
      <c r="S89" s="30"/>
      <c r="T89" s="32"/>
      <c r="U89" s="46"/>
      <c r="V89" s="56"/>
      <c r="W89" s="26">
        <v>2</v>
      </c>
      <c r="X89" s="129">
        <v>2</v>
      </c>
      <c r="Y89" s="129"/>
      <c r="Z89" s="129"/>
      <c r="AA89" s="130"/>
      <c r="AB89" s="130">
        <v>2</v>
      </c>
      <c r="AC89" s="130" t="s">
        <v>131</v>
      </c>
      <c r="AD89" s="129" t="s">
        <v>131</v>
      </c>
      <c r="AE89" s="129"/>
      <c r="AF89" s="129">
        <v>2</v>
      </c>
      <c r="AG89" s="129"/>
      <c r="AH89" s="130"/>
      <c r="AI89" s="129"/>
      <c r="AJ89" s="130"/>
      <c r="AK89" s="130"/>
      <c r="AL89" s="130"/>
      <c r="AM89" s="129"/>
      <c r="AN89" s="130"/>
      <c r="AO89" s="129"/>
      <c r="AP89" s="129"/>
      <c r="AQ89" s="129"/>
      <c r="AR89" s="129"/>
      <c r="AS89" s="130"/>
      <c r="AT89" s="130"/>
      <c r="AU89" s="130"/>
      <c r="AV89" s="130"/>
      <c r="AW89" s="130"/>
      <c r="AX89" s="159"/>
      <c r="AY89" s="130"/>
      <c r="AZ89" s="159"/>
      <c r="BA89" s="159"/>
      <c r="BB89" s="159"/>
      <c r="BC89" s="159"/>
      <c r="BD89" s="159"/>
      <c r="BE89" s="159"/>
      <c r="BF89" s="159"/>
      <c r="BG89" s="129">
        <v>8</v>
      </c>
      <c r="BH89" s="11">
        <v>3.1270358306188921</v>
      </c>
    </row>
    <row r="90" spans="1:60" ht="15" customHeight="1">
      <c r="A90" s="24">
        <v>38</v>
      </c>
      <c r="B90" s="67">
        <v>11405215</v>
      </c>
      <c r="C90" s="69">
        <v>3</v>
      </c>
      <c r="D90" s="65" t="s">
        <v>79</v>
      </c>
      <c r="E90" s="65" t="s">
        <v>80</v>
      </c>
      <c r="F90" s="73" t="s">
        <v>81</v>
      </c>
      <c r="G90" s="61">
        <v>0</v>
      </c>
      <c r="H90" s="92">
        <v>0</v>
      </c>
      <c r="I90" s="92"/>
      <c r="J90" s="92"/>
      <c r="K90" s="64"/>
      <c r="L90" s="64"/>
      <c r="M90" s="93"/>
      <c r="N90" s="45"/>
      <c r="O90" s="30"/>
      <c r="P90" s="30"/>
      <c r="Q90" s="30"/>
      <c r="R90" s="30"/>
      <c r="S90" s="30"/>
      <c r="T90" s="32"/>
      <c r="U90" s="46"/>
      <c r="V90" s="56"/>
      <c r="W90" s="26">
        <v>2</v>
      </c>
      <c r="X90" s="129">
        <v>2</v>
      </c>
      <c r="Y90" s="129"/>
      <c r="Z90" s="129"/>
      <c r="AA90" s="130">
        <v>2</v>
      </c>
      <c r="AB90" s="130">
        <v>2</v>
      </c>
      <c r="AC90" s="130"/>
      <c r="AD90" s="129" t="s">
        <v>131</v>
      </c>
      <c r="AE90" s="129"/>
      <c r="AF90" s="129" t="s">
        <v>131</v>
      </c>
      <c r="AG90" s="129"/>
      <c r="AH90" s="130"/>
      <c r="AI90" s="129"/>
      <c r="AJ90" s="130"/>
      <c r="AK90" s="130"/>
      <c r="AL90" s="130"/>
      <c r="AM90" s="129"/>
      <c r="AN90" s="130"/>
      <c r="AO90" s="129"/>
      <c r="AP90" s="129"/>
      <c r="AQ90" s="129"/>
      <c r="AR90" s="129"/>
      <c r="AS90" s="130"/>
      <c r="AT90" s="130"/>
      <c r="AU90" s="129"/>
      <c r="AV90" s="129"/>
      <c r="AW90" s="129"/>
      <c r="AX90" s="2"/>
      <c r="AY90" s="129"/>
      <c r="AZ90" s="2"/>
      <c r="BA90" s="2"/>
      <c r="BB90" s="2"/>
      <c r="BC90" s="2"/>
      <c r="BD90" s="2"/>
      <c r="BE90" s="2"/>
      <c r="BF90" s="2"/>
      <c r="BG90" s="129">
        <v>8</v>
      </c>
      <c r="BH90" s="11">
        <v>3.1270358306188921</v>
      </c>
    </row>
    <row r="91" spans="1:60" ht="15" customHeight="1">
      <c r="A91" s="24">
        <v>39</v>
      </c>
      <c r="B91" s="68">
        <v>11405215</v>
      </c>
      <c r="C91" s="72">
        <v>3</v>
      </c>
      <c r="D91" s="65" t="s">
        <v>82</v>
      </c>
      <c r="E91" s="65" t="s">
        <v>83</v>
      </c>
      <c r="F91" s="73" t="s">
        <v>18</v>
      </c>
      <c r="G91" s="61">
        <v>0</v>
      </c>
      <c r="H91" s="92">
        <v>0</v>
      </c>
      <c r="I91" s="92"/>
      <c r="J91" s="92"/>
      <c r="K91" s="64"/>
      <c r="L91" s="64"/>
      <c r="M91" s="93"/>
      <c r="N91" s="74"/>
      <c r="O91" s="34"/>
      <c r="P91" s="34"/>
      <c r="Q91" s="34"/>
      <c r="R91" s="34"/>
      <c r="S91" s="30"/>
      <c r="T91" s="32"/>
      <c r="U91" s="46"/>
      <c r="V91" s="56"/>
      <c r="W91" s="26">
        <v>2</v>
      </c>
      <c r="X91" s="129">
        <v>2</v>
      </c>
      <c r="Y91" s="129"/>
      <c r="Z91" s="129"/>
      <c r="AA91" s="129">
        <v>2</v>
      </c>
      <c r="AB91" s="129">
        <v>2</v>
      </c>
      <c r="AC91" s="129"/>
      <c r="AD91" s="129" t="s">
        <v>131</v>
      </c>
      <c r="AE91" s="129"/>
      <c r="AF91" s="129" t="s">
        <v>131</v>
      </c>
      <c r="AG91" s="129"/>
      <c r="AH91" s="129"/>
      <c r="AI91" s="129"/>
      <c r="AJ91" s="129"/>
      <c r="AK91" s="129"/>
      <c r="AL91" s="129"/>
      <c r="AM91" s="129"/>
      <c r="AN91" s="129"/>
      <c r="AO91" s="129"/>
      <c r="AP91" s="129"/>
      <c r="AQ91" s="129"/>
      <c r="AR91" s="129"/>
      <c r="AS91" s="129"/>
      <c r="AT91" s="129"/>
      <c r="AU91" s="129"/>
      <c r="AV91" s="129"/>
      <c r="AW91" s="129"/>
      <c r="AX91" s="159"/>
      <c r="AY91" s="129"/>
      <c r="AZ91" s="159"/>
      <c r="BA91" s="159"/>
      <c r="BB91" s="159"/>
      <c r="BC91" s="159"/>
      <c r="BD91" s="159"/>
      <c r="BE91" s="159"/>
      <c r="BF91" s="159"/>
      <c r="BG91" s="129">
        <v>8</v>
      </c>
      <c r="BH91" s="11">
        <v>3.1270358306188921</v>
      </c>
    </row>
    <row r="92" spans="1:60" ht="15" customHeight="1">
      <c r="A92" s="24">
        <v>40</v>
      </c>
      <c r="B92" s="68">
        <v>11405215</v>
      </c>
      <c r="C92" s="71">
        <v>4</v>
      </c>
      <c r="D92" s="65" t="s">
        <v>106</v>
      </c>
      <c r="E92" s="65" t="s">
        <v>93</v>
      </c>
      <c r="F92" s="73" t="s">
        <v>26</v>
      </c>
      <c r="G92" s="61">
        <v>0</v>
      </c>
      <c r="H92" s="92">
        <v>0</v>
      </c>
      <c r="I92" s="92"/>
      <c r="J92" s="92"/>
      <c r="K92" s="64"/>
      <c r="L92" s="64"/>
      <c r="M92" s="93"/>
      <c r="N92" s="74"/>
      <c r="O92" s="34"/>
      <c r="P92" s="34"/>
      <c r="Q92" s="34"/>
      <c r="R92" s="34"/>
      <c r="S92" s="30"/>
      <c r="T92" s="32"/>
      <c r="U92" s="46"/>
      <c r="V92" s="56"/>
      <c r="W92" s="26">
        <v>2</v>
      </c>
      <c r="X92" s="129">
        <v>2</v>
      </c>
      <c r="Y92" s="129"/>
      <c r="Z92" s="129"/>
      <c r="AA92" s="136"/>
      <c r="AB92" s="136" t="s">
        <v>131</v>
      </c>
      <c r="AC92" s="136"/>
      <c r="AD92" s="129">
        <v>2</v>
      </c>
      <c r="AE92" s="129"/>
      <c r="AF92" s="129"/>
      <c r="AG92" s="129"/>
      <c r="AH92" s="136"/>
      <c r="AI92" s="129"/>
      <c r="AJ92" s="136"/>
      <c r="AK92" s="136"/>
      <c r="AL92" s="136"/>
      <c r="AM92" s="129"/>
      <c r="AN92" s="136"/>
      <c r="AO92" s="129"/>
      <c r="AP92" s="129"/>
      <c r="AQ92" s="129"/>
      <c r="AR92" s="129"/>
      <c r="AS92" s="136"/>
      <c r="AT92" s="136"/>
      <c r="AU92" s="136"/>
      <c r="AV92" s="136"/>
      <c r="AW92" s="136"/>
      <c r="AX92" s="138"/>
      <c r="AY92" s="136"/>
      <c r="AZ92" s="138"/>
      <c r="BA92" s="138"/>
      <c r="BB92" s="138"/>
      <c r="BC92" s="138"/>
      <c r="BD92" s="138"/>
      <c r="BE92" s="138"/>
      <c r="BF92" s="138"/>
      <c r="BG92" s="129">
        <v>6</v>
      </c>
      <c r="BH92" s="11">
        <v>2.0846905537459279</v>
      </c>
    </row>
    <row r="93" spans="1:60" ht="15" customHeight="1">
      <c r="A93" s="24">
        <v>41</v>
      </c>
      <c r="B93" s="67">
        <v>11405115</v>
      </c>
      <c r="C93" s="69">
        <v>2</v>
      </c>
      <c r="D93" s="65" t="s">
        <v>66</v>
      </c>
      <c r="E93" s="65" t="s">
        <v>20</v>
      </c>
      <c r="F93" s="73" t="s">
        <v>56</v>
      </c>
      <c r="G93" s="61">
        <v>0</v>
      </c>
      <c r="H93" s="92">
        <v>0</v>
      </c>
      <c r="I93" s="92"/>
      <c r="J93" s="92"/>
      <c r="K93" s="64"/>
      <c r="L93" s="64"/>
      <c r="M93" s="93"/>
      <c r="N93" s="45"/>
      <c r="O93" s="30"/>
      <c r="P93" s="30"/>
      <c r="Q93" s="30"/>
      <c r="R93" s="30"/>
      <c r="S93" s="30"/>
      <c r="T93" s="32"/>
      <c r="U93" s="46"/>
      <c r="V93" s="56"/>
      <c r="W93" s="16">
        <v>2</v>
      </c>
      <c r="X93" s="129">
        <v>2</v>
      </c>
      <c r="Y93" s="129"/>
      <c r="Z93" s="129"/>
      <c r="AA93" s="159"/>
      <c r="AB93" s="159" t="s">
        <v>131</v>
      </c>
      <c r="AC93" s="159" t="s">
        <v>131</v>
      </c>
      <c r="AD93" s="129" t="s">
        <v>131</v>
      </c>
      <c r="AE93" s="129"/>
      <c r="AF93" s="129" t="s">
        <v>131</v>
      </c>
      <c r="AG93" s="129"/>
      <c r="AH93" s="159"/>
      <c r="AI93" s="129"/>
      <c r="AJ93" s="159"/>
      <c r="AK93" s="159"/>
      <c r="AL93" s="159"/>
      <c r="AM93" s="129"/>
      <c r="AN93" s="159"/>
      <c r="AO93" s="129"/>
      <c r="AP93" s="129"/>
      <c r="AQ93" s="129"/>
      <c r="AR93" s="129"/>
      <c r="AS93" s="159"/>
      <c r="AT93" s="159"/>
      <c r="AU93" s="159"/>
      <c r="AV93" s="159"/>
      <c r="AW93" s="159"/>
      <c r="AX93" s="2"/>
      <c r="AY93" s="159"/>
      <c r="AZ93" s="2"/>
      <c r="BA93" s="2"/>
      <c r="BB93" s="2"/>
      <c r="BC93" s="2"/>
      <c r="BD93" s="2"/>
      <c r="BE93" s="2"/>
      <c r="BF93" s="2"/>
      <c r="BG93" s="129">
        <v>4</v>
      </c>
      <c r="BH93" s="11">
        <v>1.042345276872964</v>
      </c>
    </row>
    <row r="94" spans="1:60" ht="15" customHeight="1" thickBot="1">
      <c r="A94" s="24">
        <v>42</v>
      </c>
      <c r="B94" s="68">
        <v>11405115</v>
      </c>
      <c r="C94" s="72">
        <v>2</v>
      </c>
      <c r="D94" s="65" t="s">
        <v>133</v>
      </c>
      <c r="E94" s="65" t="s">
        <v>23</v>
      </c>
      <c r="F94" s="73" t="s">
        <v>25</v>
      </c>
      <c r="G94" s="61">
        <v>0</v>
      </c>
      <c r="H94" s="92">
        <v>0</v>
      </c>
      <c r="I94" s="131"/>
      <c r="J94" s="131"/>
      <c r="K94" s="132"/>
      <c r="L94" s="132"/>
      <c r="M94" s="133"/>
      <c r="N94" s="75"/>
      <c r="O94" s="50"/>
      <c r="P94" s="50"/>
      <c r="Q94" s="50"/>
      <c r="R94" s="50"/>
      <c r="S94" s="134"/>
      <c r="T94" s="59"/>
      <c r="U94" s="135"/>
      <c r="V94" s="57"/>
      <c r="W94" s="26">
        <v>2</v>
      </c>
      <c r="X94" s="129" t="s">
        <v>131</v>
      </c>
      <c r="Y94" s="129"/>
      <c r="Z94" s="129"/>
      <c r="AA94" s="129"/>
      <c r="AB94" s="129" t="s">
        <v>131</v>
      </c>
      <c r="AC94" s="129" t="s">
        <v>131</v>
      </c>
      <c r="AD94" s="129" t="s">
        <v>131</v>
      </c>
      <c r="AE94" s="129"/>
      <c r="AF94" s="129" t="s">
        <v>131</v>
      </c>
      <c r="AG94" s="129"/>
      <c r="AH94" s="129"/>
      <c r="AI94" s="129"/>
      <c r="AJ94" s="129"/>
      <c r="AK94" s="129"/>
      <c r="AL94" s="129"/>
      <c r="AM94" s="129"/>
      <c r="AN94" s="129"/>
      <c r="AO94" s="129"/>
      <c r="AP94" s="129"/>
      <c r="AQ94" s="129"/>
      <c r="AR94" s="129"/>
      <c r="AS94" s="129"/>
      <c r="AT94" s="129"/>
      <c r="AU94" s="129"/>
      <c r="AV94" s="129"/>
      <c r="AW94" s="129"/>
      <c r="AX94" s="139"/>
      <c r="AY94" s="129"/>
      <c r="AZ94" s="139"/>
      <c r="BA94" s="139"/>
      <c r="BB94" s="139"/>
      <c r="BC94" s="139"/>
      <c r="BD94" s="139"/>
      <c r="BE94" s="139"/>
      <c r="BF94" s="139"/>
      <c r="BG94" s="129">
        <v>2</v>
      </c>
      <c r="BH94" s="11">
        <v>0</v>
      </c>
    </row>
    <row r="95" spans="1:60" ht="15" hidden="1" customHeight="1">
      <c r="A95" s="24"/>
      <c r="B95" s="16"/>
      <c r="C95" s="109"/>
      <c r="D95" s="24"/>
      <c r="E95" s="24"/>
      <c r="F95" s="15"/>
      <c r="G95" s="45"/>
      <c r="H95" s="32"/>
      <c r="I95" s="32"/>
      <c r="J95" s="32"/>
      <c r="K95" s="30"/>
      <c r="L95" s="30"/>
      <c r="M95" s="46"/>
      <c r="N95" s="30"/>
      <c r="O95" s="30"/>
      <c r="P95" s="30"/>
      <c r="Q95" s="30"/>
      <c r="R95" s="30"/>
      <c r="S95" s="30"/>
      <c r="T95" s="32"/>
      <c r="U95" s="52"/>
      <c r="V95" s="56"/>
      <c r="W95" s="26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  <c r="AY95" s="121"/>
      <c r="AZ95" s="121"/>
      <c r="BA95" s="121"/>
      <c r="BB95" s="121"/>
      <c r="BC95" s="121"/>
      <c r="BD95" s="121"/>
      <c r="BE95" s="121"/>
      <c r="BF95" s="121"/>
      <c r="BG95" s="121"/>
      <c r="BH95" s="11"/>
    </row>
    <row r="96" spans="1:60" ht="15" hidden="1" customHeight="1">
      <c r="A96" s="24"/>
      <c r="B96" s="16"/>
      <c r="C96" s="109"/>
      <c r="D96" s="24"/>
      <c r="E96" s="24"/>
      <c r="F96" s="15"/>
      <c r="G96" s="45"/>
      <c r="H96" s="32"/>
      <c r="I96" s="32"/>
      <c r="J96" s="32"/>
      <c r="K96" s="30"/>
      <c r="L96" s="30"/>
      <c r="M96" s="46"/>
      <c r="N96" s="30"/>
      <c r="O96" s="30"/>
      <c r="P96" s="30"/>
      <c r="Q96" s="30"/>
      <c r="R96" s="30"/>
      <c r="S96" s="30"/>
      <c r="T96" s="32"/>
      <c r="U96" s="52"/>
      <c r="V96" s="56"/>
      <c r="W96" s="26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  <c r="AY96" s="121"/>
      <c r="AZ96" s="121"/>
      <c r="BA96" s="121"/>
      <c r="BB96" s="121"/>
      <c r="BC96" s="121"/>
      <c r="BD96" s="121"/>
      <c r="BE96" s="121"/>
      <c r="BF96" s="121"/>
      <c r="BG96" s="121"/>
      <c r="BH96" s="11"/>
    </row>
    <row r="97" spans="1:60" ht="15" hidden="1" customHeight="1">
      <c r="A97" s="24"/>
      <c r="B97" s="16"/>
      <c r="C97" s="109"/>
      <c r="D97" s="24"/>
      <c r="E97" s="24"/>
      <c r="F97" s="15"/>
      <c r="G97" s="45"/>
      <c r="H97" s="32"/>
      <c r="I97" s="32"/>
      <c r="J97" s="32"/>
      <c r="K97" s="30"/>
      <c r="L97" s="30"/>
      <c r="M97" s="46"/>
      <c r="N97" s="30"/>
      <c r="O97" s="30"/>
      <c r="P97" s="30"/>
      <c r="Q97" s="30"/>
      <c r="R97" s="30"/>
      <c r="S97" s="30"/>
      <c r="T97" s="32"/>
      <c r="U97" s="52"/>
      <c r="V97" s="56"/>
      <c r="W97" s="26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1"/>
    </row>
    <row r="98" spans="1:60" ht="15" hidden="1" customHeight="1">
      <c r="A98" s="24"/>
      <c r="B98" s="16"/>
      <c r="C98" s="109"/>
      <c r="D98" s="24"/>
      <c r="E98" s="24"/>
      <c r="F98" s="15"/>
      <c r="G98" s="45"/>
      <c r="H98" s="32"/>
      <c r="I98" s="32"/>
      <c r="J98" s="32"/>
      <c r="K98" s="30"/>
      <c r="L98" s="30"/>
      <c r="M98" s="46"/>
      <c r="N98" s="30"/>
      <c r="O98" s="30"/>
      <c r="P98" s="30"/>
      <c r="Q98" s="30"/>
      <c r="R98" s="30"/>
      <c r="S98" s="30"/>
      <c r="T98" s="32"/>
      <c r="U98" s="52"/>
      <c r="V98" s="56"/>
      <c r="W98" s="26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1"/>
    </row>
    <row r="99" spans="1:60" ht="15" hidden="1" customHeight="1">
      <c r="A99" s="24"/>
      <c r="B99" s="16"/>
      <c r="C99" s="109"/>
      <c r="D99" s="24"/>
      <c r="E99" s="24"/>
      <c r="F99" s="15"/>
      <c r="G99" s="45"/>
      <c r="H99" s="32"/>
      <c r="I99" s="32"/>
      <c r="J99" s="32"/>
      <c r="K99" s="30"/>
      <c r="L99" s="30"/>
      <c r="M99" s="46"/>
      <c r="N99" s="30"/>
      <c r="O99" s="30"/>
      <c r="P99" s="30"/>
      <c r="Q99" s="30"/>
      <c r="R99" s="30"/>
      <c r="S99" s="30"/>
      <c r="T99" s="32"/>
      <c r="U99" s="52"/>
      <c r="V99" s="56"/>
      <c r="W99" s="26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1"/>
    </row>
    <row r="100" spans="1:60" ht="15" hidden="1" customHeight="1">
      <c r="A100" s="24"/>
      <c r="B100" s="16"/>
      <c r="C100" s="109"/>
      <c r="D100" s="24"/>
      <c r="E100" s="24"/>
      <c r="F100" s="15"/>
      <c r="G100" s="45"/>
      <c r="H100" s="32"/>
      <c r="I100" s="32"/>
      <c r="J100" s="32"/>
      <c r="K100" s="30"/>
      <c r="L100" s="30"/>
      <c r="M100" s="46"/>
      <c r="N100" s="30"/>
      <c r="O100" s="30"/>
      <c r="P100" s="30"/>
      <c r="Q100" s="30"/>
      <c r="R100" s="30"/>
      <c r="S100" s="30"/>
      <c r="T100" s="32"/>
      <c r="U100" s="52"/>
      <c r="V100" s="56"/>
      <c r="W100" s="26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  <c r="AY100" s="121"/>
      <c r="AZ100" s="121"/>
      <c r="BA100" s="121"/>
      <c r="BB100" s="121"/>
      <c r="BC100" s="121"/>
      <c r="BD100" s="121"/>
      <c r="BE100" s="121"/>
      <c r="BF100" s="121"/>
      <c r="BG100" s="121"/>
      <c r="BH100" s="11"/>
    </row>
    <row r="101" spans="1:60" ht="15" hidden="1" customHeight="1">
      <c r="A101" s="24"/>
      <c r="B101" s="16"/>
      <c r="C101" s="109"/>
      <c r="D101" s="24"/>
      <c r="E101" s="24"/>
      <c r="F101" s="15"/>
      <c r="G101" s="45"/>
      <c r="H101" s="32"/>
      <c r="I101" s="32"/>
      <c r="J101" s="32"/>
      <c r="K101" s="30"/>
      <c r="L101" s="30"/>
      <c r="M101" s="46"/>
      <c r="N101" s="30"/>
      <c r="O101" s="30"/>
      <c r="P101" s="30"/>
      <c r="Q101" s="30"/>
      <c r="R101" s="30"/>
      <c r="S101" s="30"/>
      <c r="T101" s="32"/>
      <c r="U101" s="52"/>
      <c r="V101" s="56"/>
      <c r="W101" s="26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1"/>
    </row>
    <row r="102" spans="1:60" ht="15" hidden="1" customHeight="1">
      <c r="A102" s="24"/>
      <c r="B102" s="16"/>
      <c r="C102" s="109"/>
      <c r="D102" s="24"/>
      <c r="E102" s="24"/>
      <c r="F102" s="15"/>
      <c r="G102" s="45"/>
      <c r="H102" s="32"/>
      <c r="I102" s="32"/>
      <c r="J102" s="32"/>
      <c r="K102" s="30"/>
      <c r="L102" s="30"/>
      <c r="M102" s="46"/>
      <c r="N102" s="30"/>
      <c r="O102" s="30"/>
      <c r="P102" s="30"/>
      <c r="Q102" s="30"/>
      <c r="R102" s="30"/>
      <c r="S102" s="30"/>
      <c r="T102" s="32"/>
      <c r="U102" s="52"/>
      <c r="V102" s="56"/>
      <c r="W102" s="26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1"/>
    </row>
    <row r="103" spans="1:60" ht="15" hidden="1" customHeight="1">
      <c r="A103" s="24"/>
      <c r="B103" s="16"/>
      <c r="C103" s="109"/>
      <c r="D103" s="24"/>
      <c r="E103" s="24"/>
      <c r="F103" s="15"/>
      <c r="G103" s="45"/>
      <c r="H103" s="32"/>
      <c r="I103" s="32"/>
      <c r="J103" s="32"/>
      <c r="K103" s="30"/>
      <c r="L103" s="30"/>
      <c r="M103" s="46"/>
      <c r="N103" s="30"/>
      <c r="O103" s="30"/>
      <c r="P103" s="30"/>
      <c r="Q103" s="30"/>
      <c r="R103" s="30"/>
      <c r="S103" s="30"/>
      <c r="T103" s="32"/>
      <c r="U103" s="52"/>
      <c r="V103" s="56"/>
      <c r="W103" s="26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1"/>
    </row>
    <row r="104" spans="1:60" hidden="1">
      <c r="A104" s="18"/>
      <c r="B104" s="16"/>
      <c r="C104" s="109"/>
      <c r="D104" s="24"/>
      <c r="E104" s="24"/>
      <c r="F104" s="15"/>
      <c r="G104" s="45"/>
      <c r="H104" s="32"/>
      <c r="I104" s="32"/>
      <c r="J104" s="32"/>
      <c r="K104" s="30"/>
      <c r="L104" s="30"/>
      <c r="M104" s="46"/>
      <c r="N104" s="30"/>
      <c r="O104" s="30"/>
      <c r="P104" s="30"/>
      <c r="Q104" s="30"/>
      <c r="R104" s="30"/>
      <c r="S104" s="30"/>
      <c r="T104" s="32"/>
      <c r="U104" s="52"/>
      <c r="V104" s="56"/>
      <c r="W104" s="26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2"/>
      <c r="AY104" s="41"/>
      <c r="AZ104" s="2"/>
      <c r="BA104" s="2"/>
      <c r="BB104" s="2"/>
      <c r="BC104" s="2"/>
      <c r="BD104" s="2"/>
      <c r="BE104" s="2"/>
      <c r="BF104" s="2"/>
      <c r="BG104" s="41"/>
      <c r="BH104" s="11"/>
    </row>
    <row r="105" spans="1:60" hidden="1">
      <c r="A105" s="18"/>
      <c r="B105" s="16"/>
      <c r="C105" s="109"/>
      <c r="D105" s="24"/>
      <c r="E105" s="24"/>
      <c r="F105" s="15"/>
      <c r="G105" s="45"/>
      <c r="H105" s="32"/>
      <c r="I105" s="32"/>
      <c r="J105" s="32"/>
      <c r="K105" s="30"/>
      <c r="L105" s="30"/>
      <c r="M105" s="46"/>
      <c r="N105" s="30"/>
      <c r="O105" s="30"/>
      <c r="P105" s="30"/>
      <c r="Q105" s="30"/>
      <c r="R105" s="30"/>
      <c r="S105" s="30"/>
      <c r="T105" s="32"/>
      <c r="U105" s="52"/>
      <c r="V105" s="56"/>
      <c r="W105" s="26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2"/>
      <c r="AY105" s="41"/>
      <c r="AZ105" s="2"/>
      <c r="BA105" s="2"/>
      <c r="BB105" s="2"/>
      <c r="BC105" s="2"/>
      <c r="BD105" s="2"/>
      <c r="BE105" s="2"/>
      <c r="BF105" s="2"/>
      <c r="BG105" s="41"/>
      <c r="BH105" s="11"/>
    </row>
    <row r="106" spans="1:60" hidden="1">
      <c r="A106" s="18"/>
      <c r="B106" s="16"/>
      <c r="C106" s="109"/>
      <c r="D106" s="24"/>
      <c r="E106" s="24"/>
      <c r="F106" s="15"/>
      <c r="G106" s="48"/>
      <c r="H106" s="24"/>
      <c r="I106" s="41"/>
      <c r="J106" s="33"/>
      <c r="K106" s="34"/>
      <c r="L106" s="34"/>
      <c r="M106" s="47"/>
      <c r="N106" s="30"/>
      <c r="O106" s="30"/>
      <c r="P106" s="30"/>
      <c r="Q106" s="30"/>
      <c r="R106" s="30"/>
      <c r="S106" s="30"/>
      <c r="T106" s="32"/>
      <c r="U106" s="53"/>
      <c r="V106" s="56"/>
      <c r="W106" s="26"/>
      <c r="X106" s="41"/>
      <c r="Y106" s="41"/>
      <c r="Z106" s="41"/>
      <c r="AA106" s="24"/>
      <c r="AB106" s="24"/>
      <c r="AC106" s="24"/>
      <c r="AD106" s="41"/>
      <c r="AE106" s="41"/>
      <c r="AF106" s="41"/>
      <c r="AG106" s="41"/>
      <c r="AH106" s="24"/>
      <c r="AI106" s="41"/>
      <c r="AJ106" s="24"/>
      <c r="AK106" s="24"/>
      <c r="AL106" s="24"/>
      <c r="AM106" s="41"/>
      <c r="AN106" s="24"/>
      <c r="AO106" s="41"/>
      <c r="AP106" s="41"/>
      <c r="AQ106" s="41"/>
      <c r="AR106" s="41"/>
      <c r="AS106" s="24"/>
      <c r="AT106" s="24"/>
      <c r="AU106" s="24"/>
      <c r="AV106" s="24"/>
      <c r="AW106" s="24"/>
      <c r="AX106" s="41"/>
      <c r="AY106" s="24"/>
      <c r="AZ106" s="41"/>
      <c r="BA106" s="41"/>
      <c r="BB106" s="41"/>
      <c r="BC106" s="41"/>
      <c r="BD106" s="41"/>
      <c r="BE106" s="41"/>
      <c r="BF106" s="41"/>
      <c r="BG106" s="41"/>
      <c r="BH106" s="11"/>
    </row>
    <row r="107" spans="1:60" hidden="1">
      <c r="A107" s="18"/>
      <c r="B107" s="16"/>
      <c r="C107" s="109"/>
      <c r="D107" s="24"/>
      <c r="E107" s="24"/>
      <c r="F107" s="15"/>
      <c r="G107" s="45"/>
      <c r="H107" s="32"/>
      <c r="I107" s="32"/>
      <c r="J107" s="32"/>
      <c r="K107" s="30"/>
      <c r="L107" s="30"/>
      <c r="M107" s="46"/>
      <c r="N107" s="30"/>
      <c r="O107" s="30"/>
      <c r="P107" s="30"/>
      <c r="Q107" s="30"/>
      <c r="R107" s="30"/>
      <c r="S107" s="30"/>
      <c r="T107" s="32"/>
      <c r="U107" s="52"/>
      <c r="V107" s="56"/>
      <c r="W107" s="26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2"/>
      <c r="AY107" s="41"/>
      <c r="AZ107" s="2"/>
      <c r="BA107" s="2"/>
      <c r="BB107" s="2"/>
      <c r="BC107" s="2"/>
      <c r="BD107" s="2"/>
      <c r="BE107" s="2"/>
      <c r="BF107" s="2"/>
      <c r="BG107" s="41"/>
      <c r="BH107" s="11"/>
    </row>
    <row r="108" spans="1:60" hidden="1">
      <c r="A108" s="18"/>
      <c r="B108" s="16"/>
      <c r="C108" s="109"/>
      <c r="D108" s="24"/>
      <c r="E108" s="24"/>
      <c r="F108" s="15"/>
      <c r="G108" s="45"/>
      <c r="H108" s="32"/>
      <c r="I108" s="32"/>
      <c r="J108" s="32"/>
      <c r="K108" s="30"/>
      <c r="L108" s="30"/>
      <c r="M108" s="46"/>
      <c r="N108" s="30"/>
      <c r="O108" s="30"/>
      <c r="P108" s="30"/>
      <c r="Q108" s="30"/>
      <c r="R108" s="30"/>
      <c r="S108" s="30"/>
      <c r="T108" s="32"/>
      <c r="U108" s="52"/>
      <c r="V108" s="56"/>
      <c r="W108" s="26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2"/>
      <c r="AY108" s="41"/>
      <c r="AZ108" s="2"/>
      <c r="BA108" s="2"/>
      <c r="BB108" s="2"/>
      <c r="BC108" s="2"/>
      <c r="BD108" s="2"/>
      <c r="BE108" s="2"/>
      <c r="BF108" s="2"/>
      <c r="BG108" s="41"/>
      <c r="BH108" s="11"/>
    </row>
    <row r="109" spans="1:60" hidden="1">
      <c r="A109" s="18"/>
      <c r="B109" s="16"/>
      <c r="C109" s="109"/>
      <c r="D109" s="24"/>
      <c r="E109" s="24"/>
      <c r="F109" s="15"/>
      <c r="G109" s="45"/>
      <c r="H109" s="32"/>
      <c r="I109" s="32"/>
      <c r="J109" s="32"/>
      <c r="K109" s="30"/>
      <c r="L109" s="30"/>
      <c r="M109" s="46"/>
      <c r="N109" s="30"/>
      <c r="O109" s="30"/>
      <c r="P109" s="30"/>
      <c r="Q109" s="30"/>
      <c r="R109" s="30"/>
      <c r="S109" s="30"/>
      <c r="T109" s="32"/>
      <c r="U109" s="52"/>
      <c r="V109" s="56"/>
      <c r="W109" s="26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2"/>
      <c r="AY109" s="41"/>
      <c r="AZ109" s="2"/>
      <c r="BA109" s="2"/>
      <c r="BB109" s="2"/>
      <c r="BC109" s="2"/>
      <c r="BD109" s="2"/>
      <c r="BE109" s="2"/>
      <c r="BF109" s="2"/>
      <c r="BG109" s="41"/>
      <c r="BH109" s="11"/>
    </row>
    <row r="110" spans="1:60" hidden="1">
      <c r="A110" s="18"/>
      <c r="B110" s="16"/>
      <c r="C110" s="109"/>
      <c r="D110" s="24"/>
      <c r="E110" s="24"/>
      <c r="F110" s="15"/>
      <c r="G110" s="48"/>
      <c r="H110" s="24"/>
      <c r="I110" s="41"/>
      <c r="J110" s="33"/>
      <c r="K110" s="34"/>
      <c r="L110" s="34"/>
      <c r="M110" s="47"/>
      <c r="N110" s="30"/>
      <c r="O110" s="30"/>
      <c r="P110" s="30"/>
      <c r="Q110" s="30"/>
      <c r="R110" s="30"/>
      <c r="S110" s="30"/>
      <c r="T110" s="32"/>
      <c r="U110" s="53"/>
      <c r="V110" s="56"/>
      <c r="W110" s="26"/>
      <c r="X110" s="41"/>
      <c r="Y110" s="41"/>
      <c r="Z110" s="41"/>
      <c r="AA110" s="24"/>
      <c r="AB110" s="24"/>
      <c r="AC110" s="24"/>
      <c r="AD110" s="41"/>
      <c r="AE110" s="41"/>
      <c r="AF110" s="41"/>
      <c r="AG110" s="41"/>
      <c r="AH110" s="24"/>
      <c r="AI110" s="41"/>
      <c r="AJ110" s="24"/>
      <c r="AK110" s="24"/>
      <c r="AL110" s="24"/>
      <c r="AM110" s="41"/>
      <c r="AN110" s="24"/>
      <c r="AO110" s="41"/>
      <c r="AP110" s="41"/>
      <c r="AQ110" s="41"/>
      <c r="AR110" s="41"/>
      <c r="AS110" s="24"/>
      <c r="AT110" s="24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11"/>
    </row>
    <row r="111" spans="1:60" hidden="1">
      <c r="A111" s="18"/>
      <c r="B111" s="16"/>
      <c r="C111" s="109"/>
      <c r="D111" s="24"/>
      <c r="E111" s="24"/>
      <c r="F111" s="15"/>
      <c r="G111" s="45"/>
      <c r="H111" s="32"/>
      <c r="I111" s="32"/>
      <c r="J111" s="32"/>
      <c r="K111" s="30"/>
      <c r="L111" s="30"/>
      <c r="M111" s="46"/>
      <c r="N111" s="30"/>
      <c r="O111" s="30"/>
      <c r="P111" s="30"/>
      <c r="Q111" s="30"/>
      <c r="R111" s="30"/>
      <c r="S111" s="30"/>
      <c r="T111" s="32"/>
      <c r="U111" s="52"/>
      <c r="V111" s="56"/>
      <c r="W111" s="26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2"/>
      <c r="AY111" s="41"/>
      <c r="AZ111" s="2"/>
      <c r="BA111" s="2"/>
      <c r="BB111" s="2"/>
      <c r="BC111" s="2"/>
      <c r="BD111" s="2"/>
      <c r="BE111" s="2"/>
      <c r="BF111" s="2"/>
      <c r="BG111" s="41"/>
      <c r="BH111" s="11"/>
    </row>
    <row r="112" spans="1:60" hidden="1">
      <c r="A112" s="18"/>
      <c r="B112" s="16"/>
      <c r="C112" s="109"/>
      <c r="D112" s="24"/>
      <c r="E112" s="24"/>
      <c r="F112" s="15"/>
      <c r="G112" s="45"/>
      <c r="H112" s="32"/>
      <c r="I112" s="32"/>
      <c r="J112" s="32"/>
      <c r="K112" s="30"/>
      <c r="L112" s="30"/>
      <c r="M112" s="46"/>
      <c r="N112" s="34"/>
      <c r="O112" s="34"/>
      <c r="P112" s="34"/>
      <c r="Q112" s="34"/>
      <c r="R112" s="34"/>
      <c r="S112" s="30"/>
      <c r="T112" s="32"/>
      <c r="U112" s="52"/>
      <c r="V112" s="56"/>
      <c r="W112" s="26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11"/>
    </row>
    <row r="113" spans="1:60" hidden="1">
      <c r="A113" s="18"/>
      <c r="B113" s="16"/>
      <c r="C113" s="109"/>
      <c r="D113" s="24"/>
      <c r="E113" s="24"/>
      <c r="F113" s="15"/>
      <c r="G113" s="45"/>
      <c r="H113" s="32"/>
      <c r="I113" s="32"/>
      <c r="J113" s="32"/>
      <c r="K113" s="30"/>
      <c r="L113" s="30"/>
      <c r="M113" s="46"/>
      <c r="N113" s="30"/>
      <c r="O113" s="30"/>
      <c r="P113" s="30"/>
      <c r="Q113" s="30"/>
      <c r="R113" s="30"/>
      <c r="S113" s="30"/>
      <c r="T113" s="32"/>
      <c r="U113" s="52"/>
      <c r="V113" s="56"/>
      <c r="W113" s="26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2"/>
      <c r="AY113" s="41"/>
      <c r="AZ113" s="2"/>
      <c r="BA113" s="2"/>
      <c r="BB113" s="2"/>
      <c r="BC113" s="2"/>
      <c r="BD113" s="2"/>
      <c r="BE113" s="2"/>
      <c r="BF113" s="2"/>
      <c r="BG113" s="41"/>
      <c r="BH113" s="11"/>
    </row>
    <row r="114" spans="1:60" hidden="1">
      <c r="A114" s="18"/>
      <c r="B114" s="16"/>
      <c r="C114" s="109"/>
      <c r="D114" s="24"/>
      <c r="E114" s="24"/>
      <c r="F114" s="15"/>
      <c r="G114" s="45"/>
      <c r="H114" s="32"/>
      <c r="I114" s="32"/>
      <c r="J114" s="32"/>
      <c r="K114" s="30"/>
      <c r="L114" s="30"/>
      <c r="M114" s="46"/>
      <c r="N114" s="30"/>
      <c r="O114" s="30"/>
      <c r="P114" s="30"/>
      <c r="Q114" s="30"/>
      <c r="R114" s="30"/>
      <c r="S114" s="30"/>
      <c r="T114" s="32"/>
      <c r="U114" s="52"/>
      <c r="V114" s="56"/>
      <c r="W114" s="26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2"/>
      <c r="AY114" s="41"/>
      <c r="AZ114" s="2"/>
      <c r="BA114" s="2"/>
      <c r="BB114" s="2"/>
      <c r="BC114" s="2"/>
      <c r="BD114" s="2"/>
      <c r="BE114" s="2"/>
      <c r="BF114" s="2"/>
      <c r="BG114" s="41"/>
      <c r="BH114" s="11"/>
    </row>
    <row r="115" spans="1:60" hidden="1">
      <c r="A115" s="18"/>
      <c r="B115" s="16"/>
      <c r="C115" s="109"/>
      <c r="D115" s="24"/>
      <c r="E115" s="24"/>
      <c r="F115" s="15"/>
      <c r="G115" s="48"/>
      <c r="H115" s="24"/>
      <c r="I115" s="41"/>
      <c r="J115" s="33"/>
      <c r="K115" s="34"/>
      <c r="L115" s="34"/>
      <c r="M115" s="47"/>
      <c r="N115" s="34"/>
      <c r="O115" s="34"/>
      <c r="P115" s="34"/>
      <c r="Q115" s="34"/>
      <c r="R115" s="34"/>
      <c r="S115" s="34"/>
      <c r="T115" s="33"/>
      <c r="U115" s="53"/>
      <c r="V115" s="56"/>
      <c r="W115" s="26"/>
      <c r="X115" s="41"/>
      <c r="Y115" s="41"/>
      <c r="Z115" s="41"/>
      <c r="AA115" s="24"/>
      <c r="AB115" s="24"/>
      <c r="AC115" s="24"/>
      <c r="AD115" s="41"/>
      <c r="AE115" s="41"/>
      <c r="AF115" s="41"/>
      <c r="AG115" s="41"/>
      <c r="AH115" s="24"/>
      <c r="AI115" s="41"/>
      <c r="AJ115" s="24"/>
      <c r="AK115" s="24"/>
      <c r="AL115" s="24"/>
      <c r="AM115" s="41"/>
      <c r="AN115" s="24"/>
      <c r="AO115" s="41"/>
      <c r="AP115" s="41"/>
      <c r="AQ115" s="41"/>
      <c r="AR115" s="41"/>
      <c r="AS115" s="24"/>
      <c r="AT115" s="24"/>
      <c r="AU115" s="24"/>
      <c r="AV115" s="24"/>
      <c r="AW115" s="24"/>
      <c r="AX115" s="41"/>
      <c r="AY115" s="24"/>
      <c r="AZ115" s="41"/>
      <c r="BA115" s="41"/>
      <c r="BB115" s="41"/>
      <c r="BC115" s="41"/>
      <c r="BD115" s="41"/>
      <c r="BE115" s="41"/>
      <c r="BF115" s="41"/>
      <c r="BG115" s="41"/>
      <c r="BH115" s="11"/>
    </row>
    <row r="116" spans="1:60" hidden="1">
      <c r="A116" s="18"/>
      <c r="B116" s="16"/>
      <c r="C116" s="109"/>
      <c r="D116" s="24"/>
      <c r="E116" s="24"/>
      <c r="F116" s="15"/>
      <c r="G116" s="45"/>
      <c r="H116" s="32"/>
      <c r="I116" s="32"/>
      <c r="J116" s="32"/>
      <c r="K116" s="30"/>
      <c r="L116" s="30"/>
      <c r="M116" s="46"/>
      <c r="N116" s="30"/>
      <c r="O116" s="30"/>
      <c r="P116" s="30"/>
      <c r="Q116" s="30"/>
      <c r="R116" s="30"/>
      <c r="S116" s="30"/>
      <c r="T116" s="32"/>
      <c r="U116" s="52"/>
      <c r="V116" s="56"/>
      <c r="W116" s="26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2"/>
      <c r="AY116" s="41"/>
      <c r="AZ116" s="2"/>
      <c r="BA116" s="2"/>
      <c r="BB116" s="2"/>
      <c r="BC116" s="2"/>
      <c r="BD116" s="2"/>
      <c r="BE116" s="2"/>
      <c r="BF116" s="2"/>
      <c r="BG116" s="41"/>
      <c r="BH116" s="11"/>
    </row>
    <row r="117" spans="1:60" hidden="1">
      <c r="A117" s="18"/>
      <c r="B117" s="16"/>
      <c r="C117" s="109"/>
      <c r="D117" s="24"/>
      <c r="E117" s="24"/>
      <c r="F117" s="15"/>
      <c r="G117" s="45"/>
      <c r="H117" s="32"/>
      <c r="I117" s="32"/>
      <c r="J117" s="32"/>
      <c r="K117" s="30"/>
      <c r="L117" s="30"/>
      <c r="M117" s="46"/>
      <c r="N117" s="34"/>
      <c r="O117" s="34"/>
      <c r="P117" s="34"/>
      <c r="Q117" s="34"/>
      <c r="R117" s="34"/>
      <c r="S117" s="30"/>
      <c r="T117" s="32"/>
      <c r="U117" s="52"/>
      <c r="V117" s="56"/>
      <c r="W117" s="26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11"/>
    </row>
    <row r="118" spans="1:60" hidden="1">
      <c r="A118" s="18"/>
      <c r="B118" s="16"/>
      <c r="C118" s="109"/>
      <c r="D118" s="24"/>
      <c r="E118" s="24"/>
      <c r="F118" s="15"/>
      <c r="G118" s="45"/>
      <c r="H118" s="32"/>
      <c r="I118" s="32"/>
      <c r="J118" s="32"/>
      <c r="K118" s="30"/>
      <c r="L118" s="30"/>
      <c r="M118" s="46"/>
      <c r="N118" s="30"/>
      <c r="O118" s="30"/>
      <c r="P118" s="30"/>
      <c r="Q118" s="30"/>
      <c r="R118" s="30"/>
      <c r="S118" s="30"/>
      <c r="T118" s="32"/>
      <c r="U118" s="52"/>
      <c r="V118" s="56"/>
      <c r="W118" s="26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11"/>
    </row>
    <row r="119" spans="1:60" hidden="1">
      <c r="A119" s="18"/>
      <c r="B119" s="16"/>
      <c r="C119" s="109"/>
      <c r="D119" s="24"/>
      <c r="E119" s="24"/>
      <c r="F119" s="15"/>
      <c r="G119" s="45"/>
      <c r="H119" s="32"/>
      <c r="I119" s="32"/>
      <c r="J119" s="32"/>
      <c r="K119" s="30"/>
      <c r="L119" s="30"/>
      <c r="M119" s="46"/>
      <c r="N119" s="30"/>
      <c r="O119" s="30"/>
      <c r="P119" s="30"/>
      <c r="Q119" s="30"/>
      <c r="R119" s="30"/>
      <c r="S119" s="30"/>
      <c r="T119" s="32"/>
      <c r="U119" s="52"/>
      <c r="V119" s="56"/>
      <c r="W119" s="26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2"/>
      <c r="AY119" s="41"/>
      <c r="AZ119" s="2"/>
      <c r="BA119" s="2"/>
      <c r="BB119" s="2"/>
      <c r="BC119" s="2"/>
      <c r="BD119" s="2"/>
      <c r="BE119" s="2"/>
      <c r="BF119" s="2"/>
      <c r="BG119" s="41"/>
      <c r="BH119" s="11"/>
    </row>
    <row r="120" spans="1:60" hidden="1">
      <c r="A120" s="18"/>
      <c r="B120" s="16"/>
      <c r="C120" s="109"/>
      <c r="D120" s="24"/>
      <c r="E120" s="24"/>
      <c r="F120" s="15"/>
      <c r="G120" s="45"/>
      <c r="H120" s="32"/>
      <c r="I120" s="32"/>
      <c r="J120" s="32"/>
      <c r="K120" s="30"/>
      <c r="L120" s="30"/>
      <c r="M120" s="46"/>
      <c r="N120" s="34"/>
      <c r="O120" s="34"/>
      <c r="P120" s="34"/>
      <c r="Q120" s="34"/>
      <c r="R120" s="34"/>
      <c r="S120" s="30"/>
      <c r="T120" s="32"/>
      <c r="U120" s="52"/>
      <c r="V120" s="56"/>
      <c r="W120" s="26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11"/>
    </row>
    <row r="121" spans="1:60" hidden="1">
      <c r="A121" s="18"/>
      <c r="B121" s="16"/>
      <c r="C121" s="109"/>
      <c r="D121" s="24"/>
      <c r="E121" s="24"/>
      <c r="F121" s="15"/>
      <c r="G121" s="48"/>
      <c r="H121" s="24"/>
      <c r="I121" s="41"/>
      <c r="J121" s="33"/>
      <c r="K121" s="34"/>
      <c r="L121" s="34"/>
      <c r="M121" s="47"/>
      <c r="N121" s="34"/>
      <c r="O121" s="34"/>
      <c r="P121" s="34"/>
      <c r="Q121" s="34"/>
      <c r="R121" s="34"/>
      <c r="S121" s="34"/>
      <c r="T121" s="33"/>
      <c r="U121" s="53"/>
      <c r="V121" s="56"/>
      <c r="W121" s="26"/>
      <c r="X121" s="41"/>
      <c r="Y121" s="41"/>
      <c r="Z121" s="41"/>
      <c r="AA121" s="24"/>
      <c r="AB121" s="24"/>
      <c r="AC121" s="24"/>
      <c r="AD121" s="41"/>
      <c r="AE121" s="41"/>
      <c r="AF121" s="41"/>
      <c r="AG121" s="41"/>
      <c r="AH121" s="24"/>
      <c r="AI121" s="41"/>
      <c r="AJ121" s="24"/>
      <c r="AK121" s="24"/>
      <c r="AL121" s="24"/>
      <c r="AM121" s="41"/>
      <c r="AN121" s="24"/>
      <c r="AO121" s="41"/>
      <c r="AP121" s="41"/>
      <c r="AQ121" s="41"/>
      <c r="AR121" s="41"/>
      <c r="AS121" s="24"/>
      <c r="AT121" s="24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11"/>
    </row>
    <row r="122" spans="1:60" hidden="1">
      <c r="A122" s="18"/>
      <c r="B122" s="16"/>
      <c r="C122" s="109"/>
      <c r="D122" s="24"/>
      <c r="E122" s="24"/>
      <c r="F122" s="15"/>
      <c r="G122" s="45"/>
      <c r="H122" s="32"/>
      <c r="I122" s="32"/>
      <c r="J122" s="32"/>
      <c r="K122" s="30"/>
      <c r="L122" s="30"/>
      <c r="M122" s="46"/>
      <c r="N122" s="34"/>
      <c r="O122" s="34"/>
      <c r="P122" s="34"/>
      <c r="Q122" s="34"/>
      <c r="R122" s="34"/>
      <c r="S122" s="30"/>
      <c r="T122" s="32"/>
      <c r="U122" s="52"/>
      <c r="V122" s="56"/>
      <c r="W122" s="26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11"/>
    </row>
    <row r="123" spans="1:60" hidden="1">
      <c r="A123" s="18"/>
      <c r="B123" s="16"/>
      <c r="C123" s="109"/>
      <c r="D123" s="24"/>
      <c r="E123" s="24"/>
      <c r="F123" s="15"/>
      <c r="G123" s="45"/>
      <c r="H123" s="32"/>
      <c r="I123" s="32"/>
      <c r="J123" s="32"/>
      <c r="K123" s="30"/>
      <c r="L123" s="30"/>
      <c r="M123" s="46"/>
      <c r="N123" s="30"/>
      <c r="O123" s="30"/>
      <c r="P123" s="30"/>
      <c r="Q123" s="30"/>
      <c r="R123" s="30"/>
      <c r="S123" s="30"/>
      <c r="T123" s="32"/>
      <c r="U123" s="52"/>
      <c r="V123" s="56"/>
      <c r="W123" s="26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2"/>
      <c r="AY123" s="41"/>
      <c r="AZ123" s="2"/>
      <c r="BA123" s="2"/>
      <c r="BB123" s="2"/>
      <c r="BC123" s="2"/>
      <c r="BD123" s="2"/>
      <c r="BE123" s="2"/>
      <c r="BF123" s="2"/>
      <c r="BG123" s="41"/>
      <c r="BH123" s="11"/>
    </row>
    <row r="124" spans="1:60" hidden="1">
      <c r="A124" s="18"/>
      <c r="B124" s="16"/>
      <c r="C124" s="109"/>
      <c r="D124" s="24"/>
      <c r="E124" s="24"/>
      <c r="F124" s="15"/>
      <c r="G124" s="45"/>
      <c r="H124" s="32"/>
      <c r="I124" s="32"/>
      <c r="J124" s="32"/>
      <c r="K124" s="30"/>
      <c r="L124" s="30"/>
      <c r="M124" s="46"/>
      <c r="N124" s="30"/>
      <c r="O124" s="30"/>
      <c r="P124" s="30"/>
      <c r="Q124" s="30"/>
      <c r="R124" s="30"/>
      <c r="S124" s="30"/>
      <c r="T124" s="32"/>
      <c r="U124" s="52"/>
      <c r="V124" s="56"/>
      <c r="W124" s="26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2"/>
      <c r="AY124" s="41"/>
      <c r="AZ124" s="2"/>
      <c r="BA124" s="2"/>
      <c r="BB124" s="2"/>
      <c r="BC124" s="2"/>
      <c r="BD124" s="2"/>
      <c r="BE124" s="2"/>
      <c r="BF124" s="2"/>
      <c r="BG124" s="41"/>
      <c r="BH124" s="11"/>
    </row>
    <row r="125" spans="1:60" hidden="1">
      <c r="A125" s="18"/>
      <c r="B125" s="16"/>
      <c r="C125" s="109"/>
      <c r="D125" s="24"/>
      <c r="E125" s="24"/>
      <c r="F125" s="15"/>
      <c r="G125" s="48"/>
      <c r="H125" s="24"/>
      <c r="I125" s="41"/>
      <c r="J125" s="33"/>
      <c r="K125" s="34"/>
      <c r="L125" s="34"/>
      <c r="M125" s="47"/>
      <c r="N125" s="34"/>
      <c r="O125" s="34"/>
      <c r="P125" s="34"/>
      <c r="Q125" s="34"/>
      <c r="R125" s="34"/>
      <c r="S125" s="34"/>
      <c r="T125" s="33"/>
      <c r="U125" s="53"/>
      <c r="V125" s="56"/>
      <c r="W125" s="26"/>
      <c r="X125" s="41"/>
      <c r="Y125" s="41"/>
      <c r="Z125" s="41"/>
      <c r="AA125" s="24"/>
      <c r="AB125" s="24"/>
      <c r="AC125" s="24"/>
      <c r="AD125" s="41"/>
      <c r="AE125" s="41"/>
      <c r="AF125" s="41"/>
      <c r="AG125" s="41"/>
      <c r="AH125" s="24"/>
      <c r="AI125" s="41"/>
      <c r="AJ125" s="24"/>
      <c r="AK125" s="24"/>
      <c r="AL125" s="24"/>
      <c r="AM125" s="41"/>
      <c r="AN125" s="24"/>
      <c r="AO125" s="41"/>
      <c r="AP125" s="41"/>
      <c r="AQ125" s="41"/>
      <c r="AR125" s="41"/>
      <c r="AS125" s="24"/>
      <c r="AT125" s="24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11"/>
    </row>
    <row r="126" spans="1:60" hidden="1">
      <c r="A126" s="18"/>
      <c r="B126" s="16"/>
      <c r="C126" s="109"/>
      <c r="D126" s="24"/>
      <c r="E126" s="24"/>
      <c r="F126" s="15"/>
      <c r="G126" s="45"/>
      <c r="H126" s="32"/>
      <c r="I126" s="32"/>
      <c r="J126" s="32"/>
      <c r="K126" s="30"/>
      <c r="L126" s="30"/>
      <c r="M126" s="46"/>
      <c r="N126" s="30"/>
      <c r="O126" s="30"/>
      <c r="P126" s="30"/>
      <c r="Q126" s="30"/>
      <c r="R126" s="30"/>
      <c r="S126" s="30"/>
      <c r="T126" s="32"/>
      <c r="U126" s="52"/>
      <c r="V126" s="56"/>
      <c r="W126" s="26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2"/>
      <c r="AY126" s="41"/>
      <c r="AZ126" s="2"/>
      <c r="BA126" s="2"/>
      <c r="BB126" s="2"/>
      <c r="BC126" s="2"/>
      <c r="BD126" s="2"/>
      <c r="BE126" s="2"/>
      <c r="BF126" s="2"/>
      <c r="BG126" s="41"/>
      <c r="BH126" s="11"/>
    </row>
    <row r="127" spans="1:60" hidden="1">
      <c r="A127" s="18"/>
      <c r="B127" s="16"/>
      <c r="C127" s="109"/>
      <c r="D127" s="24"/>
      <c r="E127" s="24"/>
      <c r="F127" s="15"/>
      <c r="G127" s="45"/>
      <c r="H127" s="32"/>
      <c r="I127" s="32"/>
      <c r="J127" s="32"/>
      <c r="K127" s="30"/>
      <c r="L127" s="30"/>
      <c r="M127" s="46"/>
      <c r="N127" s="30"/>
      <c r="O127" s="30"/>
      <c r="P127" s="30"/>
      <c r="Q127" s="30"/>
      <c r="R127" s="30"/>
      <c r="S127" s="30"/>
      <c r="T127" s="32"/>
      <c r="U127" s="52"/>
      <c r="V127" s="56"/>
      <c r="W127" s="26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11"/>
    </row>
    <row r="128" spans="1:60" hidden="1">
      <c r="A128" s="18"/>
      <c r="B128" s="16"/>
      <c r="C128" s="109"/>
      <c r="D128" s="24"/>
      <c r="E128" s="24"/>
      <c r="F128" s="15"/>
      <c r="G128" s="45"/>
      <c r="H128" s="32"/>
      <c r="I128" s="32"/>
      <c r="J128" s="32"/>
      <c r="K128" s="30"/>
      <c r="L128" s="30"/>
      <c r="M128" s="46"/>
      <c r="N128" s="30"/>
      <c r="O128" s="30"/>
      <c r="P128" s="30"/>
      <c r="Q128" s="30"/>
      <c r="R128" s="30"/>
      <c r="S128" s="30"/>
      <c r="T128" s="32"/>
      <c r="U128" s="52"/>
      <c r="V128" s="56"/>
      <c r="W128" s="26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2"/>
      <c r="AY128" s="41"/>
      <c r="AZ128" s="2"/>
      <c r="BA128" s="2"/>
      <c r="BB128" s="2"/>
      <c r="BC128" s="2"/>
      <c r="BD128" s="2"/>
      <c r="BE128" s="2"/>
      <c r="BF128" s="2"/>
      <c r="BG128" s="41"/>
      <c r="BH128" s="11"/>
    </row>
    <row r="129" spans="1:60" ht="15" hidden="1" thickBot="1">
      <c r="A129" s="18"/>
      <c r="B129" s="16"/>
      <c r="C129" s="109"/>
      <c r="D129" s="24"/>
      <c r="E129" s="24"/>
      <c r="F129" s="15"/>
      <c r="G129" s="58"/>
      <c r="H129" s="49"/>
      <c r="I129" s="59"/>
      <c r="J129" s="49"/>
      <c r="K129" s="50"/>
      <c r="L129" s="50"/>
      <c r="M129" s="51"/>
      <c r="N129" s="34"/>
      <c r="O129" s="34"/>
      <c r="P129" s="34"/>
      <c r="Q129" s="34"/>
      <c r="R129" s="34"/>
      <c r="S129" s="34"/>
      <c r="T129" s="33"/>
      <c r="U129" s="53"/>
      <c r="V129" s="57"/>
      <c r="W129" s="26"/>
      <c r="X129" s="41"/>
      <c r="Y129" s="41"/>
      <c r="Z129" s="41"/>
      <c r="AA129" s="24"/>
      <c r="AB129" s="24"/>
      <c r="AC129" s="24"/>
      <c r="AD129" s="41"/>
      <c r="AE129" s="41"/>
      <c r="AF129" s="41"/>
      <c r="AG129" s="41"/>
      <c r="AH129" s="24"/>
      <c r="AI129" s="41"/>
      <c r="AJ129" s="24"/>
      <c r="AK129" s="24"/>
      <c r="AL129" s="24"/>
      <c r="AM129" s="41"/>
      <c r="AN129" s="24"/>
      <c r="AO129" s="41"/>
      <c r="AP129" s="41"/>
      <c r="AQ129" s="41"/>
      <c r="AR129" s="41"/>
      <c r="AS129" s="24"/>
      <c r="AT129" s="24"/>
      <c r="AU129" s="24"/>
      <c r="AV129" s="24"/>
      <c r="AW129" s="24"/>
      <c r="AX129" s="41"/>
      <c r="AY129" s="24"/>
      <c r="AZ129" s="41"/>
      <c r="BA129" s="41"/>
      <c r="BB129" s="41"/>
      <c r="BC129" s="41"/>
      <c r="BD129" s="41"/>
      <c r="BE129" s="41"/>
      <c r="BF129" s="41"/>
      <c r="BG129" s="41"/>
      <c r="BH129" s="11"/>
    </row>
    <row r="130" spans="1:60" ht="15" hidden="1" customHeight="1">
      <c r="C130" s="8"/>
      <c r="D130" s="8"/>
      <c r="E130" s="8"/>
      <c r="F130" s="9"/>
      <c r="G130" s="10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  <c r="BA130" s="10"/>
      <c r="BB130" s="10"/>
      <c r="BC130" s="10"/>
      <c r="BD130" s="10"/>
      <c r="BE130" s="10"/>
      <c r="BF130" s="10"/>
      <c r="BG130" s="10"/>
    </row>
    <row r="131" spans="1:60" ht="15" hidden="1" customHeight="1"/>
    <row r="132" spans="1:60" hidden="1"/>
    <row r="133" spans="1:60" hidden="1"/>
    <row r="134" spans="1:60" hidden="1"/>
    <row r="135" spans="1:60" hidden="1"/>
  </sheetData>
  <sortState ref="B53:BH94">
    <sortCondition descending="1" ref="BH53:BH94"/>
  </sortState>
  <mergeCells count="17">
    <mergeCell ref="G51:M51"/>
    <mergeCell ref="N51:U51"/>
    <mergeCell ref="B51:B52"/>
    <mergeCell ref="C51:C52"/>
    <mergeCell ref="A1:II1"/>
    <mergeCell ref="F3:F4"/>
    <mergeCell ref="A3:A4"/>
    <mergeCell ref="A51:A52"/>
    <mergeCell ref="F51:F52"/>
    <mergeCell ref="C3:C4"/>
    <mergeCell ref="D3:D4"/>
    <mergeCell ref="E3:E4"/>
    <mergeCell ref="D51:D52"/>
    <mergeCell ref="E51:E52"/>
    <mergeCell ref="B3:B4"/>
    <mergeCell ref="G3:M3"/>
    <mergeCell ref="N3:U3"/>
  </mergeCells>
  <pageMargins left="0.19685039370078999" right="0.19" top="0.31496062992126" bottom="0.74803149606299002" header="0.31496062992126" footer="0.31496062992126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activeCell="M31" sqref="M3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I3:I4"/>
    <mergeCell ref="J3:J4"/>
    <mergeCell ref="K3:K4"/>
    <mergeCell ref="A1:IU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220"/>
  <sheetViews>
    <sheetView workbookViewId="0">
      <selection activeCell="F13" sqref="F13"/>
    </sheetView>
  </sheetViews>
  <sheetFormatPr defaultRowHeight="14.4"/>
  <cols>
    <col min="1" max="1" width="31.33203125" style="102" bestFit="1" customWidth="1"/>
    <col min="2" max="2" width="9.6640625" style="4" customWidth="1"/>
    <col min="3" max="27" width="9.109375" bestFit="1" customWidth="1"/>
    <col min="31" max="31" width="10.33203125" bestFit="1" customWidth="1"/>
    <col min="52" max="52" width="9.109375" style="63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s="66" customFormat="1">
      <c r="A2" s="24" t="s">
        <v>134</v>
      </c>
      <c r="B2" s="15">
        <v>0</v>
      </c>
      <c r="C2" s="15">
        <v>1</v>
      </c>
      <c r="D2" s="15">
        <v>2</v>
      </c>
      <c r="E2" s="15">
        <v>3</v>
      </c>
      <c r="F2" s="15">
        <v>4</v>
      </c>
      <c r="G2" s="15">
        <v>5</v>
      </c>
      <c r="H2" s="15">
        <v>6</v>
      </c>
      <c r="I2" s="15">
        <v>7</v>
      </c>
      <c r="J2" s="15">
        <v>8</v>
      </c>
      <c r="K2" s="15">
        <v>9</v>
      </c>
      <c r="L2" s="15">
        <v>10</v>
      </c>
      <c r="M2" s="15">
        <v>11</v>
      </c>
      <c r="N2" s="15">
        <v>12</v>
      </c>
      <c r="O2" s="15">
        <v>13</v>
      </c>
      <c r="P2" s="15">
        <v>14</v>
      </c>
      <c r="Q2" s="15">
        <v>15</v>
      </c>
      <c r="R2" s="15">
        <v>16</v>
      </c>
      <c r="S2" s="15">
        <v>17</v>
      </c>
      <c r="T2" s="15">
        <v>18</v>
      </c>
      <c r="U2" s="15">
        <v>19</v>
      </c>
      <c r="V2" s="15">
        <v>20</v>
      </c>
      <c r="W2" s="15">
        <v>21</v>
      </c>
      <c r="X2" s="15">
        <v>22</v>
      </c>
      <c r="Y2" s="15">
        <v>23</v>
      </c>
      <c r="Z2" s="15">
        <v>24</v>
      </c>
      <c r="AA2" s="15">
        <v>25</v>
      </c>
      <c r="AB2" s="15">
        <v>26</v>
      </c>
      <c r="AC2" s="15">
        <v>27</v>
      </c>
      <c r="AD2" s="15">
        <v>28</v>
      </c>
      <c r="AE2" s="15">
        <v>29</v>
      </c>
      <c r="AF2" s="15">
        <v>30</v>
      </c>
      <c r="AG2" s="15">
        <v>31</v>
      </c>
      <c r="AH2" s="15">
        <v>32</v>
      </c>
      <c r="AI2" s="15">
        <v>33</v>
      </c>
      <c r="AJ2" s="15">
        <v>34</v>
      </c>
      <c r="AK2" s="15">
        <v>35</v>
      </c>
      <c r="AL2" s="15">
        <v>36</v>
      </c>
      <c r="AM2" s="15">
        <v>37</v>
      </c>
      <c r="AN2" s="15">
        <v>38</v>
      </c>
      <c r="AO2" s="15">
        <v>39</v>
      </c>
      <c r="AP2" s="15">
        <v>40</v>
      </c>
      <c r="AQ2" s="15">
        <v>41</v>
      </c>
      <c r="AR2" s="15">
        <v>42</v>
      </c>
      <c r="AS2" s="15">
        <v>43</v>
      </c>
      <c r="AT2" s="15">
        <v>44</v>
      </c>
      <c r="AU2" s="15">
        <v>45</v>
      </c>
      <c r="AV2" s="15">
        <v>46</v>
      </c>
      <c r="AW2" s="15">
        <v>47</v>
      </c>
      <c r="AX2" s="15">
        <v>48</v>
      </c>
      <c r="AY2" s="15">
        <v>49</v>
      </c>
      <c r="AZ2" s="15">
        <v>50</v>
      </c>
    </row>
    <row r="3" spans="1:256" s="63" customFormat="1">
      <c r="A3" s="102">
        <v>0</v>
      </c>
      <c r="B3" s="83">
        <v>0</v>
      </c>
      <c r="C3" s="83">
        <v>0</v>
      </c>
      <c r="D3" s="83">
        <v>0</v>
      </c>
      <c r="E3" s="83">
        <v>0</v>
      </c>
      <c r="F3" s="83">
        <v>0</v>
      </c>
      <c r="G3" s="83">
        <v>0</v>
      </c>
      <c r="H3" s="83">
        <v>0</v>
      </c>
      <c r="I3" s="83">
        <v>0</v>
      </c>
      <c r="J3" s="83">
        <v>0</v>
      </c>
      <c r="K3" s="83">
        <v>0</v>
      </c>
      <c r="L3" s="83">
        <v>0</v>
      </c>
      <c r="M3" s="83">
        <v>0</v>
      </c>
      <c r="N3" s="83">
        <v>0</v>
      </c>
      <c r="O3" s="83">
        <v>0</v>
      </c>
      <c r="P3" s="83">
        <v>0</v>
      </c>
      <c r="Q3" s="83">
        <v>0</v>
      </c>
      <c r="R3" s="83">
        <v>0</v>
      </c>
      <c r="S3" s="83">
        <v>0</v>
      </c>
      <c r="T3" s="83">
        <v>0</v>
      </c>
      <c r="U3" s="83">
        <v>0</v>
      </c>
      <c r="V3" s="83">
        <v>0</v>
      </c>
      <c r="W3" s="83">
        <v>0</v>
      </c>
      <c r="X3" s="83">
        <v>0</v>
      </c>
      <c r="Y3" s="83">
        <v>0</v>
      </c>
      <c r="Z3" s="83">
        <v>0</v>
      </c>
      <c r="AA3" s="83">
        <v>0</v>
      </c>
      <c r="AB3" s="83">
        <v>0</v>
      </c>
      <c r="AC3" s="83">
        <v>0</v>
      </c>
      <c r="AD3" s="83">
        <v>0</v>
      </c>
      <c r="AE3" s="83">
        <v>0</v>
      </c>
      <c r="AF3" s="83">
        <v>0</v>
      </c>
      <c r="AG3" s="83">
        <v>0</v>
      </c>
      <c r="AH3" s="83">
        <v>0</v>
      </c>
      <c r="AI3" s="83">
        <v>0</v>
      </c>
      <c r="AJ3" s="83">
        <v>0</v>
      </c>
      <c r="AK3" s="83">
        <v>0</v>
      </c>
      <c r="AL3" s="83">
        <v>0</v>
      </c>
      <c r="AM3" s="83">
        <v>0</v>
      </c>
      <c r="AN3" s="83">
        <v>0</v>
      </c>
      <c r="AO3" s="83">
        <v>0</v>
      </c>
      <c r="AP3" s="83">
        <v>0</v>
      </c>
      <c r="AQ3" s="83">
        <v>0</v>
      </c>
      <c r="AR3" s="83">
        <v>0</v>
      </c>
      <c r="AS3" s="83">
        <v>0</v>
      </c>
      <c r="AT3" s="83">
        <v>0</v>
      </c>
      <c r="AU3" s="83">
        <v>0</v>
      </c>
      <c r="AV3" s="83">
        <v>0</v>
      </c>
      <c r="AW3" s="83">
        <v>0</v>
      </c>
      <c r="AX3" s="83">
        <v>0</v>
      </c>
      <c r="AY3" s="83">
        <v>0</v>
      </c>
      <c r="AZ3" s="83">
        <v>0</v>
      </c>
    </row>
    <row r="4" spans="1:256">
      <c r="A4" s="102">
        <v>1</v>
      </c>
      <c r="B4" s="4">
        <v>0</v>
      </c>
      <c r="C4" s="60">
        <f t="shared" ref="C4:L13" si="0">(C$2/(C$2+$A4)+1.96*1.96/(2*(C$2+$A4))-1.96*SQRT((C$2/(C$2+$A4)*(1-C$2/(C$2+$A4))+1.96*1.96/(4*(C$2+$A4)))/(C$2+$A4)))/(1+1.96*1.96/(C$2+$A4))</f>
        <v>9.4528654800866113E-2</v>
      </c>
      <c r="D4" s="60">
        <f t="shared" si="0"/>
        <v>0.20765495512648788</v>
      </c>
      <c r="E4" s="60">
        <f t="shared" si="0"/>
        <v>0.30063605244263664</v>
      </c>
      <c r="F4" s="60">
        <f t="shared" si="0"/>
        <v>0.37552826411853885</v>
      </c>
      <c r="G4" s="60">
        <f t="shared" si="0"/>
        <v>0.4364905634363539</v>
      </c>
      <c r="H4" s="60">
        <f t="shared" si="0"/>
        <v>0.48686549668097018</v>
      </c>
      <c r="I4" s="60">
        <f t="shared" si="0"/>
        <v>0.52910519423013846</v>
      </c>
      <c r="J4" s="60">
        <f t="shared" si="0"/>
        <v>0.56499378523193977</v>
      </c>
      <c r="K4" s="60">
        <f t="shared" si="0"/>
        <v>0.59584361450242773</v>
      </c>
      <c r="L4" s="60">
        <f t="shared" si="0"/>
        <v>0.62263537451379625</v>
      </c>
      <c r="M4" s="60">
        <f t="shared" ref="M4:AB13" si="1">(M$2/(M$2+$A4)+1.96*1.96/(2*(M$2+$A4))-1.96*SQRT((M$2/(M$2+$A4)*(1-M$2/(M$2+$A4))+1.96*1.96/(4*(M$2+$A4)))/(M$2+$A4)))/(1+1.96*1.96/(M$2+$A4))</f>
        <v>0.64611407820140465</v>
      </c>
      <c r="N4" s="60">
        <f t="shared" si="1"/>
        <v>0.66685466071752653</v>
      </c>
      <c r="O4" s="60">
        <f t="shared" si="1"/>
        <v>0.68530730446042187</v>
      </c>
      <c r="P4" s="60">
        <f t="shared" si="1"/>
        <v>0.70182922447576013</v>
      </c>
      <c r="Q4" s="60">
        <f t="shared" si="1"/>
        <v>0.7167073163197013</v>
      </c>
      <c r="R4" s="60">
        <f t="shared" si="1"/>
        <v>0.73017454796437198</v>
      </c>
      <c r="S4" s="60">
        <f t="shared" si="1"/>
        <v>0.7424220019799247</v>
      </c>
      <c r="T4" s="60">
        <f t="shared" si="1"/>
        <v>0.75360784663454794</v>
      </c>
      <c r="U4" s="60">
        <f t="shared" si="1"/>
        <v>0.76386410648743308</v>
      </c>
      <c r="V4" s="60">
        <f t="shared" si="1"/>
        <v>0.77330183413764508</v>
      </c>
      <c r="W4" s="60">
        <f t="shared" si="1"/>
        <v>0.78201510500481963</v>
      </c>
      <c r="X4" s="60">
        <f t="shared" si="1"/>
        <v>0.79008413505940878</v>
      </c>
      <c r="Y4" s="60">
        <f t="shared" si="1"/>
        <v>0.79757773751157779</v>
      </c>
      <c r="Z4" s="60">
        <f t="shared" si="1"/>
        <v>0.80455527594977472</v>
      </c>
      <c r="AA4" s="60">
        <f t="shared" si="1"/>
        <v>0.81106823008041606</v>
      </c>
      <c r="AB4" s="60">
        <f t="shared" si="1"/>
        <v>0.81716146065843487</v>
      </c>
      <c r="AC4" s="60">
        <f t="shared" ref="AB4:AZ14" si="2">(AC$2/(AC$2+$A4)+1.96*1.96/(2*(AC$2+$A4))-1.96*SQRT((AC$2/(AC$2+$A4)*(1-AC$2/(AC$2+$A4))+1.96*1.96/(4*(AC$2+$A4)))/(AC$2+$A4)))/(1+1.96*1.96/(AC$2+$A4))</f>
        <v>0.82287423881501343</v>
      </c>
      <c r="AD4" s="60">
        <f t="shared" si="2"/>
        <v>0.82824108935299767</v>
      </c>
      <c r="AE4" s="60">
        <f t="shared" si="2"/>
        <v>0.83329248603041117</v>
      </c>
      <c r="AF4" s="60">
        <f t="shared" si="2"/>
        <v>0.8380554282383037</v>
      </c>
      <c r="AG4" s="60">
        <f t="shared" si="2"/>
        <v>0.84255392199627266</v>
      </c>
      <c r="AH4" s="60">
        <f t="shared" si="2"/>
        <v>0.84680938326831934</v>
      </c>
      <c r="AI4" s="60">
        <f t="shared" si="2"/>
        <v>0.85084097783655188</v>
      </c>
      <c r="AJ4" s="60">
        <f t="shared" si="2"/>
        <v>0.85466590906728668</v>
      </c>
      <c r="AK4" s="60">
        <f t="shared" si="2"/>
        <v>0.85829966264969182</v>
      </c>
      <c r="AL4" s="60">
        <f t="shared" si="2"/>
        <v>0.86175621562436655</v>
      </c>
      <c r="AM4" s="60">
        <f t="shared" si="2"/>
        <v>0.8650482156319973</v>
      </c>
      <c r="AN4" s="60">
        <f t="shared" si="2"/>
        <v>0.86818713521372859</v>
      </c>
      <c r="AO4" s="60">
        <f t="shared" si="2"/>
        <v>0.87118340511992232</v>
      </c>
      <c r="AP4" s="60">
        <f t="shared" si="2"/>
        <v>0.87404652988321907</v>
      </c>
      <c r="AQ4" s="60">
        <f t="shared" si="2"/>
        <v>0.87678518834751751</v>
      </c>
      <c r="AR4" s="60">
        <f t="shared" si="2"/>
        <v>0.87940732138783118</v>
      </c>
      <c r="AS4" s="60">
        <f t="shared" si="2"/>
        <v>0.88192020868462351</v>
      </c>
      <c r="AT4" s="60">
        <f t="shared" si="2"/>
        <v>0.88433053611281176</v>
      </c>
      <c r="AU4" s="60">
        <f t="shared" si="2"/>
        <v>0.88664445505666956</v>
      </c>
      <c r="AV4" s="60">
        <f t="shared" si="2"/>
        <v>0.88886763475668862</v>
      </c>
      <c r="AW4" s="60">
        <f t="shared" si="2"/>
        <v>0.8910053086246883</v>
      </c>
      <c r="AX4" s="60">
        <f t="shared" si="2"/>
        <v>0.89306231532245828</v>
      </c>
      <c r="AY4" s="60">
        <f t="shared" si="2"/>
        <v>0.89504313528163038</v>
      </c>
      <c r="AZ4" s="84">
        <f t="shared" si="2"/>
        <v>0.89695192324410611</v>
      </c>
    </row>
    <row r="5" spans="1:256">
      <c r="A5" s="102">
        <f>A4+1</f>
        <v>2</v>
      </c>
      <c r="B5" s="4">
        <v>0</v>
      </c>
      <c r="C5" s="60">
        <f t="shared" si="0"/>
        <v>6.1490315276160515E-2</v>
      </c>
      <c r="D5" s="60">
        <f t="shared" si="0"/>
        <v>0.15003570882017145</v>
      </c>
      <c r="E5" s="60">
        <f t="shared" si="0"/>
        <v>0.23071993220883702</v>
      </c>
      <c r="F5" s="60">
        <f t="shared" si="0"/>
        <v>0.29998832134152859</v>
      </c>
      <c r="G5" s="60">
        <f t="shared" si="0"/>
        <v>0.35892909014821267</v>
      </c>
      <c r="H5" s="60">
        <f t="shared" si="0"/>
        <v>0.40926987910258916</v>
      </c>
      <c r="I5" s="60">
        <f t="shared" si="0"/>
        <v>0.45258334367280539</v>
      </c>
      <c r="J5" s="60">
        <f t="shared" si="0"/>
        <v>0.49015684672072346</v>
      </c>
      <c r="K5" s="60">
        <f t="shared" si="0"/>
        <v>0.52301386242175529</v>
      </c>
      <c r="L5" s="60">
        <f t="shared" si="0"/>
        <v>0.55196364261532738</v>
      </c>
      <c r="M5" s="60">
        <f t="shared" si="1"/>
        <v>0.57764829491368985</v>
      </c>
      <c r="N5" s="60">
        <f t="shared" si="1"/>
        <v>0.60058092236136296</v>
      </c>
      <c r="O5" s="60">
        <f t="shared" si="1"/>
        <v>0.6211750079348376</v>
      </c>
      <c r="P5" s="60">
        <f t="shared" si="1"/>
        <v>0.63976668563251715</v>
      </c>
      <c r="Q5" s="60">
        <f t="shared" si="1"/>
        <v>0.65663157502290093</v>
      </c>
      <c r="R5" s="60">
        <f t="shared" si="1"/>
        <v>0.67199755133395778</v>
      </c>
      <c r="S5" s="60">
        <f t="shared" si="1"/>
        <v>0.68605449505158311</v>
      </c>
      <c r="T5" s="60">
        <f t="shared" si="1"/>
        <v>0.69896179358820665</v>
      </c>
      <c r="U5" s="60">
        <f t="shared" si="1"/>
        <v>0.71085416139259328</v>
      </c>
      <c r="V5" s="60">
        <f t="shared" si="1"/>
        <v>0.72184619341614209</v>
      </c>
      <c r="W5" s="60">
        <f t="shared" si="1"/>
        <v>0.73203595701905977</v>
      </c>
      <c r="X5" s="60">
        <f t="shared" si="1"/>
        <v>0.74150784798549396</v>
      </c>
      <c r="Y5" s="60">
        <f t="shared" si="1"/>
        <v>0.75033487877042182</v>
      </c>
      <c r="Z5" s="60">
        <f t="shared" si="1"/>
        <v>0.75858052519484953</v>
      </c>
      <c r="AA5" s="60">
        <f t="shared" si="1"/>
        <v>0.76630022709269385</v>
      </c>
      <c r="AB5" s="60">
        <f t="shared" si="2"/>
        <v>0.7735426157408215</v>
      </c>
      <c r="AC5" s="60">
        <f t="shared" si="2"/>
        <v>0.78035052404148075</v>
      </c>
      <c r="AD5" s="60">
        <f t="shared" si="2"/>
        <v>0.78676182278927909</v>
      </c>
      <c r="AE5" s="60">
        <f t="shared" si="2"/>
        <v>0.79281011681253555</v>
      </c>
      <c r="AF5" s="60">
        <f t="shared" si="2"/>
        <v>0.79852532751996419</v>
      </c>
      <c r="AG5" s="60">
        <f t="shared" si="2"/>
        <v>0.80393418282201823</v>
      </c>
      <c r="AH5" s="60">
        <f t="shared" si="2"/>
        <v>0.80906063110536286</v>
      </c>
      <c r="AI5" s="60">
        <f t="shared" si="2"/>
        <v>0.81392619260629961</v>
      </c>
      <c r="AJ5" s="60">
        <f t="shared" si="2"/>
        <v>0.81855025892388789</v>
      </c>
      <c r="AK5" s="60">
        <f t="shared" si="2"/>
        <v>0.82295034936460099</v>
      </c>
      <c r="AL5" s="60">
        <f t="shared" si="2"/>
        <v>0.82714233118931146</v>
      </c>
      <c r="AM5" s="60">
        <f t="shared" si="2"/>
        <v>0.83114060954362079</v>
      </c>
      <c r="AN5" s="60">
        <f t="shared" si="2"/>
        <v>0.83495829182074799</v>
      </c>
      <c r="AO5" s="60">
        <f t="shared" si="2"/>
        <v>0.83860733037648638</v>
      </c>
      <c r="AP5" s="60">
        <f t="shared" si="2"/>
        <v>0.84209864684520264</v>
      </c>
      <c r="AQ5" s="60">
        <f t="shared" si="2"/>
        <v>0.84544224076136953</v>
      </c>
      <c r="AR5" s="60">
        <f t="shared" si="2"/>
        <v>0.84864728474696838</v>
      </c>
      <c r="AS5" s="60">
        <f t="shared" si="2"/>
        <v>0.85172220816119393</v>
      </c>
      <c r="AT5" s="60">
        <f t="shared" si="2"/>
        <v>0.85467477080946586</v>
      </c>
      <c r="AU5" s="60">
        <f t="shared" si="2"/>
        <v>0.85751212806140564</v>
      </c>
      <c r="AV5" s="60">
        <f t="shared" si="2"/>
        <v>0.86024088852228531</v>
      </c>
      <c r="AW5" s="60">
        <f t="shared" si="2"/>
        <v>0.86286716523168883</v>
      </c>
      <c r="AX5" s="60">
        <f t="shared" si="2"/>
        <v>0.86539662122045324</v>
      </c>
      <c r="AY5" s="60">
        <f t="shared" si="2"/>
        <v>0.86783451013734736</v>
      </c>
      <c r="AZ5" s="84">
        <f t="shared" si="2"/>
        <v>0.87018571255634025</v>
      </c>
    </row>
    <row r="6" spans="1:256">
      <c r="A6" s="102">
        <f t="shared" ref="A6:A69" si="3">A5+1</f>
        <v>3</v>
      </c>
      <c r="B6" s="4">
        <v>0</v>
      </c>
      <c r="C6" s="60">
        <f t="shared" si="0"/>
        <v>4.5586062644636216E-2</v>
      </c>
      <c r="D6" s="60">
        <f t="shared" si="0"/>
        <v>0.11761823115925325</v>
      </c>
      <c r="E6" s="60">
        <f t="shared" si="0"/>
        <v>0.18761280689940871</v>
      </c>
      <c r="F6" s="60">
        <f t="shared" si="0"/>
        <v>0.25045423040902581</v>
      </c>
      <c r="G6" s="60">
        <f t="shared" si="0"/>
        <v>0.30573785458380182</v>
      </c>
      <c r="H6" s="60">
        <f t="shared" si="0"/>
        <v>0.35419734749908977</v>
      </c>
      <c r="I6" s="60">
        <f t="shared" si="0"/>
        <v>0.39677321997956522</v>
      </c>
      <c r="J6" s="60">
        <f t="shared" si="0"/>
        <v>0.43434970698975378</v>
      </c>
      <c r="K6" s="60">
        <f t="shared" si="0"/>
        <v>0.46768966087934011</v>
      </c>
      <c r="L6" s="60">
        <f t="shared" si="0"/>
        <v>0.49743126004873084</v>
      </c>
      <c r="M6" s="60">
        <f t="shared" si="1"/>
        <v>0.52410276226791719</v>
      </c>
      <c r="N6" s="60">
        <f t="shared" si="1"/>
        <v>0.54814064665349549</v>
      </c>
      <c r="O6" s="60">
        <f t="shared" si="1"/>
        <v>0.5699064013154177</v>
      </c>
      <c r="P6" s="60">
        <f t="shared" si="1"/>
        <v>0.58970070982624223</v>
      </c>
      <c r="Q6" s="60">
        <f t="shared" si="1"/>
        <v>0.60777500361640768</v>
      </c>
      <c r="R6" s="60">
        <f t="shared" si="1"/>
        <v>0.62434072356823311</v>
      </c>
      <c r="S6" s="60">
        <f t="shared" si="1"/>
        <v>0.63957670411304257</v>
      </c>
      <c r="T6" s="60">
        <f t="shared" si="1"/>
        <v>0.65363505850770487</v>
      </c>
      <c r="U6" s="60">
        <f t="shared" si="1"/>
        <v>0.66664588120529999</v>
      </c>
      <c r="V6" s="60">
        <f t="shared" si="1"/>
        <v>0.67872102026981795</v>
      </c>
      <c r="W6" s="60">
        <f t="shared" si="1"/>
        <v>0.68995711852142438</v>
      </c>
      <c r="X6" s="60">
        <f t="shared" si="1"/>
        <v>0.70043807816626513</v>
      </c>
      <c r="Y6" s="60">
        <f t="shared" si="1"/>
        <v>0.7102370691310167</v>
      </c>
      <c r="Z6" s="60">
        <f t="shared" si="1"/>
        <v>0.71941817456027035</v>
      </c>
      <c r="AA6" s="60">
        <f t="shared" si="1"/>
        <v>0.72803774632342921</v>
      </c>
      <c r="AB6" s="60">
        <f t="shared" si="2"/>
        <v>0.73614552752930851</v>
      </c>
      <c r="AC6" s="60">
        <f t="shared" si="2"/>
        <v>0.74378558684733376</v>
      </c>
      <c r="AD6" s="60">
        <f t="shared" si="2"/>
        <v>0.75099710001822961</v>
      </c>
      <c r="AE6" s="60">
        <f t="shared" si="2"/>
        <v>0.75781500664221169</v>
      </c>
      <c r="AF6" s="60">
        <f t="shared" si="2"/>
        <v>0.76427056465648957</v>
      </c>
      <c r="AG6" s="60">
        <f t="shared" si="2"/>
        <v>0.77039182047639587</v>
      </c>
      <c r="AH6" s="60">
        <f t="shared" si="2"/>
        <v>0.77620400928837485</v>
      </c>
      <c r="AI6" s="60">
        <f t="shared" si="2"/>
        <v>0.78172989723081143</v>
      </c>
      <c r="AJ6" s="60">
        <f t="shared" si="2"/>
        <v>0.78699007501498475</v>
      </c>
      <c r="AK6" s="60">
        <f t="shared" si="2"/>
        <v>0.79200321079734703</v>
      </c>
      <c r="AL6" s="60">
        <f t="shared" si="2"/>
        <v>0.79678626871944735</v>
      </c>
      <c r="AM6" s="60">
        <f t="shared" si="2"/>
        <v>0.80135469840902485</v>
      </c>
      <c r="AN6" s="60">
        <f t="shared" si="2"/>
        <v>0.80572259982788708</v>
      </c>
      <c r="AO6" s="60">
        <f t="shared" si="2"/>
        <v>0.80990286711474846</v>
      </c>
      <c r="AP6" s="60">
        <f t="shared" si="2"/>
        <v>0.8139073144696507</v>
      </c>
      <c r="AQ6" s="60">
        <f t="shared" si="2"/>
        <v>0.81774678663382805</v>
      </c>
      <c r="AR6" s="60">
        <f t="shared" si="2"/>
        <v>0.8214312561135918</v>
      </c>
      <c r="AS6" s="60">
        <f t="shared" si="2"/>
        <v>0.82496990896218636</v>
      </c>
      <c r="AT6" s="60">
        <f t="shared" si="2"/>
        <v>0.82837122065622093</v>
      </c>
      <c r="AU6" s="60">
        <f t="shared" si="2"/>
        <v>0.83164302337257778</v>
      </c>
      <c r="AV6" s="60">
        <f t="shared" si="2"/>
        <v>0.83479256577912275</v>
      </c>
      <c r="AW6" s="60">
        <f t="shared" si="2"/>
        <v>0.83782656629122987</v>
      </c>
      <c r="AX6" s="60">
        <f t="shared" si="2"/>
        <v>0.84075126061058025</v>
      </c>
      <c r="AY6" s="60">
        <f t="shared" si="2"/>
        <v>0.84357244424840816</v>
      </c>
      <c r="AZ6" s="84">
        <f t="shared" si="2"/>
        <v>0.84629551063873676</v>
      </c>
    </row>
    <row r="7" spans="1:256">
      <c r="A7" s="102">
        <f t="shared" si="3"/>
        <v>4</v>
      </c>
      <c r="B7" s="4">
        <v>0</v>
      </c>
      <c r="C7" s="60">
        <f t="shared" si="0"/>
        <v>3.6223160969787456E-2</v>
      </c>
      <c r="D7" s="60">
        <f t="shared" si="0"/>
        <v>9.6769332559216839E-2</v>
      </c>
      <c r="E7" s="60">
        <f t="shared" si="0"/>
        <v>0.15821692226262685</v>
      </c>
      <c r="F7" s="60">
        <f t="shared" si="0"/>
        <v>0.21521252682444189</v>
      </c>
      <c r="G7" s="60">
        <f t="shared" si="0"/>
        <v>0.26664734574402965</v>
      </c>
      <c r="H7" s="60">
        <f t="shared" si="0"/>
        <v>0.31266954745018632</v>
      </c>
      <c r="I7" s="60">
        <f t="shared" si="0"/>
        <v>0.35379677689163724</v>
      </c>
      <c r="J7" s="60">
        <f t="shared" si="0"/>
        <v>0.39061758739761387</v>
      </c>
      <c r="K7" s="60">
        <f t="shared" si="0"/>
        <v>0.42368887813337641</v>
      </c>
      <c r="L7" s="60">
        <f t="shared" si="0"/>
        <v>0.45350458827515611</v>
      </c>
      <c r="M7" s="60">
        <f t="shared" si="1"/>
        <v>0.48049110342313245</v>
      </c>
      <c r="N7" s="60">
        <f t="shared" si="1"/>
        <v>0.50501231070601349</v>
      </c>
      <c r="O7" s="60">
        <f t="shared" si="1"/>
        <v>0.52737754110828394</v>
      </c>
      <c r="P7" s="60">
        <f t="shared" si="1"/>
        <v>0.54784973547694504</v>
      </c>
      <c r="Q7" s="60">
        <f t="shared" si="1"/>
        <v>0.56665285759733908</v>
      </c>
      <c r="R7" s="60">
        <f t="shared" si="1"/>
        <v>0.58397827797424018</v>
      </c>
      <c r="S7" s="60">
        <f t="shared" si="1"/>
        <v>0.59999013460726702</v>
      </c>
      <c r="T7" s="60">
        <f t="shared" si="1"/>
        <v>0.61482978023362145</v>
      </c>
      <c r="U7" s="60">
        <f t="shared" si="1"/>
        <v>0.6286194521470434</v>
      </c>
      <c r="V7" s="60">
        <f t="shared" si="1"/>
        <v>0.64146529612130576</v>
      </c>
      <c r="W7" s="60">
        <f t="shared" si="1"/>
        <v>0.65345986019761837</v>
      </c>
      <c r="X7" s="60">
        <f t="shared" si="1"/>
        <v>0.66468415581686435</v>
      </c>
      <c r="Y7" s="60">
        <f t="shared" si="1"/>
        <v>0.67520936653170527</v>
      </c>
      <c r="Z7" s="60">
        <f t="shared" si="1"/>
        <v>0.68509826955122666</v>
      </c>
      <c r="AA7" s="60">
        <f t="shared" si="1"/>
        <v>0.69440642287300669</v>
      </c>
      <c r="AB7" s="60">
        <f t="shared" si="2"/>
        <v>0.70318316055583063</v>
      </c>
      <c r="AC7" s="60">
        <f t="shared" si="2"/>
        <v>0.71147243045614639</v>
      </c>
      <c r="AD7" s="60">
        <f t="shared" si="2"/>
        <v>0.71931350215172041</v>
      </c>
      <c r="AE7" s="60">
        <f t="shared" si="2"/>
        <v>0.72674156749734842</v>
      </c>
      <c r="AF7" s="60">
        <f t="shared" si="2"/>
        <v>0.73378825203701226</v>
      </c>
      <c r="AG7" s="60">
        <f t="shared" si="2"/>
        <v>0.74048205211879758</v>
      </c>
      <c r="AH7" s="60">
        <f t="shared" si="2"/>
        <v>0.74684870984963658</v>
      </c>
      <c r="AI7" s="60">
        <f t="shared" si="2"/>
        <v>0.75291153584832848</v>
      </c>
      <c r="AJ7" s="60">
        <f t="shared" si="2"/>
        <v>0.75869168799805531</v>
      </c>
      <c r="AK7" s="60">
        <f t="shared" si="2"/>
        <v>0.76420841297755171</v>
      </c>
      <c r="AL7" s="60">
        <f t="shared" si="2"/>
        <v>0.76947925619526114</v>
      </c>
      <c r="AM7" s="60">
        <f t="shared" si="2"/>
        <v>0.7745202448096945</v>
      </c>
      <c r="AN7" s="60">
        <f t="shared" si="2"/>
        <v>0.77934604774946681</v>
      </c>
      <c r="AO7" s="60">
        <f t="shared" si="2"/>
        <v>0.78397011601467315</v>
      </c>
      <c r="AP7" s="60">
        <f t="shared" si="2"/>
        <v>0.78840480602082508</v>
      </c>
      <c r="AQ7" s="60">
        <f t="shared" si="2"/>
        <v>0.79266148831634298</v>
      </c>
      <c r="AR7" s="60">
        <f t="shared" si="2"/>
        <v>0.79675064364775816</v>
      </c>
      <c r="AS7" s="60">
        <f t="shared" si="2"/>
        <v>0.80068194804977355</v>
      </c>
      <c r="AT7" s="60">
        <f t="shared" si="2"/>
        <v>0.804464348389337</v>
      </c>
      <c r="AU7" s="60">
        <f t="shared" si="2"/>
        <v>0.80810612958513861</v>
      </c>
      <c r="AV7" s="60">
        <f t="shared" si="2"/>
        <v>0.81161497454936304</v>
      </c>
      <c r="AW7" s="60">
        <f t="shared" si="2"/>
        <v>0.81499801775139169</v>
      </c>
      <c r="AX7" s="60">
        <f t="shared" si="2"/>
        <v>0.81826189317875342</v>
      </c>
      <c r="AY7" s="60">
        <f t="shared" si="2"/>
        <v>0.8214127773651575</v>
      </c>
      <c r="AZ7" s="84">
        <f t="shared" si="2"/>
        <v>0.82445642806579367</v>
      </c>
    </row>
    <row r="8" spans="1:256">
      <c r="A8" s="102">
        <f t="shared" si="3"/>
        <v>5</v>
      </c>
      <c r="B8" s="4">
        <v>0</v>
      </c>
      <c r="C8" s="60">
        <f t="shared" si="0"/>
        <v>3.0052585871730285E-2</v>
      </c>
      <c r="D8" s="60">
        <f t="shared" si="0"/>
        <v>8.2217165709015522E-2</v>
      </c>
      <c r="E8" s="60">
        <f t="shared" si="0"/>
        <v>0.13684175946152105</v>
      </c>
      <c r="F8" s="60">
        <f t="shared" si="0"/>
        <v>0.188775429471914</v>
      </c>
      <c r="G8" s="60">
        <f t="shared" si="0"/>
        <v>0.23658959361548729</v>
      </c>
      <c r="H8" s="60">
        <f t="shared" si="0"/>
        <v>0.28008775568998823</v>
      </c>
      <c r="I8" s="60">
        <f t="shared" si="0"/>
        <v>0.31950733565537281</v>
      </c>
      <c r="J8" s="60">
        <f t="shared" si="0"/>
        <v>0.3552248097226855</v>
      </c>
      <c r="K8" s="60">
        <f t="shared" si="0"/>
        <v>0.38764004682140413</v>
      </c>
      <c r="L8" s="60">
        <f t="shared" si="0"/>
        <v>0.41713125151212982</v>
      </c>
      <c r="M8" s="60">
        <f t="shared" si="1"/>
        <v>0.44403931866734059</v>
      </c>
      <c r="N8" s="60">
        <f t="shared" si="1"/>
        <v>0.468664666737861</v>
      </c>
      <c r="O8" s="60">
        <f t="shared" si="1"/>
        <v>0.49126922453805477</v>
      </c>
      <c r="P8" s="60">
        <f t="shared" si="1"/>
        <v>0.51208031558929346</v>
      </c>
      <c r="Q8" s="60">
        <f t="shared" si="1"/>
        <v>0.53129499004193648</v>
      </c>
      <c r="R8" s="60">
        <f t="shared" si="1"/>
        <v>0.5490841802765406</v>
      </c>
      <c r="S8" s="60">
        <f t="shared" si="1"/>
        <v>0.56559643937040649</v>
      </c>
      <c r="T8" s="60">
        <f t="shared" si="1"/>
        <v>0.58096119817265079</v>
      </c>
      <c r="U8" s="60">
        <f t="shared" si="1"/>
        <v>0.59529155514764531</v>
      </c>
      <c r="V8" s="60">
        <f t="shared" si="1"/>
        <v>0.60868664463461764</v>
      </c>
      <c r="W8" s="60">
        <f t="shared" si="1"/>
        <v>0.6212336384535001</v>
      </c>
      <c r="X8" s="60">
        <f t="shared" si="1"/>
        <v>0.63300943494808248</v>
      </c>
      <c r="Y8" s="60">
        <f t="shared" si="1"/>
        <v>0.64408208451408899</v>
      </c>
      <c r="Z8" s="60">
        <f t="shared" si="1"/>
        <v>0.65451199427184892</v>
      </c>
      <c r="AA8" s="60">
        <f t="shared" si="1"/>
        <v>0.66435294814319823</v>
      </c>
      <c r="AB8" s="60">
        <f t="shared" si="2"/>
        <v>0.6736529727502113</v>
      </c>
      <c r="AC8" s="60">
        <f t="shared" si="2"/>
        <v>0.68245507446433473</v>
      </c>
      <c r="AD8" s="60">
        <f t="shared" si="2"/>
        <v>0.69079786861539527</v>
      </c>
      <c r="AE8" s="60">
        <f t="shared" si="2"/>
        <v>0.69871611825948043</v>
      </c>
      <c r="AF8" s="60">
        <f t="shared" si="2"/>
        <v>0.70624119691325726</v>
      </c>
      <c r="AG8" s="60">
        <f t="shared" si="2"/>
        <v>0.71340148719606811</v>
      </c>
      <c r="AH8" s="60">
        <f t="shared" si="2"/>
        <v>0.7202227252929444</v>
      </c>
      <c r="AI8" s="60">
        <f t="shared" si="2"/>
        <v>0.72672829948501128</v>
      </c>
      <c r="AJ8" s="60">
        <f t="shared" si="2"/>
        <v>0.73293950962369525</v>
      </c>
      <c r="AK8" s="60">
        <f t="shared" si="2"/>
        <v>0.73887579329761854</v>
      </c>
      <c r="AL8" s="60">
        <f t="shared" si="2"/>
        <v>0.74455492351155139</v>
      </c>
      <c r="AM8" s="60">
        <f t="shared" si="2"/>
        <v>0.74999318192892461</v>
      </c>
      <c r="AN8" s="60">
        <f t="shared" si="2"/>
        <v>0.75520551109358602</v>
      </c>
      <c r="AO8" s="60">
        <f t="shared" si="2"/>
        <v>0.76020564851866412</v>
      </c>
      <c r="AP8" s="60">
        <f t="shared" si="2"/>
        <v>0.7650062450910905</v>
      </c>
      <c r="AQ8" s="60">
        <f t="shared" si="2"/>
        <v>0.76961896987368539</v>
      </c>
      <c r="AR8" s="60">
        <f t="shared" si="2"/>
        <v>0.77405460307987206</v>
      </c>
      <c r="AS8" s="60">
        <f t="shared" si="2"/>
        <v>0.77832311873859072</v>
      </c>
      <c r="AT8" s="60">
        <f t="shared" si="2"/>
        <v>0.78243375835029905</v>
      </c>
      <c r="AU8" s="60">
        <f t="shared" si="2"/>
        <v>0.78639509665211615</v>
      </c>
      <c r="AV8" s="60">
        <f t="shared" si="2"/>
        <v>0.79021510045546928</v>
      </c>
      <c r="AW8" s="60">
        <f t="shared" si="2"/>
        <v>0.79390118138839005</v>
      </c>
      <c r="AX8" s="60">
        <f t="shared" si="2"/>
        <v>0.7974602432629857</v>
      </c>
      <c r="AY8" s="60">
        <f t="shared" si="2"/>
        <v>0.80089872469345469</v>
      </c>
      <c r="AZ8" s="84">
        <f t="shared" si="2"/>
        <v>0.80422263750866019</v>
      </c>
    </row>
    <row r="9" spans="1:256">
      <c r="A9" s="102">
        <f t="shared" si="3"/>
        <v>6</v>
      </c>
      <c r="B9" s="4">
        <v>0</v>
      </c>
      <c r="C9" s="60">
        <f t="shared" si="0"/>
        <v>2.5678955948974791E-2</v>
      </c>
      <c r="D9" s="60">
        <f t="shared" si="0"/>
        <v>7.1477688858027646E-2</v>
      </c>
      <c r="E9" s="60">
        <f t="shared" si="0"/>
        <v>0.12058159868274292</v>
      </c>
      <c r="F9" s="60">
        <f t="shared" si="0"/>
        <v>0.16817758120350967</v>
      </c>
      <c r="G9" s="60">
        <f t="shared" si="0"/>
        <v>0.21270957543988048</v>
      </c>
      <c r="H9" s="60">
        <f t="shared" si="0"/>
        <v>0.25377817039342221</v>
      </c>
      <c r="I9" s="60">
        <f t="shared" si="0"/>
        <v>0.29143432431832045</v>
      </c>
      <c r="J9" s="60">
        <f t="shared" si="0"/>
        <v>0.32590266902869358</v>
      </c>
      <c r="K9" s="60">
        <f t="shared" si="0"/>
        <v>0.35746442756507701</v>
      </c>
      <c r="L9" s="60">
        <f t="shared" si="0"/>
        <v>0.38640647097934805</v>
      </c>
      <c r="M9" s="60">
        <f t="shared" si="1"/>
        <v>0.41299966721211828</v>
      </c>
      <c r="N9" s="60">
        <f t="shared" si="1"/>
        <v>0.43749069344250358</v>
      </c>
      <c r="O9" s="60">
        <f t="shared" si="1"/>
        <v>0.46010010175064631</v>
      </c>
      <c r="P9" s="60">
        <f t="shared" si="1"/>
        <v>0.48102322377102052</v>
      </c>
      <c r="Q9" s="60">
        <f t="shared" si="1"/>
        <v>0.50043226177162414</v>
      </c>
      <c r="R9" s="60">
        <f t="shared" si="1"/>
        <v>0.5184787630099803</v>
      </c>
      <c r="S9" s="60">
        <f t="shared" si="1"/>
        <v>0.53529609456249438</v>
      </c>
      <c r="T9" s="60">
        <f t="shared" si="1"/>
        <v>0.55100174687893566</v>
      </c>
      <c r="U9" s="60">
        <f t="shared" si="1"/>
        <v>0.56569940044761435</v>
      </c>
      <c r="V9" s="60">
        <f t="shared" si="1"/>
        <v>0.57948074248043213</v>
      </c>
      <c r="W9" s="60">
        <f t="shared" si="1"/>
        <v>0.59242704536929192</v>
      </c>
      <c r="X9" s="60">
        <f t="shared" si="1"/>
        <v>0.60461052920726122</v>
      </c>
      <c r="Y9" s="60">
        <f t="shared" si="1"/>
        <v>0.61609553391742289</v>
      </c>
      <c r="Z9" s="60">
        <f t="shared" si="1"/>
        <v>0.6269395261897257</v>
      </c>
      <c r="AA9" s="60">
        <f t="shared" si="1"/>
        <v>0.63719396444540122</v>
      </c>
      <c r="AB9" s="60">
        <f t="shared" si="2"/>
        <v>0.64690504245077562</v>
      </c>
      <c r="AC9" s="60">
        <f t="shared" si="2"/>
        <v>0.65611432950704784</v>
      </c>
      <c r="AD9" s="60">
        <f t="shared" si="2"/>
        <v>0.66485932259947844</v>
      </c>
      <c r="AE9" s="60">
        <f t="shared" si="2"/>
        <v>0.67317392360411188</v>
      </c>
      <c r="AF9" s="60">
        <f t="shared" si="2"/>
        <v>0.6810888526532568</v>
      </c>
      <c r="AG9" s="60">
        <f t="shared" si="2"/>
        <v>0.68863200704544147</v>
      </c>
      <c r="AH9" s="60">
        <f t="shared" si="2"/>
        <v>0.69582877362723106</v>
      </c>
      <c r="AI9" s="60">
        <f t="shared" si="2"/>
        <v>0.70270230134265688</v>
      </c>
      <c r="AJ9" s="60">
        <f t="shared" si="2"/>
        <v>0.70927373960979967</v>
      </c>
      <c r="AK9" s="60">
        <f t="shared" si="2"/>
        <v>0.71556244731410745</v>
      </c>
      <c r="AL9" s="60">
        <f t="shared" si="2"/>
        <v>0.72158617647821222</v>
      </c>
      <c r="AM9" s="60">
        <f t="shared" si="2"/>
        <v>0.72736123405574304</v>
      </c>
      <c r="AN9" s="60">
        <f t="shared" si="2"/>
        <v>0.73290262478259038</v>
      </c>
      <c r="AO9" s="60">
        <f t="shared" si="2"/>
        <v>0.73822417758702696</v>
      </c>
      <c r="AP9" s="60">
        <f t="shared" si="2"/>
        <v>0.74333865769638663</v>
      </c>
      <c r="AQ9" s="60">
        <f t="shared" si="2"/>
        <v>0.74825786627130986</v>
      </c>
      <c r="AR9" s="60">
        <f t="shared" si="2"/>
        <v>0.75299272913945181</v>
      </c>
      <c r="AS9" s="60">
        <f t="shared" si="2"/>
        <v>0.75755337598119032</v>
      </c>
      <c r="AT9" s="60">
        <f t="shared" si="2"/>
        <v>0.76194921113376424</v>
      </c>
      <c r="AU9" s="60">
        <f t="shared" si="2"/>
        <v>0.76618897702205202</v>
      </c>
      <c r="AV9" s="60">
        <f t="shared" si="2"/>
        <v>0.7702808110893794</v>
      </c>
      <c r="AW9" s="60">
        <f t="shared" si="2"/>
        <v>0.77423229698660856</v>
      </c>
      <c r="AX9" s="60">
        <f t="shared" si="2"/>
        <v>0.7780505106792327</v>
      </c>
      <c r="AY9" s="60">
        <f t="shared" si="2"/>
        <v>0.78174206204768037</v>
      </c>
      <c r="AZ9" s="84">
        <f t="shared" si="2"/>
        <v>0.78531313248338608</v>
      </c>
    </row>
    <row r="10" spans="1:256">
      <c r="A10" s="102">
        <f t="shared" si="3"/>
        <v>7</v>
      </c>
      <c r="B10" s="4">
        <v>0</v>
      </c>
      <c r="C10" s="60">
        <f t="shared" si="0"/>
        <v>2.241690886329618E-2</v>
      </c>
      <c r="D10" s="60">
        <f t="shared" si="0"/>
        <v>6.3223762312227205E-2</v>
      </c>
      <c r="E10" s="60">
        <f t="shared" si="0"/>
        <v>0.10778928748621182</v>
      </c>
      <c r="F10" s="60">
        <f t="shared" si="0"/>
        <v>0.15166223614131386</v>
      </c>
      <c r="G10" s="60">
        <f t="shared" si="0"/>
        <v>0.19325746190524654</v>
      </c>
      <c r="H10" s="60">
        <f t="shared" si="0"/>
        <v>0.23205754301488138</v>
      </c>
      <c r="I10" s="60">
        <f t="shared" si="0"/>
        <v>0.26798867919475278</v>
      </c>
      <c r="J10" s="60">
        <f t="shared" si="0"/>
        <v>0.30116630151050788</v>
      </c>
      <c r="K10" s="60">
        <f t="shared" si="0"/>
        <v>0.33178195606776523</v>
      </c>
      <c r="L10" s="60">
        <f t="shared" si="0"/>
        <v>0.3600507438551554</v>
      </c>
      <c r="M10" s="60">
        <f t="shared" si="1"/>
        <v>0.38618668580656168</v>
      </c>
      <c r="N10" s="60">
        <f t="shared" si="1"/>
        <v>0.41039157498156714</v>
      </c>
      <c r="O10" s="60">
        <f t="shared" si="1"/>
        <v>0.43285051021946475</v>
      </c>
      <c r="P10" s="60">
        <f t="shared" si="1"/>
        <v>0.45373075657210293</v>
      </c>
      <c r="Q10" s="60">
        <f t="shared" si="1"/>
        <v>0.47318222782839342</v>
      </c>
      <c r="R10" s="60">
        <f t="shared" si="1"/>
        <v>0.49133870939427388</v>
      </c>
      <c r="S10" s="60">
        <f t="shared" si="1"/>
        <v>0.50831936341290307</v>
      </c>
      <c r="T10" s="60">
        <f t="shared" si="1"/>
        <v>0.52423028103441704</v>
      </c>
      <c r="U10" s="60">
        <f t="shared" si="1"/>
        <v>0.53916596580238685</v>
      </c>
      <c r="V10" s="60">
        <f t="shared" si="1"/>
        <v>0.5532106959738432</v>
      </c>
      <c r="W10" s="60">
        <f t="shared" si="1"/>
        <v>0.56643974759295401</v>
      </c>
      <c r="X10" s="60">
        <f t="shared" si="1"/>
        <v>0.57892047781671307</v>
      </c>
      <c r="Y10" s="60">
        <f t="shared" si="1"/>
        <v>0.59071327669675733</v>
      </c>
      <c r="Z10" s="60">
        <f t="shared" si="1"/>
        <v>0.60187239941302617</v>
      </c>
      <c r="AA10" s="60">
        <f t="shared" si="1"/>
        <v>0.61244669209555158</v>
      </c>
      <c r="AB10" s="60">
        <f t="shared" si="2"/>
        <v>0.62248022412870641</v>
      </c>
      <c r="AC10" s="60">
        <f t="shared" si="2"/>
        <v>0.6320128389178602</v>
      </c>
      <c r="AD10" s="60">
        <f t="shared" si="2"/>
        <v>0.64108063390537484</v>
      </c>
      <c r="AE10" s="60">
        <f t="shared" si="2"/>
        <v>0.64971637936484794</v>
      </c>
      <c r="AF10" s="60">
        <f t="shared" si="2"/>
        <v>0.6579498842904441</v>
      </c>
      <c r="AG10" s="60">
        <f t="shared" si="2"/>
        <v>0.66580831658488648</v>
      </c>
      <c r="AH10" s="60">
        <f t="shared" si="2"/>
        <v>0.6733164837555724</v>
      </c>
      <c r="AI10" s="60">
        <f t="shared" si="2"/>
        <v>0.68049707945607563</v>
      </c>
      <c r="AJ10" s="60">
        <f t="shared" si="2"/>
        <v>0.6873709004537023</v>
      </c>
      <c r="AK10" s="60">
        <f t="shared" si="2"/>
        <v>0.69395703795225716</v>
      </c>
      <c r="AL10" s="60">
        <f t="shared" si="2"/>
        <v>0.70027304664081758</v>
      </c>
      <c r="AM10" s="60">
        <f t="shared" si="2"/>
        <v>0.70633509436217456</v>
      </c>
      <c r="AN10" s="60">
        <f t="shared" si="2"/>
        <v>0.71215809488751203</v>
      </c>
      <c r="AO10" s="60">
        <f t="shared" si="2"/>
        <v>0.71775582593684906</v>
      </c>
      <c r="AP10" s="60">
        <f t="shared" si="2"/>
        <v>0.72314103428887233</v>
      </c>
      <c r="AQ10" s="60">
        <f t="shared" si="2"/>
        <v>0.72832552957141383</v>
      </c>
      <c r="AR10" s="60">
        <f t="shared" si="2"/>
        <v>0.73332026810837081</v>
      </c>
      <c r="AS10" s="60">
        <f t="shared" si="2"/>
        <v>0.7381354280147191</v>
      </c>
      <c r="AT10" s="60">
        <f t="shared" si="2"/>
        <v>0.74278047657368385</v>
      </c>
      <c r="AU10" s="60">
        <f t="shared" si="2"/>
        <v>0.74726423079505089</v>
      </c>
      <c r="AV10" s="60">
        <f t="shared" si="2"/>
        <v>0.7515949119376506</v>
      </c>
      <c r="AW10" s="60">
        <f t="shared" si="2"/>
        <v>0.75578019467932278</v>
      </c>
      <c r="AX10" s="60">
        <f t="shared" si="2"/>
        <v>0.75982725153177388</v>
      </c>
      <c r="AY10" s="60">
        <f t="shared" si="2"/>
        <v>0.76374279302360604</v>
      </c>
      <c r="AZ10" s="84">
        <f t="shared" si="2"/>
        <v>0.76753310411070741</v>
      </c>
    </row>
    <row r="11" spans="1:256">
      <c r="A11" s="102">
        <f t="shared" si="3"/>
        <v>8</v>
      </c>
      <c r="B11" s="4">
        <v>0</v>
      </c>
      <c r="C11" s="60">
        <f t="shared" si="0"/>
        <v>1.9890371327130518E-2</v>
      </c>
      <c r="D11" s="60">
        <f t="shared" si="0"/>
        <v>5.6680947980693279E-2</v>
      </c>
      <c r="E11" s="60">
        <f t="shared" si="0"/>
        <v>9.7458805739214685E-2</v>
      </c>
      <c r="F11" s="60">
        <f t="shared" si="0"/>
        <v>0.13811783989736134</v>
      </c>
      <c r="G11" s="60">
        <f t="shared" si="0"/>
        <v>0.17709446581236818</v>
      </c>
      <c r="H11" s="60">
        <f t="shared" si="0"/>
        <v>0.21380509930400526</v>
      </c>
      <c r="I11" s="60">
        <f t="shared" si="0"/>
        <v>0.24809225259746442</v>
      </c>
      <c r="J11" s="60">
        <f t="shared" si="0"/>
        <v>0.2799923761135083</v>
      </c>
      <c r="K11" s="60">
        <f t="shared" si="0"/>
        <v>0.30962897311549492</v>
      </c>
      <c r="L11" s="60">
        <f t="shared" si="0"/>
        <v>0.33716069428251627</v>
      </c>
      <c r="M11" s="60">
        <f t="shared" si="1"/>
        <v>0.36275551465160111</v>
      </c>
      <c r="N11" s="60">
        <f t="shared" si="1"/>
        <v>0.38657794231520604</v>
      </c>
      <c r="O11" s="60">
        <f t="shared" si="1"/>
        <v>0.40878295815501514</v>
      </c>
      <c r="P11" s="60">
        <f t="shared" si="1"/>
        <v>0.42951349343718043</v>
      </c>
      <c r="Q11" s="60">
        <f t="shared" si="1"/>
        <v>0.44889976906891632</v>
      </c>
      <c r="R11" s="60">
        <f t="shared" si="1"/>
        <v>0.46705959494080457</v>
      </c>
      <c r="S11" s="60">
        <f t="shared" si="1"/>
        <v>0.48409913734576715</v>
      </c>
      <c r="T11" s="60">
        <f t="shared" si="1"/>
        <v>0.5001138848576876</v>
      </c>
      <c r="U11" s="60">
        <f t="shared" si="1"/>
        <v>0.51518966619162399</v>
      </c>
      <c r="V11" s="60">
        <f t="shared" si="1"/>
        <v>0.52940364262982498</v>
      </c>
      <c r="W11" s="60">
        <f t="shared" si="1"/>
        <v>0.5428252365556403</v>
      </c>
      <c r="X11" s="60">
        <f t="shared" si="1"/>
        <v>0.55551697955688306</v>
      </c>
      <c r="Y11" s="60">
        <f t="shared" si="1"/>
        <v>0.56753527572284901</v>
      </c>
      <c r="Z11" s="60">
        <f t="shared" si="1"/>
        <v>0.57893108229753376</v>
      </c>
      <c r="AA11" s="60">
        <f t="shared" si="1"/>
        <v>0.58975051314509719</v>
      </c>
      <c r="AB11" s="60">
        <f t="shared" si="2"/>
        <v>0.60003537191735568</v>
      </c>
      <c r="AC11" s="60">
        <f t="shared" si="2"/>
        <v>0.60982362219898001</v>
      </c>
      <c r="AD11" s="60">
        <f t="shared" si="2"/>
        <v>0.6191498017214091</v>
      </c>
      <c r="AE11" s="60">
        <f t="shared" si="2"/>
        <v>0.62804538726123094</v>
      </c>
      <c r="AF11" s="60">
        <f t="shared" si="2"/>
        <v>0.63653911623557835</v>
      </c>
      <c r="AG11" s="60">
        <f t="shared" si="2"/>
        <v>0.64465727036871368</v>
      </c>
      <c r="AH11" s="60">
        <f t="shared" si="2"/>
        <v>0.65242392618143341</v>
      </c>
      <c r="AI11" s="60">
        <f t="shared" si="2"/>
        <v>0.65986117647443288</v>
      </c>
      <c r="AJ11" s="60">
        <f t="shared" si="2"/>
        <v>0.66698932645003561</v>
      </c>
      <c r="AK11" s="60">
        <f t="shared" si="2"/>
        <v>0.67382706764694034</v>
      </c>
      <c r="AL11" s="60">
        <f t="shared" si="2"/>
        <v>0.6803916324485767</v>
      </c>
      <c r="AM11" s="60">
        <f t="shared" si="2"/>
        <v>0.68669893156345863</v>
      </c>
      <c r="AN11" s="60">
        <f t="shared" si="2"/>
        <v>0.69276367656077475</v>
      </c>
      <c r="AO11" s="60">
        <f t="shared" si="2"/>
        <v>0.69859948927114879</v>
      </c>
      <c r="AP11" s="60">
        <f t="shared" si="2"/>
        <v>0.70421899962603751</v>
      </c>
      <c r="AQ11" s="60">
        <f t="shared" si="2"/>
        <v>0.70963393330484759</v>
      </c>
      <c r="AR11" s="60">
        <f t="shared" si="2"/>
        <v>0.71485519038234013</v>
      </c>
      <c r="AS11" s="60">
        <f t="shared" si="2"/>
        <v>0.71989291601640182</v>
      </c>
      <c r="AT11" s="60">
        <f t="shared" si="2"/>
        <v>0.72475656408452338</v>
      </c>
      <c r="AU11" s="60">
        <f t="shared" si="2"/>
        <v>0.72945495456340448</v>
      </c>
      <c r="AV11" s="60">
        <f t="shared" si="2"/>
        <v>0.73399632534751502</v>
      </c>
      <c r="AW11" s="60">
        <f t="shared" si="2"/>
        <v>0.73838837911703248</v>
      </c>
      <c r="AX11" s="60">
        <f t="shared" si="2"/>
        <v>0.7426383257914847</v>
      </c>
      <c r="AY11" s="60">
        <f t="shared" si="2"/>
        <v>0.74675292104107194</v>
      </c>
      <c r="AZ11" s="84">
        <f t="shared" si="2"/>
        <v>0.75073850127167796</v>
      </c>
    </row>
    <row r="12" spans="1:256">
      <c r="A12" s="102">
        <f t="shared" si="3"/>
        <v>9</v>
      </c>
      <c r="B12" s="4">
        <v>0</v>
      </c>
      <c r="C12" s="60">
        <f t="shared" si="0"/>
        <v>1.7875749515721129E-2</v>
      </c>
      <c r="D12" s="60">
        <f t="shared" si="0"/>
        <v>5.1366600671000621E-2</v>
      </c>
      <c r="E12" s="60">
        <f t="shared" si="0"/>
        <v>8.8940039628961368E-2</v>
      </c>
      <c r="F12" s="60">
        <f t="shared" si="0"/>
        <v>0.1268049716161809</v>
      </c>
      <c r="G12" s="60">
        <f t="shared" si="0"/>
        <v>0.16344490737202735</v>
      </c>
      <c r="H12" s="60">
        <f t="shared" si="0"/>
        <v>0.19824228082594664</v>
      </c>
      <c r="I12" s="60">
        <f t="shared" si="0"/>
        <v>0.23098363335185521</v>
      </c>
      <c r="J12" s="60">
        <f t="shared" si="0"/>
        <v>0.26164801196088106</v>
      </c>
      <c r="K12" s="60">
        <f t="shared" si="0"/>
        <v>0.29030703958979992</v>
      </c>
      <c r="L12" s="60">
        <f t="shared" si="0"/>
        <v>0.31707482511825114</v>
      </c>
      <c r="M12" s="60">
        <f t="shared" si="1"/>
        <v>0.34208200830759966</v>
      </c>
      <c r="N12" s="60">
        <f t="shared" si="1"/>
        <v>0.36546216297032452</v>
      </c>
      <c r="O12" s="60">
        <f t="shared" si="1"/>
        <v>0.38734477382893812</v>
      </c>
      <c r="P12" s="60">
        <f t="shared" si="1"/>
        <v>0.40785179603745997</v>
      </c>
      <c r="Q12" s="60">
        <f t="shared" si="1"/>
        <v>0.42709619037907065</v>
      </c>
      <c r="R12" s="60">
        <f t="shared" si="1"/>
        <v>0.44518154601046633</v>
      </c>
      <c r="S12" s="60">
        <f t="shared" si="1"/>
        <v>0.46220229009632996</v>
      </c>
      <c r="T12" s="60">
        <f t="shared" si="1"/>
        <v>0.47824419872105484</v>
      </c>
      <c r="U12" s="60">
        <f t="shared" si="1"/>
        <v>0.4933850455563118</v>
      </c>
      <c r="V12" s="60">
        <f t="shared" si="1"/>
        <v>0.50769529527281465</v>
      </c>
      <c r="W12" s="60">
        <f t="shared" si="1"/>
        <v>0.52123878988339811</v>
      </c>
      <c r="X12" s="60">
        <f t="shared" si="1"/>
        <v>0.53407340042459328</v>
      </c>
      <c r="Y12" s="60">
        <f t="shared" si="1"/>
        <v>0.54625163061888216</v>
      </c>
      <c r="Z12" s="60">
        <f t="shared" si="1"/>
        <v>0.55782116745613186</v>
      </c>
      <c r="AA12" s="60">
        <f t="shared" si="1"/>
        <v>0.56882537837101554</v>
      </c>
      <c r="AB12" s="60">
        <f t="shared" si="2"/>
        <v>0.57930375729351258</v>
      </c>
      <c r="AC12" s="60">
        <f t="shared" si="2"/>
        <v>0.58929232316796576</v>
      </c>
      <c r="AD12" s="60">
        <f t="shared" si="2"/>
        <v>0.59882397509291063</v>
      </c>
      <c r="AE12" s="60">
        <f t="shared" si="2"/>
        <v>0.60792880834662144</v>
      </c>
      <c r="AF12" s="60">
        <f t="shared" si="2"/>
        <v>0.61663439542617049</v>
      </c>
      <c r="AG12" s="60">
        <f t="shared" si="2"/>
        <v>0.62496603595906952</v>
      </c>
      <c r="AH12" s="60">
        <f t="shared" si="2"/>
        <v>0.63294697901764718</v>
      </c>
      <c r="AI12" s="60">
        <f t="shared" si="2"/>
        <v>0.64059862101956266</v>
      </c>
      <c r="AJ12" s="60">
        <f t="shared" si="2"/>
        <v>0.64794068205763367</v>
      </c>
      <c r="AK12" s="60">
        <f t="shared" si="2"/>
        <v>0.65499136318166762</v>
      </c>
      <c r="AL12" s="60">
        <f t="shared" si="2"/>
        <v>0.66176748686070563</v>
      </c>
      <c r="AM12" s="60">
        <f t="shared" si="2"/>
        <v>0.66828462258830801</v>
      </c>
      <c r="AN12" s="60">
        <f t="shared" si="2"/>
        <v>0.67455719935622305</v>
      </c>
      <c r="AO12" s="60">
        <f t="shared" si="2"/>
        <v>0.68059860651153781</v>
      </c>
      <c r="AP12" s="60">
        <f t="shared" si="2"/>
        <v>0.68642128432717431</v>
      </c>
      <c r="AQ12" s="60">
        <f t="shared" si="2"/>
        <v>0.69203680545297386</v>
      </c>
      <c r="AR12" s="60">
        <f t="shared" si="2"/>
        <v>0.69745594827221957</v>
      </c>
      <c r="AS12" s="60">
        <f t="shared" si="2"/>
        <v>0.70268876306394712</v>
      </c>
      <c r="AT12" s="60">
        <f t="shared" si="2"/>
        <v>0.70774463176265867</v>
      </c>
      <c r="AU12" s="60">
        <f t="shared" si="2"/>
        <v>0.71263232201210269</v>
      </c>
      <c r="AV12" s="60">
        <f t="shared" si="2"/>
        <v>0.71736003612688215</v>
      </c>
      <c r="AW12" s="60">
        <f t="shared" si="2"/>
        <v>0.72193545550324301</v>
      </c>
      <c r="AX12" s="60">
        <f t="shared" si="2"/>
        <v>0.72636578095711413</v>
      </c>
      <c r="AY12" s="60">
        <f t="shared" si="2"/>
        <v>0.73065776941212701</v>
      </c>
      <c r="AZ12" s="84">
        <f t="shared" si="2"/>
        <v>0.73481776731189774</v>
      </c>
    </row>
    <row r="13" spans="1:256">
      <c r="A13" s="102">
        <f t="shared" si="3"/>
        <v>10</v>
      </c>
      <c r="B13" s="4">
        <v>0</v>
      </c>
      <c r="C13" s="60">
        <f t="shared" si="0"/>
        <v>1.6231752262825985E-2</v>
      </c>
      <c r="D13" s="60">
        <f t="shared" si="0"/>
        <v>4.6964147614822246E-2</v>
      </c>
      <c r="E13" s="60">
        <f t="shared" si="0"/>
        <v>8.1793790924657078E-2</v>
      </c>
      <c r="F13" s="60">
        <f t="shared" si="0"/>
        <v>0.11721187910109102</v>
      </c>
      <c r="G13" s="60">
        <f t="shared" si="0"/>
        <v>0.15176100694691236</v>
      </c>
      <c r="H13" s="60">
        <f t="shared" si="0"/>
        <v>0.18480982554752803</v>
      </c>
      <c r="I13" s="60">
        <f t="shared" si="0"/>
        <v>0.21610786039131383</v>
      </c>
      <c r="J13" s="60">
        <f t="shared" si="0"/>
        <v>0.24559231101389123</v>
      </c>
      <c r="K13" s="60">
        <f t="shared" si="0"/>
        <v>0.27329505487448541</v>
      </c>
      <c r="L13" s="60">
        <f t="shared" si="0"/>
        <v>0.29929491442981992</v>
      </c>
      <c r="M13" s="60">
        <f t="shared" si="1"/>
        <v>0.3236921790026675</v>
      </c>
      <c r="N13" s="60">
        <f t="shared" si="1"/>
        <v>0.34659473289041559</v>
      </c>
      <c r="O13" s="60">
        <f t="shared" si="1"/>
        <v>0.36811049305016963</v>
      </c>
      <c r="P13" s="60">
        <f t="shared" si="1"/>
        <v>0.38834337649388639</v>
      </c>
      <c r="Q13" s="60">
        <f t="shared" si="1"/>
        <v>0.40739127785127338</v>
      </c>
      <c r="R13" s="60">
        <f t="shared" si="1"/>
        <v>0.42534520039420087</v>
      </c>
      <c r="S13" s="60">
        <f t="shared" si="1"/>
        <v>0.44228904623446302</v>
      </c>
      <c r="T13" s="60">
        <f t="shared" si="1"/>
        <v>0.45829977582227238</v>
      </c>
      <c r="U13" s="60">
        <f t="shared" si="1"/>
        <v>0.47344776507155995</v>
      </c>
      <c r="V13" s="60">
        <f t="shared" si="1"/>
        <v>0.4877972581383026</v>
      </c>
      <c r="W13" s="60">
        <f t="shared" si="1"/>
        <v>0.50140685559950804</v>
      </c>
      <c r="X13" s="60">
        <f t="shared" si="1"/>
        <v>0.51433000301967613</v>
      </c>
      <c r="Y13" s="60">
        <f t="shared" si="1"/>
        <v>0.52661546025265549</v>
      </c>
      <c r="Z13" s="60">
        <f t="shared" si="1"/>
        <v>0.53830774118536251</v>
      </c>
      <c r="AA13" s="60">
        <f t="shared" si="1"/>
        <v>0.54944751930178914</v>
      </c>
      <c r="AB13" s="60">
        <f t="shared" si="2"/>
        <v>0.56007199783654849</v>
      </c>
      <c r="AC13" s="60">
        <f t="shared" si="2"/>
        <v>0.57021524526078671</v>
      </c>
      <c r="AD13" s="60">
        <f t="shared" si="2"/>
        <v>0.57990849793624666</v>
      </c>
      <c r="AE13" s="60">
        <f t="shared" si="2"/>
        <v>0.58918043232158501</v>
      </c>
      <c r="AF13" s="60">
        <f t="shared" si="2"/>
        <v>0.59805740933029894</v>
      </c>
      <c r="AG13" s="60">
        <f t="shared" si="2"/>
        <v>0.60656369345541816</v>
      </c>
      <c r="AH13" s="60">
        <f t="shared" si="2"/>
        <v>0.61472164917681116</v>
      </c>
      <c r="AI13" s="60">
        <f t="shared" si="2"/>
        <v>0.62255191700560586</v>
      </c>
      <c r="AJ13" s="60">
        <f t="shared" si="2"/>
        <v>0.63007357132984321</v>
      </c>
      <c r="AK13" s="60">
        <f t="shared" si="2"/>
        <v>0.63730426202636703</v>
      </c>
      <c r="AL13" s="60">
        <f t="shared" si="2"/>
        <v>0.64426034160810541</v>
      </c>
      <c r="AM13" s="60">
        <f t="shared" si="2"/>
        <v>0.65095697949020737</v>
      </c>
      <c r="AN13" s="60">
        <f t="shared" si="2"/>
        <v>0.65740826478646519</v>
      </c>
      <c r="AO13" s="60">
        <f t="shared" si="2"/>
        <v>0.66362729889056171</v>
      </c>
      <c r="AP13" s="60">
        <f t="shared" si="2"/>
        <v>0.6696262789551477</v>
      </c>
      <c r="AQ13" s="60">
        <f t="shared" si="2"/>
        <v>0.67541657325504545</v>
      </c>
      <c r="AR13" s="60">
        <f t="shared" si="2"/>
        <v>0.68100878930805253</v>
      </c>
      <c r="AS13" s="60">
        <f t="shared" si="2"/>
        <v>0.68641283552674981</v>
      </c>
      <c r="AT13" s="60">
        <f t="shared" si="2"/>
        <v>0.69163797708620622</v>
      </c>
      <c r="AU13" s="60">
        <f t="shared" si="2"/>
        <v>0.69669288661430762</v>
      </c>
      <c r="AV13" s="60">
        <f t="shared" si="2"/>
        <v>0.7015856902425105</v>
      </c>
      <c r="AW13" s="60">
        <f t="shared" si="2"/>
        <v>0.70632400949406837</v>
      </c>
      <c r="AX13" s="60">
        <f t="shared" si="2"/>
        <v>0.71091499943324477</v>
      </c>
      <c r="AY13" s="60">
        <f t="shared" si="2"/>
        <v>0.71536538345185785</v>
      </c>
      <c r="AZ13" s="84">
        <f t="shared" si="2"/>
        <v>0.71968148502792184</v>
      </c>
    </row>
    <row r="14" spans="1:256">
      <c r="A14" s="102">
        <f t="shared" si="3"/>
        <v>11</v>
      </c>
      <c r="B14" s="4">
        <v>0</v>
      </c>
      <c r="C14" s="60">
        <f t="shared" ref="C14:L23" si="4">(C$2/(C$2+$A14)+1.96*1.96/(2*(C$2+$A14))-1.96*SQRT((C$2/(C$2+$A14)*(1-C$2/(C$2+$A14))+1.96*1.96/(4*(C$2+$A14)))/(C$2+$A14)))/(1+1.96*1.96/(C$2+$A14))</f>
        <v>1.4864709450773488E-2</v>
      </c>
      <c r="D14" s="60">
        <f t="shared" si="4"/>
        <v>4.3257263182737982E-2</v>
      </c>
      <c r="E14" s="60">
        <f t="shared" si="4"/>
        <v>7.5712483369163711E-2</v>
      </c>
      <c r="F14" s="60">
        <f t="shared" si="4"/>
        <v>0.10897276103182815</v>
      </c>
      <c r="G14" s="60">
        <f t="shared" si="4"/>
        <v>0.14164435051961052</v>
      </c>
      <c r="H14" s="60">
        <f t="shared" si="4"/>
        <v>0.17309486143904904</v>
      </c>
      <c r="I14" s="60">
        <f t="shared" si="4"/>
        <v>0.2030499192693116</v>
      </c>
      <c r="J14" s="60">
        <f t="shared" si="4"/>
        <v>0.23141620392030379</v>
      </c>
      <c r="K14" s="60">
        <f t="shared" si="4"/>
        <v>0.25819502085709295</v>
      </c>
      <c r="L14" s="60">
        <f t="shared" si="4"/>
        <v>0.28343712296762946</v>
      </c>
      <c r="M14" s="60">
        <f t="shared" ref="M14:AB23" si="5">(M$2/(M$2+$A14)+1.96*1.96/(2*(M$2+$A14))-1.96*SQRT((M$2/(M$2+$A14)*(1-M$2/(M$2+$A14))+1.96*1.96/(4*(M$2+$A14)))/(M$2+$A14)))/(1+1.96*1.96/(M$2+$A14))</f>
        <v>0.3072180469247956</v>
      </c>
      <c r="N14" s="60">
        <f t="shared" si="5"/>
        <v>0.32962429864218495</v>
      </c>
      <c r="O14" s="60">
        <f t="shared" si="5"/>
        <v>0.3507455355310663</v>
      </c>
      <c r="P14" s="60">
        <f t="shared" si="5"/>
        <v>0.37067017019564436</v>
      </c>
      <c r="Q14" s="60">
        <f t="shared" si="5"/>
        <v>0.38948296921119829</v>
      </c>
      <c r="R14" s="60">
        <f t="shared" si="5"/>
        <v>0.4072638305536409</v>
      </c>
      <c r="S14" s="60">
        <f t="shared" si="5"/>
        <v>0.42408726034906297</v>
      </c>
      <c r="T14" s="60">
        <f t="shared" si="5"/>
        <v>0.44002226209284961</v>
      </c>
      <c r="U14" s="60">
        <f t="shared" si="5"/>
        <v>0.45513246433604931</v>
      </c>
      <c r="V14" s="60">
        <f t="shared" si="5"/>
        <v>0.46947638042814893</v>
      </c>
      <c r="W14" s="60">
        <f t="shared" si="5"/>
        <v>0.48310773508785942</v>
      </c>
      <c r="X14" s="60">
        <f t="shared" si="5"/>
        <v>0.49607581799949974</v>
      </c>
      <c r="Y14" s="60">
        <f t="shared" si="5"/>
        <v>0.50842584048119388</v>
      </c>
      <c r="Z14" s="60">
        <f t="shared" si="5"/>
        <v>0.52019928120748027</v>
      </c>
      <c r="AA14" s="60">
        <f t="shared" si="5"/>
        <v>0.53143421320916273</v>
      </c>
      <c r="AB14" s="60">
        <f t="shared" si="5"/>
        <v>0.54216560827956417</v>
      </c>
      <c r="AC14" s="60">
        <f t="shared" si="2"/>
        <v>0.55242561733810225</v>
      </c>
      <c r="AD14" s="60">
        <f t="shared" si="2"/>
        <v>0.56224382677522611</v>
      </c>
      <c r="AE14" s="60">
        <f t="shared" si="2"/>
        <v>0.57164749166875428</v>
      </c>
      <c r="AF14" s="60">
        <f t="shared" si="2"/>
        <v>0.58066174723997066</v>
      </c>
      <c r="AG14" s="60">
        <f t="shared" si="2"/>
        <v>0.58930980015024459</v>
      </c>
      <c r="AH14" s="60">
        <f t="shared" si="2"/>
        <v>0.59761310131745138</v>
      </c>
      <c r="AI14" s="60">
        <f t="shared" ref="AB14:AZ24" si="6">(AI$2/(AI$2+$A14)+1.96*1.96/(2*(AI$2+$A14))-1.96*SQRT((AI$2/(AI$2+$A14)*(1-AI$2/(AI$2+$A14))+1.96*1.96/(4*(AI$2+$A14)))/(AI$2+$A14)))/(1+1.96*1.96/(AI$2+$A14))</f>
        <v>0.60559150191585043</v>
      </c>
      <c r="AJ14" s="60">
        <f t="shared" si="6"/>
        <v>0.61326339415209874</v>
      </c>
      <c r="AK14" s="60">
        <f t="shared" si="6"/>
        <v>0.62064583830881981</v>
      </c>
      <c r="AL14" s="60">
        <f t="shared" si="6"/>
        <v>0.6277546774315923</v>
      </c>
      <c r="AM14" s="60">
        <f t="shared" si="6"/>
        <v>0.63460464091548852</v>
      </c>
      <c r="AN14" s="60">
        <f t="shared" si="6"/>
        <v>0.64120943812954256</v>
      </c>
      <c r="AO14" s="60">
        <f t="shared" si="6"/>
        <v>0.64758184310540445</v>
      </c>
      <c r="AP14" s="60">
        <f t="shared" si="6"/>
        <v>0.65373377121187037</v>
      </c>
      <c r="AQ14" s="60">
        <f t="shared" si="6"/>
        <v>0.65967634864089908</v>
      </c>
      <c r="AR14" s="60">
        <f t="shared" si="6"/>
        <v>0.66541997544330789</v>
      </c>
      <c r="AS14" s="60">
        <f t="shared" si="6"/>
        <v>0.67097438277340826</v>
      </c>
      <c r="AT14" s="60">
        <f t="shared" si="6"/>
        <v>0.6763486849309408</v>
      </c>
      <c r="AU14" s="60">
        <f t="shared" si="6"/>
        <v>0.68155142672522828</v>
      </c>
      <c r="AV14" s="60">
        <f t="shared" si="6"/>
        <v>0.6865906266298637</v>
      </c>
      <c r="AW14" s="60">
        <f t="shared" si="6"/>
        <v>0.69147381614583681</v>
      </c>
      <c r="AX14" s="60">
        <f t="shared" si="6"/>
        <v>0.69620807574617483</v>
      </c>
      <c r="AY14" s="60">
        <f t="shared" si="6"/>
        <v>0.7008000677353371</v>
      </c>
      <c r="AZ14" s="84">
        <f t="shared" si="6"/>
        <v>0.70525606632121929</v>
      </c>
    </row>
    <row r="15" spans="1:256">
      <c r="A15" s="102">
        <f t="shared" si="3"/>
        <v>12</v>
      </c>
      <c r="B15" s="4">
        <v>0</v>
      </c>
      <c r="C15" s="60">
        <f t="shared" si="4"/>
        <v>1.3710066379696304E-2</v>
      </c>
      <c r="D15" s="60">
        <f t="shared" si="4"/>
        <v>4.0093073737921169E-2</v>
      </c>
      <c r="E15" s="60">
        <f t="shared" si="4"/>
        <v>7.0474206436104109E-2</v>
      </c>
      <c r="F15" s="60">
        <f t="shared" si="4"/>
        <v>0.10181901984237347</v>
      </c>
      <c r="G15" s="60">
        <f t="shared" si="4"/>
        <v>0.13279793865556402</v>
      </c>
      <c r="H15" s="60">
        <f t="shared" si="4"/>
        <v>0.16278554363662856</v>
      </c>
      <c r="I15" s="60">
        <f t="shared" si="4"/>
        <v>0.19149272376273838</v>
      </c>
      <c r="J15" s="60">
        <f t="shared" si="4"/>
        <v>0.21880396741419272</v>
      </c>
      <c r="K15" s="60">
        <f t="shared" si="4"/>
        <v>0.24469699486521046</v>
      </c>
      <c r="L15" s="60">
        <f t="shared" si="4"/>
        <v>0.26920014432004846</v>
      </c>
      <c r="M15" s="60">
        <f t="shared" si="5"/>
        <v>0.29236869539945726</v>
      </c>
      <c r="N15" s="60">
        <f t="shared" si="5"/>
        <v>0.31427131627763077</v>
      </c>
      <c r="O15" s="60">
        <f t="shared" si="5"/>
        <v>0.33498217953147308</v>
      </c>
      <c r="P15" s="60">
        <f t="shared" si="5"/>
        <v>0.35457636204430115</v>
      </c>
      <c r="Q15" s="60">
        <f t="shared" si="5"/>
        <v>0.37312719479576878</v>
      </c>
      <c r="R15" s="60">
        <f t="shared" si="5"/>
        <v>0.39070478985615398</v>
      </c>
      <c r="S15" s="60">
        <f t="shared" si="5"/>
        <v>0.40737528478515239</v>
      </c>
      <c r="T15" s="60">
        <f t="shared" si="5"/>
        <v>0.42320052498273836</v>
      </c>
      <c r="U15" s="60">
        <f t="shared" si="5"/>
        <v>0.43823801141131963</v>
      </c>
      <c r="V15" s="60">
        <f t="shared" si="5"/>
        <v>0.4525410058952512</v>
      </c>
      <c r="W15" s="60">
        <f t="shared" si="5"/>
        <v>0.46615872621534094</v>
      </c>
      <c r="X15" s="60">
        <f t="shared" si="5"/>
        <v>0.47913658830013423</v>
      </c>
      <c r="Y15" s="60">
        <f t="shared" si="5"/>
        <v>0.4915164687273671</v>
      </c>
      <c r="Z15" s="60">
        <f t="shared" si="5"/>
        <v>0.50333697092966834</v>
      </c>
      <c r="AA15" s="60">
        <f t="shared" si="5"/>
        <v>0.51463368504823936</v>
      </c>
      <c r="AB15" s="60">
        <f t="shared" si="6"/>
        <v>0.52543943560051487</v>
      </c>
      <c r="AC15" s="60">
        <f t="shared" si="6"/>
        <v>0.5357845138443541</v>
      </c>
      <c r="AD15" s="60">
        <f t="shared" si="6"/>
        <v>0.54569689345679595</v>
      </c>
      <c r="AE15" s="60">
        <f t="shared" si="6"/>
        <v>0.55520242923860275</v>
      </c>
      <c r="AF15" s="60">
        <f t="shared" si="6"/>
        <v>0.5643250392275444</v>
      </c>
      <c r="AG15" s="60">
        <f t="shared" si="6"/>
        <v>0.57308687099870592</v>
      </c>
      <c r="AH15" s="60">
        <f t="shared" si="6"/>
        <v>0.58150845314490696</v>
      </c>
      <c r="AI15" s="60">
        <f t="shared" si="6"/>
        <v>0.58960883302824718</v>
      </c>
      <c r="AJ15" s="60">
        <f t="shared" si="6"/>
        <v>0.59740570191720688</v>
      </c>
      <c r="AK15" s="60">
        <f t="shared" si="6"/>
        <v>0.60491550860079601</v>
      </c>
      <c r="AL15" s="60">
        <f t="shared" si="6"/>
        <v>0.61215356252072917</v>
      </c>
      <c r="AM15" s="60">
        <f t="shared" si="6"/>
        <v>0.61913412739684204</v>
      </c>
      <c r="AN15" s="60">
        <f t="shared" si="6"/>
        <v>0.62587050624807639</v>
      </c>
      <c r="AO15" s="60">
        <f t="shared" si="6"/>
        <v>0.63237511863654206</v>
      </c>
      <c r="AP15" s="60">
        <f t="shared" si="6"/>
        <v>0.63865957088870262</v>
      </c>
      <c r="AQ15" s="60">
        <f t="shared" si="6"/>
        <v>0.6447347199775757</v>
      </c>
      <c r="AR15" s="60">
        <f t="shared" si="6"/>
        <v>0.65061073168412187</v>
      </c>
      <c r="AS15" s="60">
        <f t="shared" si="6"/>
        <v>0.65629713359521824</v>
      </c>
      <c r="AT15" s="60">
        <f t="shared" si="6"/>
        <v>0.66180286343995054</v>
      </c>
      <c r="AU15" s="60">
        <f t="shared" si="6"/>
        <v>0.66713631321533473</v>
      </c>
      <c r="AV15" s="60">
        <f t="shared" si="6"/>
        <v>0.67230536950676345</v>
      </c>
      <c r="AW15" s="60">
        <f t="shared" si="6"/>
        <v>0.67731745036717683</v>
      </c>
      <c r="AX15" s="60">
        <f t="shared" si="6"/>
        <v>0.68217953908182993</v>
      </c>
      <c r="AY15" s="60">
        <f t="shared" si="6"/>
        <v>0.68689821511222193</v>
      </c>
      <c r="AZ15" s="84">
        <f t="shared" si="6"/>
        <v>0.69147968248291725</v>
      </c>
    </row>
    <row r="16" spans="1:256">
      <c r="A16" s="102">
        <f t="shared" si="3"/>
        <v>13</v>
      </c>
      <c r="B16" s="4">
        <v>0</v>
      </c>
      <c r="C16" s="60">
        <f t="shared" si="4"/>
        <v>1.2721886112291648E-2</v>
      </c>
      <c r="D16" s="60">
        <f t="shared" si="4"/>
        <v>3.7360469891359285E-2</v>
      </c>
      <c r="E16" s="60">
        <f t="shared" si="4"/>
        <v>6.5914787735867633E-2</v>
      </c>
      <c r="F16" s="60">
        <f t="shared" si="4"/>
        <v>9.5548890716759427E-2</v>
      </c>
      <c r="G16" s="60">
        <f t="shared" si="4"/>
        <v>0.12499569146355476</v>
      </c>
      <c r="H16" s="60">
        <f t="shared" si="4"/>
        <v>0.15364171004428598</v>
      </c>
      <c r="I16" s="60">
        <f t="shared" si="4"/>
        <v>0.18118954786794461</v>
      </c>
      <c r="J16" s="60">
        <f t="shared" si="4"/>
        <v>0.20750767797982508</v>
      </c>
      <c r="K16" s="60">
        <f t="shared" si="4"/>
        <v>0.23255559668820378</v>
      </c>
      <c r="L16" s="60">
        <f t="shared" si="4"/>
        <v>0.25634368332198654</v>
      </c>
      <c r="M16" s="60">
        <f t="shared" si="5"/>
        <v>0.27891058351681425</v>
      </c>
      <c r="N16" s="60">
        <f t="shared" si="5"/>
        <v>0.30031003928960015</v>
      </c>
      <c r="O16" s="60">
        <f t="shared" si="5"/>
        <v>0.3206030631500208</v>
      </c>
      <c r="P16" s="60">
        <f t="shared" si="5"/>
        <v>0.33985324586210425</v>
      </c>
      <c r="Q16" s="60">
        <f t="shared" si="5"/>
        <v>0.35812395142101666</v>
      </c>
      <c r="R16" s="60">
        <f t="shared" si="5"/>
        <v>0.37547667068067625</v>
      </c>
      <c r="S16" s="60">
        <f t="shared" si="5"/>
        <v>0.39197009545408734</v>
      </c>
      <c r="T16" s="60">
        <f t="shared" si="5"/>
        <v>0.40765964352020972</v>
      </c>
      <c r="U16" s="60">
        <f t="shared" si="5"/>
        <v>0.42259726572988232</v>
      </c>
      <c r="V16" s="60">
        <f t="shared" si="5"/>
        <v>0.43683142806510378</v>
      </c>
      <c r="W16" s="60">
        <f t="shared" si="5"/>
        <v>0.45040719999382667</v>
      </c>
      <c r="X16" s="60">
        <f t="shared" si="5"/>
        <v>0.46336640488021069</v>
      </c>
      <c r="Y16" s="60">
        <f t="shared" si="5"/>
        <v>0.47574780390831978</v>
      </c>
      <c r="Z16" s="60">
        <f t="shared" si="5"/>
        <v>0.48758729517569566</v>
      </c>
      <c r="AA16" s="60">
        <f t="shared" si="5"/>
        <v>0.49891811629074539</v>
      </c>
      <c r="AB16" s="60">
        <f t="shared" si="6"/>
        <v>0.50977104320240518</v>
      </c>
      <c r="AC16" s="60">
        <f t="shared" si="6"/>
        <v>0.52017458088898005</v>
      </c>
      <c r="AD16" s="60">
        <f t="shared" si="6"/>
        <v>0.53015514344254155</v>
      </c>
      <c r="AE16" s="60">
        <f t="shared" si="6"/>
        <v>0.53973722233659405</v>
      </c>
      <c r="AF16" s="60">
        <f t="shared" si="6"/>
        <v>0.54894354247590182</v>
      </c>
      <c r="AG16" s="60">
        <f t="shared" si="6"/>
        <v>0.55779520614342726</v>
      </c>
      <c r="AH16" s="60">
        <f t="shared" si="6"/>
        <v>0.56631182527739776</v>
      </c>
      <c r="AI16" s="60">
        <f t="shared" si="6"/>
        <v>0.57451164269706212</v>
      </c>
      <c r="AJ16" s="60">
        <f t="shared" si="6"/>
        <v>0.58241164299310044</v>
      </c>
      <c r="AK16" s="60">
        <f t="shared" si="6"/>
        <v>0.59002765383798872</v>
      </c>
      <c r="AL16" s="60">
        <f t="shared" si="6"/>
        <v>0.59737443847341654</v>
      </c>
      <c r="AM16" s="60">
        <f t="shared" si="6"/>
        <v>0.60446578011000085</v>
      </c>
      <c r="AN16" s="60">
        <f t="shared" si="6"/>
        <v>0.61131455893851294</v>
      </c>
      <c r="AO16" s="60">
        <f t="shared" si="6"/>
        <v>0.61793282240794756</v>
      </c>
      <c r="AP16" s="60">
        <f t="shared" si="6"/>
        <v>0.62433184937829933</v>
      </c>
      <c r="AQ16" s="60">
        <f t="shared" si="6"/>
        <v>0.63052220870761755</v>
      </c>
      <c r="AR16" s="60">
        <f t="shared" si="6"/>
        <v>0.63651381278560393</v>
      </c>
      <c r="AS16" s="60">
        <f t="shared" si="6"/>
        <v>0.64231596648075684</v>
      </c>
      <c r="AT16" s="60">
        <f t="shared" si="6"/>
        <v>0.64793741192552878</v>
      </c>
      <c r="AU16" s="60">
        <f t="shared" si="6"/>
        <v>0.65338636952441564</v>
      </c>
      <c r="AV16" s="60">
        <f t="shared" si="6"/>
        <v>0.65867057553349107</v>
      </c>
      <c r="AW16" s="60">
        <f t="shared" si="6"/>
        <v>0.66379731652657481</v>
      </c>
      <c r="AX16" s="60">
        <f t="shared" si="6"/>
        <v>0.66877346103287949</v>
      </c>
      <c r="AY16" s="60">
        <f t="shared" si="6"/>
        <v>0.67360548860345559</v>
      </c>
      <c r="AZ16" s="84">
        <f t="shared" si="6"/>
        <v>0.67829951653884102</v>
      </c>
    </row>
    <row r="17" spans="1:52">
      <c r="A17" s="102">
        <f t="shared" si="3"/>
        <v>14</v>
      </c>
      <c r="B17" s="4">
        <v>0</v>
      </c>
      <c r="C17" s="60">
        <f t="shared" si="4"/>
        <v>1.1866588606194882E-2</v>
      </c>
      <c r="D17" s="60">
        <f t="shared" si="4"/>
        <v>3.4976749337057134E-2</v>
      </c>
      <c r="E17" s="60">
        <f t="shared" si="4"/>
        <v>6.1910137125489893E-2</v>
      </c>
      <c r="F17" s="60">
        <f t="shared" si="4"/>
        <v>9.000781913382E-2</v>
      </c>
      <c r="G17" s="60">
        <f t="shared" si="4"/>
        <v>0.11806238339540162</v>
      </c>
      <c r="H17" s="60">
        <f t="shared" si="4"/>
        <v>0.14547527396899385</v>
      </c>
      <c r="I17" s="60">
        <f t="shared" si="4"/>
        <v>0.17194536432683688</v>
      </c>
      <c r="J17" s="60">
        <f t="shared" si="4"/>
        <v>0.19732972772607899</v>
      </c>
      <c r="K17" s="60">
        <f t="shared" si="4"/>
        <v>0.22157377982382145</v>
      </c>
      <c r="L17" s="60">
        <f t="shared" si="4"/>
        <v>0.24467347246538232</v>
      </c>
      <c r="M17" s="60">
        <f t="shared" si="5"/>
        <v>0.26665374947002574</v>
      </c>
      <c r="N17" s="60">
        <f t="shared" si="5"/>
        <v>0.28755582695234905</v>
      </c>
      <c r="O17" s="60">
        <f t="shared" si="5"/>
        <v>0.30742950649709078</v>
      </c>
      <c r="P17" s="60">
        <f t="shared" si="5"/>
        <v>0.32632846832446344</v>
      </c>
      <c r="Q17" s="60">
        <f t="shared" si="5"/>
        <v>0.34430737970569164</v>
      </c>
      <c r="R17" s="60">
        <f t="shared" si="5"/>
        <v>0.36142013281525043</v>
      </c>
      <c r="S17" s="60">
        <f t="shared" si="5"/>
        <v>0.37771879603669134</v>
      </c>
      <c r="T17" s="60">
        <f t="shared" si="5"/>
        <v>0.39325302031226128</v>
      </c>
      <c r="U17" s="60">
        <f t="shared" si="5"/>
        <v>0.4080697369146003</v>
      </c>
      <c r="V17" s="60">
        <f t="shared" si="5"/>
        <v>0.42221304146519273</v>
      </c>
      <c r="W17" s="60">
        <f t="shared" si="5"/>
        <v>0.43572419581519473</v>
      </c>
      <c r="X17" s="60">
        <f t="shared" si="5"/>
        <v>0.44864170296743477</v>
      </c>
      <c r="Y17" s="60">
        <f t="shared" si="5"/>
        <v>0.46100142552819962</v>
      </c>
      <c r="Z17" s="60">
        <f t="shared" si="5"/>
        <v>0.47283672824260109</v>
      </c>
      <c r="AA17" s="60">
        <f t="shared" si="5"/>
        <v>0.48417863184689502</v>
      </c>
      <c r="AB17" s="60">
        <f t="shared" si="6"/>
        <v>0.49505596993537382</v>
      </c>
      <c r="AC17" s="60">
        <f t="shared" si="6"/>
        <v>0.50549554353726889</v>
      </c>
      <c r="AD17" s="60">
        <f t="shared" si="6"/>
        <v>0.51552227011666918</v>
      </c>
      <c r="AE17" s="60">
        <f t="shared" si="6"/>
        <v>0.52515932506550955</v>
      </c>
      <c r="AF17" s="60">
        <f t="shared" si="6"/>
        <v>0.53442827466873055</v>
      </c>
      <c r="AG17" s="60">
        <f t="shared" si="6"/>
        <v>0.54334920012451027</v>
      </c>
      <c r="AH17" s="60">
        <f t="shared" si="6"/>
        <v>0.55194081259761829</v>
      </c>
      <c r="AI17" s="60">
        <f t="shared" si="6"/>
        <v>0.56022055953634586</v>
      </c>
      <c r="AJ17" s="60">
        <f t="shared" si="6"/>
        <v>0.56820472263832467</v>
      </c>
      <c r="AK17" s="60">
        <f t="shared" si="6"/>
        <v>0.57590850793899673</v>
      </c>
      <c r="AL17" s="60">
        <f t="shared" si="6"/>
        <v>0.58334612854010326</v>
      </c>
      <c r="AM17" s="60">
        <f t="shared" si="6"/>
        <v>0.59053088050921265</v>
      </c>
      <c r="AN17" s="60">
        <f t="shared" si="6"/>
        <v>0.59747521247539004</v>
      </c>
      <c r="AO17" s="60">
        <f t="shared" si="6"/>
        <v>0.6041907894277545</v>
      </c>
      <c r="AP17" s="60">
        <f t="shared" si="6"/>
        <v>0.61068855119782695</v>
      </c>
      <c r="AQ17" s="60">
        <f t="shared" si="6"/>
        <v>0.61697876607662161</v>
      </c>
      <c r="AR17" s="60">
        <f t="shared" si="6"/>
        <v>0.62307107998568079</v>
      </c>
      <c r="AS17" s="60">
        <f t="shared" si="6"/>
        <v>0.62897456158920728</v>
      </c>
      <c r="AT17" s="60">
        <f t="shared" si="6"/>
        <v>0.63469774370313137</v>
      </c>
      <c r="AU17" s="60">
        <f t="shared" si="6"/>
        <v>0.64024866132697222</v>
      </c>
      <c r="AV17" s="60">
        <f t="shared" si="6"/>
        <v>0.64563488659607993</v>
      </c>
      <c r="AW17" s="60">
        <f t="shared" si="6"/>
        <v>0.65086356092548503</v>
      </c>
      <c r="AX17" s="60">
        <f t="shared" si="6"/>
        <v>0.65594142459217264</v>
      </c>
      <c r="AY17" s="60">
        <f t="shared" si="6"/>
        <v>0.66087484398016183</v>
      </c>
      <c r="AZ17" s="84">
        <f t="shared" si="6"/>
        <v>0.66566983669222213</v>
      </c>
    </row>
    <row r="18" spans="1:52">
      <c r="A18" s="102">
        <f t="shared" si="3"/>
        <v>15</v>
      </c>
      <c r="B18" s="4">
        <v>0</v>
      </c>
      <c r="C18" s="60">
        <f t="shared" si="4"/>
        <v>1.1119057308331216E-2</v>
      </c>
      <c r="D18" s="60">
        <f t="shared" si="4"/>
        <v>3.2879080012920912E-2</v>
      </c>
      <c r="E18" s="60">
        <f t="shared" si="4"/>
        <v>5.8364704004657555E-2</v>
      </c>
      <c r="F18" s="60">
        <f t="shared" si="4"/>
        <v>8.507538491591575E-2</v>
      </c>
      <c r="G18" s="60">
        <f t="shared" si="4"/>
        <v>0.11186005278940306</v>
      </c>
      <c r="H18" s="60">
        <f t="shared" si="4"/>
        <v>0.13813675745628201</v>
      </c>
      <c r="I18" s="60">
        <f t="shared" si="4"/>
        <v>0.16360387354692477</v>
      </c>
      <c r="J18" s="60">
        <f t="shared" si="4"/>
        <v>0.18811054636982238</v>
      </c>
      <c r="K18" s="60">
        <f t="shared" si="4"/>
        <v>0.21159133433631455</v>
      </c>
      <c r="L18" s="60">
        <f t="shared" si="4"/>
        <v>0.23403057664190918</v>
      </c>
      <c r="M18" s="60">
        <f t="shared" si="5"/>
        <v>0.25544189902729397</v>
      </c>
      <c r="N18" s="60">
        <f t="shared" si="5"/>
        <v>0.27585597670072826</v>
      </c>
      <c r="O18" s="60">
        <f t="shared" si="5"/>
        <v>0.29531303739659581</v>
      </c>
      <c r="P18" s="60">
        <f t="shared" si="5"/>
        <v>0.31385819330795223</v>
      </c>
      <c r="Q18" s="60">
        <f t="shared" si="5"/>
        <v>0.33153851227173758</v>
      </c>
      <c r="R18" s="60">
        <f t="shared" si="5"/>
        <v>0.34840118286973171</v>
      </c>
      <c r="S18" s="60">
        <f t="shared" si="5"/>
        <v>0.36449237932573819</v>
      </c>
      <c r="T18" s="60">
        <f t="shared" si="5"/>
        <v>0.37985657943749568</v>
      </c>
      <c r="U18" s="60">
        <f t="shared" si="5"/>
        <v>0.39453617789183693</v>
      </c>
      <c r="V18" s="60">
        <f t="shared" si="5"/>
        <v>0.40857129258973368</v>
      </c>
      <c r="W18" s="60">
        <f t="shared" si="5"/>
        <v>0.42199969664277681</v>
      </c>
      <c r="X18" s="60">
        <f t="shared" si="5"/>
        <v>0.43485683131329311</v>
      </c>
      <c r="Y18" s="60">
        <f t="shared" si="5"/>
        <v>0.44717586998695963</v>
      </c>
      <c r="Z18" s="60">
        <f t="shared" si="5"/>
        <v>0.45898781310078474</v>
      </c>
      <c r="AA18" s="60">
        <f t="shared" si="5"/>
        <v>0.47032160054531907</v>
      </c>
      <c r="AB18" s="60">
        <f t="shared" si="6"/>
        <v>0.48120423252161248</v>
      </c>
      <c r="AC18" s="60">
        <f t="shared" si="6"/>
        <v>0.49166089287079373</v>
      </c>
      <c r="AD18" s="60">
        <f t="shared" si="6"/>
        <v>0.501715070970981</v>
      </c>
      <c r="AE18" s="60">
        <f t="shared" si="6"/>
        <v>0.51138867971939495</v>
      </c>
      <c r="AF18" s="60">
        <f t="shared" si="6"/>
        <v>0.52070216809255399</v>
      </c>
      <c r="AG18" s="60">
        <f t="shared" si="6"/>
        <v>0.52967462744327076</v>
      </c>
      <c r="AH18" s="60">
        <f t="shared" si="6"/>
        <v>0.5383238911447854</v>
      </c>
      <c r="AI18" s="60">
        <f t="shared" si="6"/>
        <v>0.54666662749503669</v>
      </c>
      <c r="AJ18" s="60">
        <f t="shared" si="6"/>
        <v>0.55471842599306254</v>
      </c>
      <c r="AK18" s="60">
        <f t="shared" si="6"/>
        <v>0.56249387722636601</v>
      </c>
      <c r="AL18" s="60">
        <f t="shared" si="6"/>
        <v>0.57000664668483347</v>
      </c>
      <c r="AM18" s="60">
        <f t="shared" si="6"/>
        <v>0.57726954285899079</v>
      </c>
      <c r="AN18" s="60">
        <f t="shared" si="6"/>
        <v>0.58429457999892265</v>
      </c>
      <c r="AO18" s="60">
        <f t="shared" si="6"/>
        <v>0.59109303591277784</v>
      </c>
      <c r="AP18" s="60">
        <f t="shared" si="6"/>
        <v>0.59767550517585111</v>
      </c>
      <c r="AQ18" s="60">
        <f t="shared" si="6"/>
        <v>0.60405194810661034</v>
      </c>
      <c r="AR18" s="60">
        <f t="shared" si="6"/>
        <v>0.61023173584736257</v>
      </c>
      <c r="AS18" s="60">
        <f t="shared" si="6"/>
        <v>0.61622369186641202</v>
      </c>
      <c r="AT18" s="60">
        <f t="shared" si="6"/>
        <v>0.62203613017682657</v>
      </c>
      <c r="AU18" s="60">
        <f t="shared" si="6"/>
        <v>0.62767689054515197</v>
      </c>
      <c r="AV18" s="60">
        <f t="shared" si="6"/>
        <v>0.63315337094218116</v>
      </c>
      <c r="AW18" s="60">
        <f t="shared" si="6"/>
        <v>0.63847255746754961</v>
      </c>
      <c r="AX18" s="60">
        <f t="shared" si="6"/>
        <v>0.64364105196071819</v>
      </c>
      <c r="AY18" s="60">
        <f t="shared" si="6"/>
        <v>0.64866509749292345</v>
      </c>
      <c r="AZ18" s="84">
        <f t="shared" si="6"/>
        <v>0.65355060191796732</v>
      </c>
    </row>
    <row r="19" spans="1:52">
      <c r="A19" s="102">
        <f t="shared" si="3"/>
        <v>16</v>
      </c>
      <c r="B19" s="4">
        <v>0</v>
      </c>
      <c r="C19" s="60">
        <f t="shared" si="4"/>
        <v>1.0460130645164236E-2</v>
      </c>
      <c r="D19" s="60">
        <f t="shared" si="4"/>
        <v>3.1018868453582777E-2</v>
      </c>
      <c r="E19" s="60">
        <f t="shared" si="4"/>
        <v>5.5203710399278259E-2</v>
      </c>
      <c r="F19" s="60">
        <f t="shared" si="4"/>
        <v>8.0656353271199979E-2</v>
      </c>
      <c r="G19" s="60">
        <f t="shared" si="4"/>
        <v>0.10627856389112264</v>
      </c>
      <c r="H19" s="60">
        <f t="shared" si="4"/>
        <v>0.13150582015814438</v>
      </c>
      <c r="I19" s="60">
        <f t="shared" si="4"/>
        <v>0.15603828020972457</v>
      </c>
      <c r="J19" s="60">
        <f t="shared" si="4"/>
        <v>0.17971978688379645</v>
      </c>
      <c r="K19" s="60">
        <f t="shared" si="4"/>
        <v>0.20247656431735636</v>
      </c>
      <c r="L19" s="60">
        <f t="shared" si="4"/>
        <v>0.22428359511834425</v>
      </c>
      <c r="M19" s="60">
        <f t="shared" si="5"/>
        <v>0.24514513372857347</v>
      </c>
      <c r="N19" s="60">
        <f t="shared" si="5"/>
        <v>0.26508296180731228</v>
      </c>
      <c r="O19" s="60">
        <f t="shared" si="5"/>
        <v>0.2841291114874579</v>
      </c>
      <c r="P19" s="60">
        <f t="shared" si="5"/>
        <v>0.3023212722412823</v>
      </c>
      <c r="Q19" s="60">
        <f t="shared" si="5"/>
        <v>0.3196998603127883</v>
      </c>
      <c r="R19" s="60">
        <f t="shared" si="5"/>
        <v>0.33630614316859386</v>
      </c>
      <c r="S19" s="60">
        <f t="shared" si="5"/>
        <v>0.35218104586210247</v>
      </c>
      <c r="T19" s="60">
        <f t="shared" si="5"/>
        <v>0.36736440420054839</v>
      </c>
      <c r="U19" s="60">
        <f t="shared" si="5"/>
        <v>0.3818945134013752</v>
      </c>
      <c r="V19" s="60">
        <f t="shared" si="5"/>
        <v>0.39580787316003413</v>
      </c>
      <c r="W19" s="60">
        <f t="shared" si="5"/>
        <v>0.40913906334200717</v>
      </c>
      <c r="X19" s="60">
        <f t="shared" si="5"/>
        <v>0.42192070613127319</v>
      </c>
      <c r="Y19" s="60">
        <f t="shared" si="5"/>
        <v>0.43418348473344903</v>
      </c>
      <c r="Z19" s="60">
        <f t="shared" si="5"/>
        <v>0.44595619827393507</v>
      </c>
      <c r="AA19" s="60">
        <f t="shared" si="5"/>
        <v>0.45726583898692563</v>
      </c>
      <c r="AB19" s="60">
        <f t="shared" si="6"/>
        <v>0.46813768219996377</v>
      </c>
      <c r="AC19" s="60">
        <f t="shared" si="6"/>
        <v>0.47859538265273172</v>
      </c>
      <c r="AD19" s="60">
        <f t="shared" si="6"/>
        <v>0.48866107278891041</v>
      </c>
      <c r="AE19" s="60">
        <f t="shared" si="6"/>
        <v>0.49835546011952203</v>
      </c>
      <c r="AF19" s="60">
        <f t="shared" si="6"/>
        <v>0.50769792177272566</v>
      </c>
      <c r="AG19" s="60">
        <f t="shared" si="6"/>
        <v>0.51670659505302974</v>
      </c>
      <c r="AH19" s="60">
        <f t="shared" si="6"/>
        <v>0.5253984633247204</v>
      </c>
      <c r="AI19" s="60">
        <f t="shared" si="6"/>
        <v>0.53378943687406277</v>
      </c>
      <c r="AJ19" s="60">
        <f t="shared" si="6"/>
        <v>0.54189442863723924</v>
      </c>
      <c r="AK19" s="60">
        <f t="shared" si="6"/>
        <v>0.54972742483749681</v>
      </c>
      <c r="AL19" s="60">
        <f t="shared" si="6"/>
        <v>0.55730155067781129</v>
      </c>
      <c r="AM19" s="60">
        <f t="shared" si="6"/>
        <v>0.56462913130032422</v>
      </c>
      <c r="AN19" s="60">
        <f t="shared" si="6"/>
        <v>0.57172174826211408</v>
      </c>
      <c r="AO19" s="60">
        <f t="shared" si="6"/>
        <v>0.57859029179656074</v>
      </c>
      <c r="AP19" s="60">
        <f t="shared" si="6"/>
        <v>0.58524500913641253</v>
      </c>
      <c r="AQ19" s="60">
        <f t="shared" si="6"/>
        <v>0.59169554917276446</v>
      </c>
      <c r="AR19" s="60">
        <f t="shared" si="6"/>
        <v>0.59795100371646825</v>
      </c>
      <c r="AS19" s="60">
        <f t="shared" si="6"/>
        <v>0.60401994561710903</v>
      </c>
      <c r="AT19" s="60">
        <f t="shared" si="6"/>
        <v>0.60991046398108639</v>
      </c>
      <c r="AU19" s="60">
        <f t="shared" si="6"/>
        <v>0.6156301967155845</v>
      </c>
      <c r="AV19" s="60">
        <f t="shared" si="6"/>
        <v>0.62118636061003196</v>
      </c>
      <c r="AW19" s="60">
        <f t="shared" si="6"/>
        <v>0.62658577915154834</v>
      </c>
      <c r="AX19" s="60">
        <f t="shared" si="6"/>
        <v>0.63183490825616273</v>
      </c>
      <c r="AY19" s="60">
        <f t="shared" si="6"/>
        <v>0.63693986008351733</v>
      </c>
      <c r="AZ19" s="84">
        <f t="shared" si="6"/>
        <v>0.64190642508943729</v>
      </c>
    </row>
    <row r="20" spans="1:52">
      <c r="A20" s="102">
        <f t="shared" si="3"/>
        <v>17</v>
      </c>
      <c r="B20" s="4">
        <v>0</v>
      </c>
      <c r="C20" s="60">
        <f t="shared" si="4"/>
        <v>9.8749358309245215E-3</v>
      </c>
      <c r="D20" s="60">
        <f t="shared" si="4"/>
        <v>2.9357941395096582E-2</v>
      </c>
      <c r="E20" s="60">
        <f t="shared" si="4"/>
        <v>5.236779195949582E-2</v>
      </c>
      <c r="F20" s="60">
        <f t="shared" si="4"/>
        <v>7.6674406151773025E-2</v>
      </c>
      <c r="G20" s="60">
        <f t="shared" si="4"/>
        <v>0.10122890794820355</v>
      </c>
      <c r="H20" s="60">
        <f t="shared" si="4"/>
        <v>0.12548445889248969</v>
      </c>
      <c r="I20" s="60">
        <f t="shared" si="4"/>
        <v>0.14914460334164278</v>
      </c>
      <c r="J20" s="60">
        <f t="shared" si="4"/>
        <v>0.17204987516891149</v>
      </c>
      <c r="K20" s="60">
        <f t="shared" si="4"/>
        <v>0.19412014972852126</v>
      </c>
      <c r="L20" s="60">
        <f t="shared" si="4"/>
        <v>0.21532287067936856</v>
      </c>
      <c r="M20" s="60">
        <f t="shared" si="5"/>
        <v>0.23565451827580033</v>
      </c>
      <c r="N20" s="60">
        <f t="shared" si="5"/>
        <v>0.25512935279645521</v>
      </c>
      <c r="O20" s="60">
        <f t="shared" si="5"/>
        <v>0.27377237430615114</v>
      </c>
      <c r="P20" s="60">
        <f t="shared" si="5"/>
        <v>0.29161482836586106</v>
      </c>
      <c r="Q20" s="60">
        <f t="shared" si="5"/>
        <v>0.30869129901682341</v>
      </c>
      <c r="R20" s="60">
        <f t="shared" si="5"/>
        <v>0.32503781646924224</v>
      </c>
      <c r="S20" s="60">
        <f t="shared" si="5"/>
        <v>0.34069062628048991</v>
      </c>
      <c r="T20" s="60">
        <f t="shared" si="5"/>
        <v>0.35568539626711626</v>
      </c>
      <c r="U20" s="60">
        <f t="shared" si="5"/>
        <v>0.37005671626939468</v>
      </c>
      <c r="V20" s="60">
        <f t="shared" si="5"/>
        <v>0.3838377952476737</v>
      </c>
      <c r="W20" s="60">
        <f t="shared" si="5"/>
        <v>0.39706029179089419</v>
      </c>
      <c r="X20" s="60">
        <f t="shared" si="5"/>
        <v>0.4097542347452211</v>
      </c>
      <c r="Y20" s="60">
        <f t="shared" si="5"/>
        <v>0.42194800436059993</v>
      </c>
      <c r="Z20" s="60">
        <f t="shared" si="5"/>
        <v>0.43366835356836603</v>
      </c>
      <c r="AA20" s="60">
        <f t="shared" si="5"/>
        <v>0.44494045528177423</v>
      </c>
      <c r="AB20" s="60">
        <f t="shared" si="6"/>
        <v>0.45578796593319088</v>
      </c>
      <c r="AC20" s="60">
        <f t="shared" si="6"/>
        <v>0.46623309846201666</v>
      </c>
      <c r="AD20" s="60">
        <f t="shared" si="6"/>
        <v>0.47629670006467539</v>
      </c>
      <c r="AE20" s="60">
        <f t="shared" si="6"/>
        <v>0.4859983314918479</v>
      </c>
      <c r="AF20" s="60">
        <f t="shared" si="6"/>
        <v>0.49535634571770448</v>
      </c>
      <c r="AG20" s="60">
        <f t="shared" si="6"/>
        <v>0.50438796454064094</v>
      </c>
      <c r="AH20" s="60">
        <f t="shared" si="6"/>
        <v>0.51310935219439779</v>
      </c>
      <c r="AI20" s="60">
        <f t="shared" si="6"/>
        <v>0.52153568541482864</v>
      </c>
      <c r="AJ20" s="60">
        <f t="shared" si="6"/>
        <v>0.52968121966480564</v>
      </c>
      <c r="AK20" s="60">
        <f t="shared" si="6"/>
        <v>0.53755935139888911</v>
      </c>
      <c r="AL20" s="60">
        <f t="shared" si="6"/>
        <v>0.54518267637248863</v>
      </c>
      <c r="AM20" s="60">
        <f t="shared" si="6"/>
        <v>0.55256304408320367</v>
      </c>
      <c r="AN20" s="60">
        <f t="shared" si="6"/>
        <v>0.55971160848617274</v>
      </c>
      <c r="AO20" s="60">
        <f t="shared" si="6"/>
        <v>0.56663887515885669</v>
      </c>
      <c r="AP20" s="60">
        <f t="shared" si="6"/>
        <v>0.57335474510963136</v>
      </c>
      <c r="AQ20" s="60">
        <f t="shared" si="6"/>
        <v>0.57986855543322213</v>
      </c>
      <c r="AR20" s="60">
        <f t="shared" si="6"/>
        <v>0.58618911701749132</v>
      </c>
      <c r="AS20" s="60">
        <f t="shared" si="6"/>
        <v>0.59232474950264835</v>
      </c>
      <c r="AT20" s="60">
        <f t="shared" si="6"/>
        <v>0.59828331368726795</v>
      </c>
      <c r="AU20" s="60">
        <f t="shared" si="6"/>
        <v>0.60407224156672756</v>
      </c>
      <c r="AV20" s="60">
        <f t="shared" si="6"/>
        <v>0.60969856417968926</v>
      </c>
      <c r="AW20" s="60">
        <f t="shared" si="6"/>
        <v>0.615168937427648</v>
      </c>
      <c r="AX20" s="60">
        <f t="shared" si="6"/>
        <v>0.62048966602177547</v>
      </c>
      <c r="AY20" s="60">
        <f t="shared" si="6"/>
        <v>0.62566672570061077</v>
      </c>
      <c r="AZ20" s="84">
        <f t="shared" si="6"/>
        <v>0.63070578385177745</v>
      </c>
    </row>
    <row r="21" spans="1:52">
      <c r="A21" s="102">
        <f t="shared" si="3"/>
        <v>18</v>
      </c>
      <c r="B21" s="4">
        <v>0</v>
      </c>
      <c r="C21" s="60">
        <f t="shared" si="4"/>
        <v>9.3517524905299496E-3</v>
      </c>
      <c r="D21" s="60">
        <f t="shared" si="4"/>
        <v>2.7865893984153196E-2</v>
      </c>
      <c r="E21" s="60">
        <f t="shared" si="4"/>
        <v>4.9809217982134925E-2</v>
      </c>
      <c r="F21" s="60">
        <f t="shared" si="4"/>
        <v>7.3067660241051199E-2</v>
      </c>
      <c r="G21" s="60">
        <f t="shared" si="4"/>
        <v>9.6638356017190646E-2</v>
      </c>
      <c r="H21" s="60">
        <f t="shared" si="4"/>
        <v>0.11999203479342334</v>
      </c>
      <c r="I21" s="60">
        <f t="shared" si="4"/>
        <v>0.14283673837381572</v>
      </c>
      <c r="J21" s="60">
        <f t="shared" si="4"/>
        <v>0.16501120939792671</v>
      </c>
      <c r="K21" s="60">
        <f t="shared" si="4"/>
        <v>0.18643054443593349</v>
      </c>
      <c r="L21" s="60">
        <f t="shared" si="4"/>
        <v>0.20705611972458876</v>
      </c>
      <c r="M21" s="60">
        <f t="shared" si="5"/>
        <v>0.22687795730867341</v>
      </c>
      <c r="N21" s="60">
        <f t="shared" si="5"/>
        <v>0.24590394326083398</v>
      </c>
      <c r="O21" s="60">
        <f t="shared" si="5"/>
        <v>0.26415303073549257</v>
      </c>
      <c r="P21" s="60">
        <f t="shared" si="5"/>
        <v>0.28165085969443177</v>
      </c>
      <c r="Q21" s="60">
        <f t="shared" si="5"/>
        <v>0.29842689125891497</v>
      </c>
      <c r="R21" s="60">
        <f t="shared" si="5"/>
        <v>0.31451251633111366</v>
      </c>
      <c r="S21" s="60">
        <f t="shared" si="5"/>
        <v>0.32993980391252736</v>
      </c>
      <c r="T21" s="60">
        <f t="shared" si="5"/>
        <v>0.34474067624730526</v>
      </c>
      <c r="U21" s="60">
        <f t="shared" si="5"/>
        <v>0.35894637225980919</v>
      </c>
      <c r="V21" s="60">
        <f t="shared" si="5"/>
        <v>0.37258710742710854</v>
      </c>
      <c r="W21" s="60">
        <f t="shared" si="5"/>
        <v>0.38569186821738816</v>
      </c>
      <c r="X21" s="60">
        <f t="shared" si="5"/>
        <v>0.39828829888440781</v>
      </c>
      <c r="Y21" s="60">
        <f t="shared" si="5"/>
        <v>0.41040265151757305</v>
      </c>
      <c r="Z21" s="60">
        <f t="shared" si="5"/>
        <v>0.4220597791187447</v>
      </c>
      <c r="AA21" s="60">
        <f t="shared" si="5"/>
        <v>0.43328315755711772</v>
      </c>
      <c r="AB21" s="60">
        <f t="shared" si="6"/>
        <v>0.44409492646606574</v>
      </c>
      <c r="AC21" s="60">
        <f t="shared" si="6"/>
        <v>0.4545159420914473</v>
      </c>
      <c r="AD21" s="60">
        <f t="shared" si="6"/>
        <v>0.46456583717644928</v>
      </c>
      <c r="AE21" s="60">
        <f t="shared" si="6"/>
        <v>0.47426308443976323</v>
      </c>
      <c r="AF21" s="60">
        <f t="shared" si="6"/>
        <v>0.48362506125249571</v>
      </c>
      <c r="AG21" s="60">
        <f t="shared" si="6"/>
        <v>0.49266811386889869</v>
      </c>
      <c r="AH21" s="60">
        <f t="shared" si="6"/>
        <v>0.50140762010301942</v>
      </c>
      <c r="AI21" s="60">
        <f t="shared" si="6"/>
        <v>0.50985804972810733</v>
      </c>
      <c r="AJ21" s="60">
        <f t="shared" si="6"/>
        <v>0.51803302215080704</v>
      </c>
      <c r="AK21" s="60">
        <f t="shared" si="6"/>
        <v>0.52594536110820955</v>
      </c>
      <c r="AL21" s="60">
        <f t="shared" si="6"/>
        <v>0.5336071462745029</v>
      </c>
      <c r="AM21" s="60">
        <f t="shared" si="6"/>
        <v>0.54102976176099471</v>
      </c>
      <c r="AN21" s="60">
        <f t="shared" si="6"/>
        <v>0.54822394156003895</v>
      </c>
      <c r="AO21" s="60">
        <f t="shared" si="6"/>
        <v>0.55519981202817048</v>
      </c>
      <c r="AP21" s="60">
        <f t="shared" si="6"/>
        <v>0.56196693153260058</v>
      </c>
      <c r="AQ21" s="60">
        <f t="shared" si="6"/>
        <v>0.5685343274025616</v>
      </c>
      <c r="AR21" s="60">
        <f t="shared" si="6"/>
        <v>0.57491053033609574</v>
      </c>
      <c r="AS21" s="60">
        <f t="shared" si="6"/>
        <v>0.58110360641610548</v>
      </c>
      <c r="AT21" s="60">
        <f t="shared" si="6"/>
        <v>0.58712118688862913</v>
      </c>
      <c r="AU21" s="60">
        <f t="shared" si="6"/>
        <v>0.59297049585262029</v>
      </c>
      <c r="AV21" s="60">
        <f t="shared" si="6"/>
        <v>0.59865837600496496</v>
      </c>
      <c r="AW21" s="60">
        <f t="shared" si="6"/>
        <v>0.60419131257774228</v>
      </c>
      <c r="AX21" s="60">
        <f t="shared" si="6"/>
        <v>0.60957545559733228</v>
      </c>
      <c r="AY21" s="60">
        <f t="shared" si="6"/>
        <v>0.61481664058724406</v>
      </c>
      <c r="AZ21" s="84">
        <f t="shared" si="6"/>
        <v>0.61992040782875424</v>
      </c>
    </row>
    <row r="22" spans="1:52">
      <c r="A22" s="102">
        <f t="shared" si="3"/>
        <v>19</v>
      </c>
      <c r="B22" s="4">
        <v>0</v>
      </c>
      <c r="C22" s="60">
        <f t="shared" si="4"/>
        <v>8.8812194328731428E-3</v>
      </c>
      <c r="D22" s="60">
        <f t="shared" si="4"/>
        <v>2.6518208796947225E-2</v>
      </c>
      <c r="E22" s="60">
        <f t="shared" si="4"/>
        <v>4.7489172642362673E-2</v>
      </c>
      <c r="F22" s="60">
        <f t="shared" si="4"/>
        <v>6.9785403506127719E-2</v>
      </c>
      <c r="G22" s="60">
        <f t="shared" si="4"/>
        <v>9.2446891047880883E-2</v>
      </c>
      <c r="H22" s="60">
        <f t="shared" si="4"/>
        <v>0.11496157730326727</v>
      </c>
      <c r="I22" s="60">
        <f t="shared" si="4"/>
        <v>0.13704275525067386</v>
      </c>
      <c r="J22" s="60">
        <f t="shared" si="4"/>
        <v>0.15852853317647564</v>
      </c>
      <c r="K22" s="60">
        <f t="shared" si="4"/>
        <v>0.17933047543420741</v>
      </c>
      <c r="L22" s="60">
        <f t="shared" si="4"/>
        <v>0.19940508749190486</v>
      </c>
      <c r="M22" s="60">
        <f t="shared" si="5"/>
        <v>0.21873702204017684</v>
      </c>
      <c r="N22" s="60">
        <f t="shared" si="5"/>
        <v>0.23732875351271562</v>
      </c>
      <c r="O22" s="60">
        <f t="shared" si="5"/>
        <v>0.25519402480313796</v>
      </c>
      <c r="P22" s="60">
        <f t="shared" si="5"/>
        <v>0.27235358995029901</v>
      </c>
      <c r="Q22" s="60">
        <f t="shared" si="5"/>
        <v>0.28883240215296752</v>
      </c>
      <c r="R22" s="60">
        <f t="shared" si="5"/>
        <v>0.30465773633760845</v>
      </c>
      <c r="S22" s="60">
        <f t="shared" si="5"/>
        <v>0.31985792907209337</v>
      </c>
      <c r="T22" s="60">
        <f t="shared" si="5"/>
        <v>0.33446153327211042</v>
      </c>
      <c r="U22" s="60">
        <f t="shared" si="5"/>
        <v>0.34849675532860691</v>
      </c>
      <c r="V22" s="60">
        <f t="shared" si="5"/>
        <v>0.3619910864569657</v>
      </c>
      <c r="W22" s="60">
        <f t="shared" si="5"/>
        <v>0.37497106853929735</v>
      </c>
      <c r="X22" s="60">
        <f t="shared" si="5"/>
        <v>0.38746215345974366</v>
      </c>
      <c r="Y22" s="60">
        <f t="shared" si="5"/>
        <v>0.39948862747122699</v>
      </c>
      <c r="Z22" s="60">
        <f t="shared" si="5"/>
        <v>0.41107358065511718</v>
      </c>
      <c r="AA22" s="60">
        <f t="shared" si="5"/>
        <v>0.42223890740554393</v>
      </c>
      <c r="AB22" s="60">
        <f t="shared" si="6"/>
        <v>0.43300532795944507</v>
      </c>
      <c r="AC22" s="60">
        <f t="shared" si="6"/>
        <v>0.44339242387017885</v>
      </c>
      <c r="AD22" s="60">
        <f t="shared" si="6"/>
        <v>0.45341868236312638</v>
      </c>
      <c r="AE22" s="60">
        <f t="shared" si="6"/>
        <v>0.46310154596935116</v>
      </c>
      <c r="AF22" s="60">
        <f t="shared" si="6"/>
        <v>0.47245746488052426</v>
      </c>
      <c r="AG22" s="60">
        <f t="shared" si="6"/>
        <v>0.48150195022393577</v>
      </c>
      <c r="AH22" s="60">
        <f t="shared" si="6"/>
        <v>0.49024962700334251</v>
      </c>
      <c r="AI22" s="60">
        <f t="shared" si="6"/>
        <v>0.49871428584801164</v>
      </c>
      <c r="AJ22" s="60">
        <f t="shared" si="6"/>
        <v>0.50690893299998807</v>
      </c>
      <c r="AK22" s="60">
        <f t="shared" si="6"/>
        <v>0.51484583817797736</v>
      </c>
      <c r="AL22" s="60">
        <f t="shared" si="6"/>
        <v>0.5225365801066264</v>
      </c>
      <c r="AM22" s="60">
        <f t="shared" si="6"/>
        <v>0.52999208960788091</v>
      </c>
      <c r="AN22" s="60">
        <f t="shared" si="6"/>
        <v>0.5372226902277748</v>
      </c>
      <c r="AO22" s="60">
        <f t="shared" si="6"/>
        <v>0.5442381364257336</v>
      </c>
      <c r="AP22" s="60">
        <f t="shared" si="6"/>
        <v>0.55104764939032214</v>
      </c>
      <c r="AQ22" s="60">
        <f t="shared" si="6"/>
        <v>0.55765995056983464</v>
      </c>
      <c r="AR22" s="60">
        <f t="shared" si="6"/>
        <v>0.5640832930215206</v>
      </c>
      <c r="AS22" s="60">
        <f t="shared" si="6"/>
        <v>0.57032549069205452</v>
      </c>
      <c r="AT22" s="60">
        <f t="shared" si="6"/>
        <v>0.57639394574588154</v>
      </c>
      <c r="AU22" s="60">
        <f t="shared" si="6"/>
        <v>0.58229567405872018</v>
      </c>
      <c r="AV22" s="60">
        <f t="shared" si="6"/>
        <v>0.58803732899173189</v>
      </c>
      <c r="AW22" s="60">
        <f t="shared" si="6"/>
        <v>0.59362522355847758</v>
      </c>
      <c r="AX22" s="60">
        <f t="shared" si="6"/>
        <v>0.59906535109229042</v>
      </c>
      <c r="AY22" s="60">
        <f t="shared" si="6"/>
        <v>0.60436340451653314</v>
      </c>
      <c r="AZ22" s="84">
        <f t="shared" si="6"/>
        <v>0.60952479431466833</v>
      </c>
    </row>
    <row r="23" spans="1:52">
      <c r="A23" s="102">
        <f t="shared" si="3"/>
        <v>20</v>
      </c>
      <c r="B23" s="4">
        <v>0</v>
      </c>
      <c r="C23" s="60">
        <f t="shared" si="4"/>
        <v>8.455769471923294E-3</v>
      </c>
      <c r="D23" s="60">
        <f t="shared" si="4"/>
        <v>2.5294896282837778E-2</v>
      </c>
      <c r="E23" s="60">
        <f t="shared" si="4"/>
        <v>4.5375765143447017E-2</v>
      </c>
      <c r="F23" s="60">
        <f t="shared" si="4"/>
        <v>6.6785680007289239E-2</v>
      </c>
      <c r="G23" s="60">
        <f t="shared" si="4"/>
        <v>8.8604541006524859E-2</v>
      </c>
      <c r="H23" s="60">
        <f t="shared" si="4"/>
        <v>0.11033699683676688</v>
      </c>
      <c r="I23" s="60">
        <f t="shared" si="4"/>
        <v>0.13170208422866778</v>
      </c>
      <c r="J23" s="60">
        <f t="shared" si="4"/>
        <v>0.15253815848329966</v>
      </c>
      <c r="K23" s="60">
        <f t="shared" si="4"/>
        <v>0.17275424489768065</v>
      </c>
      <c r="L23" s="60">
        <f t="shared" si="4"/>
        <v>0.19230295526846194</v>
      </c>
      <c r="M23" s="60">
        <f t="shared" si="5"/>
        <v>0.21116447741565816</v>
      </c>
      <c r="N23" s="60">
        <f t="shared" si="5"/>
        <v>0.22933668465959209</v>
      </c>
      <c r="O23" s="60">
        <f t="shared" si="5"/>
        <v>0.24682882231508205</v>
      </c>
      <c r="P23" s="60">
        <f t="shared" si="5"/>
        <v>0.26365737785688859</v>
      </c>
      <c r="Q23" s="60">
        <f t="shared" si="5"/>
        <v>0.27984333081678914</v>
      </c>
      <c r="R23" s="60">
        <f t="shared" si="5"/>
        <v>0.29541029876543135</v>
      </c>
      <c r="S23" s="60">
        <f t="shared" si="5"/>
        <v>0.31038327828457729</v>
      </c>
      <c r="T23" s="60">
        <f t="shared" si="5"/>
        <v>0.32478778808941583</v>
      </c>
      <c r="U23" s="60">
        <f t="shared" si="5"/>
        <v>0.33864928783133091</v>
      </c>
      <c r="V23" s="60">
        <f t="shared" si="5"/>
        <v>0.35199278797099759</v>
      </c>
      <c r="W23" s="60">
        <f t="shared" si="5"/>
        <v>0.36484259315865192</v>
      </c>
      <c r="X23" s="60">
        <f t="shared" si="5"/>
        <v>0.37722213940207044</v>
      </c>
      <c r="Y23" s="60">
        <f t="shared" si="5"/>
        <v>0.38915389728872779</v>
      </c>
      <c r="Z23" s="60">
        <f t="shared" si="5"/>
        <v>0.40065932170653484</v>
      </c>
      <c r="AA23" s="60">
        <f t="shared" si="5"/>
        <v>0.41175883416365322</v>
      </c>
      <c r="AB23" s="60">
        <f t="shared" si="6"/>
        <v>0.42247182776628217</v>
      </c>
      <c r="AC23" s="60">
        <f t="shared" si="6"/>
        <v>0.43281668771211546</v>
      </c>
      <c r="AD23" s="60">
        <f t="shared" si="6"/>
        <v>0.44281082215364653</v>
      </c>
      <c r="AE23" s="60">
        <f t="shared" si="6"/>
        <v>0.45247069972046267</v>
      </c>
      <c r="AF23" s="60">
        <f t="shared" si="6"/>
        <v>0.46181189102759368</v>
      </c>
      <c r="AG23" s="60">
        <f t="shared" si="6"/>
        <v>0.47084911225165049</v>
      </c>
      <c r="AH23" s="60">
        <f t="shared" si="6"/>
        <v>0.4795962694074179</v>
      </c>
      <c r="AI23" s="60">
        <f t="shared" si="6"/>
        <v>0.48806650236092303</v>
      </c>
      <c r="AJ23" s="60">
        <f t="shared" si="6"/>
        <v>0.49627222791081022</v>
      </c>
      <c r="AK23" s="60">
        <f t="shared" si="6"/>
        <v>0.50422518148683715</v>
      </c>
      <c r="AL23" s="60">
        <f t="shared" si="6"/>
        <v>0.51193645717331271</v>
      </c>
      <c r="AM23" s="60">
        <f t="shared" si="6"/>
        <v>0.51941654588140895</v>
      </c>
      <c r="AN23" s="60">
        <f t="shared" si="6"/>
        <v>0.52667537157867661</v>
      </c>
      <c r="AO23" s="60">
        <f t="shared" si="6"/>
        <v>0.53372232554489007</v>
      </c>
      <c r="AP23" s="60">
        <f t="shared" si="6"/>
        <v>0.54056629866663397</v>
      </c>
      <c r="AQ23" s="60">
        <f t="shared" si="6"/>
        <v>0.54721571181331263</v>
      </c>
      <c r="AR23" s="60">
        <f t="shared" si="6"/>
        <v>0.55367854435784536</v>
      </c>
      <c r="AS23" s="60">
        <f t="shared" si="6"/>
        <v>0.55996236091875196</v>
      </c>
      <c r="AT23" s="60">
        <f t="shared" si="6"/>
        <v>0.56607433640847382</v>
      </c>
      <c r="AU23" s="60">
        <f t="shared" si="6"/>
        <v>0.57202127947705661</v>
      </c>
      <c r="AV23" s="60">
        <f t="shared" si="6"/>
        <v>0.57780965444178334</v>
      </c>
      <c r="AW23" s="60">
        <f t="shared" si="6"/>
        <v>0.58344560179278993</v>
      </c>
      <c r="AX23" s="60">
        <f t="shared" si="6"/>
        <v>0.58893495736273282</v>
      </c>
      <c r="AY23" s="60">
        <f t="shared" si="6"/>
        <v>0.59428327024561844</v>
      </c>
      <c r="AZ23" s="84">
        <f t="shared" si="6"/>
        <v>0.59949581954633846</v>
      </c>
    </row>
    <row r="24" spans="1:52">
      <c r="A24" s="102">
        <f t="shared" si="3"/>
        <v>21</v>
      </c>
      <c r="B24" s="4">
        <v>0</v>
      </c>
      <c r="C24" s="60">
        <f t="shared" ref="C24:L33" si="7">(C$2/(C$2+$A24)+1.96*1.96/(2*(C$2+$A24))-1.96*SQRT((C$2/(C$2+$A24)*(1-C$2/(C$2+$A24))+1.96*1.96/(4*(C$2+$A24)))/(C$2+$A24)))/(1+1.96*1.96/(C$2+$A24))</f>
        <v>8.0692193011478591E-3</v>
      </c>
      <c r="D24" s="60">
        <f t="shared" si="7"/>
        <v>2.4179495407233409E-2</v>
      </c>
      <c r="E24" s="60">
        <f t="shared" si="7"/>
        <v>4.3442550393155845E-2</v>
      </c>
      <c r="F24" s="60">
        <f t="shared" si="7"/>
        <v>6.4033476085779889E-2</v>
      </c>
      <c r="G24" s="60">
        <f t="shared" si="7"/>
        <v>8.5069357717882682E-2</v>
      </c>
      <c r="H24" s="60">
        <f t="shared" si="7"/>
        <v>0.10607095489408955</v>
      </c>
      <c r="I24" s="60">
        <f t="shared" si="7"/>
        <v>0.12676334942200781</v>
      </c>
      <c r="J24" s="60">
        <f t="shared" si="7"/>
        <v>0.14698581338502742</v>
      </c>
      <c r="K24" s="60">
        <f t="shared" si="7"/>
        <v>0.16664562643958936</v>
      </c>
      <c r="L24" s="60">
        <f t="shared" si="7"/>
        <v>0.18569230747313034</v>
      </c>
      <c r="M24" s="60">
        <f t="shared" ref="M24:AB33" si="8">(M$2/(M$2+$A24)+1.96*1.96/(2*(M$2+$A24))-1.96*SQRT((M$2/(M$2+$A24)*(1-M$2/(M$2+$A24))+1.96*1.96/(4*(M$2+$A24)))/(M$2+$A24)))/(1+1.96*1.96/(M$2+$A24))</f>
        <v>0.2041023335432855</v>
      </c>
      <c r="N24" s="60">
        <f t="shared" si="8"/>
        <v>0.22186966167959873</v>
      </c>
      <c r="O24" s="60">
        <f t="shared" si="8"/>
        <v>0.23899964851608782</v>
      </c>
      <c r="P24" s="60">
        <f t="shared" si="8"/>
        <v>0.25550504933307239</v>
      </c>
      <c r="Q24" s="60">
        <f t="shared" si="8"/>
        <v>0.27140333505087283</v>
      </c>
      <c r="R24" s="60">
        <f t="shared" si="8"/>
        <v>0.28671486840351318</v>
      </c>
      <c r="S24" s="60">
        <f t="shared" si="8"/>
        <v>0.30146165311550888</v>
      </c>
      <c r="T24" s="60">
        <f t="shared" si="8"/>
        <v>0.31566647234048351</v>
      </c>
      <c r="U24" s="60">
        <f t="shared" si="8"/>
        <v>0.32935229550181694</v>
      </c>
      <c r="V24" s="60">
        <f t="shared" si="8"/>
        <v>0.34254187239935696</v>
      </c>
      <c r="W24" s="60">
        <f t="shared" si="8"/>
        <v>0.35525745916528029</v>
      </c>
      <c r="X24" s="60">
        <f t="shared" si="8"/>
        <v>0.36752063766074083</v>
      </c>
      <c r="Y24" s="60">
        <f t="shared" si="8"/>
        <v>0.37935220136171693</v>
      </c>
      <c r="Z24" s="60">
        <f t="shared" si="8"/>
        <v>0.39077208862410456</v>
      </c>
      <c r="AA24" s="60">
        <f t="shared" si="8"/>
        <v>0.40179934966080422</v>
      </c>
      <c r="AB24" s="60">
        <f t="shared" si="8"/>
        <v>0.41245213738758241</v>
      </c>
      <c r="AC24" s="60">
        <f t="shared" si="6"/>
        <v>0.42274771501001651</v>
      </c>
      <c r="AD24" s="60">
        <f t="shared" si="6"/>
        <v>0.43270247517015548</v>
      </c>
      <c r="AE24" s="60">
        <f t="shared" si="6"/>
        <v>0.44233196687777832</v>
      </c>
      <c r="AF24" s="60">
        <f t="shared" si="6"/>
        <v>0.45165092747417462</v>
      </c>
      <c r="AG24" s="60">
        <f t="shared" si="6"/>
        <v>0.46067331762496089</v>
      </c>
      <c r="AH24" s="60">
        <f t="shared" si="6"/>
        <v>0.46941235788880731</v>
      </c>
      <c r="AI24" s="60">
        <f t="shared" si="6"/>
        <v>0.47788056581508342</v>
      </c>
      <c r="AJ24" s="60">
        <f t="shared" si="6"/>
        <v>0.48608979282392384</v>
      </c>
      <c r="AK24" s="60">
        <f t="shared" si="6"/>
        <v>0.49405126034489305</v>
      </c>
      <c r="AL24" s="60">
        <f t="shared" si="6"/>
        <v>0.50177559485547607</v>
      </c>
      <c r="AM24" s="60">
        <f t="shared" si="6"/>
        <v>0.50927286158285345</v>
      </c>
      <c r="AN24" s="60">
        <f t="shared" si="6"/>
        <v>0.51655259672266007</v>
      </c>
      <c r="AO24" s="60">
        <f t="shared" ref="AB24:AZ34" si="9">(AO$2/(AO$2+$A24)+1.96*1.96/(2*(AO$2+$A24))-1.96*SQRT((AO$2/(AO$2+$A24)*(1-AO$2/(AO$2+$A24))+1.96*1.96/(4*(AO$2+$A24)))/(AO$2+$A24)))/(1+1.96*1.96/(AO$2+$A24))</f>
        <v>0.52362383809477508</v>
      </c>
      <c r="AP24" s="60">
        <f t="shared" si="9"/>
        <v>0.53049515420458382</v>
      </c>
      <c r="AQ24" s="60">
        <f t="shared" si="9"/>
        <v>0.53717467171310984</v>
      </c>
      <c r="AR24" s="60">
        <f t="shared" si="9"/>
        <v>0.54367010134424132</v>
      </c>
      <c r="AS24" s="60">
        <f t="shared" si="9"/>
        <v>0.54998876227454263</v>
      </c>
      <c r="AT24" s="60">
        <f t="shared" si="9"/>
        <v>0.55613760506271193</v>
      </c>
      <c r="AU24" s="60">
        <f t="shared" si="9"/>
        <v>0.56212323318309276</v>
      </c>
      <c r="AV24" s="60">
        <f t="shared" si="9"/>
        <v>0.56795192323183818</v>
      </c>
      <c r="AW24" s="60">
        <f t="shared" si="9"/>
        <v>0.57362964387620075</v>
      </c>
      <c r="AX24" s="60">
        <f t="shared" si="9"/>
        <v>0.57916207361761374</v>
      </c>
      <c r="AY24" s="60">
        <f t="shared" si="9"/>
        <v>0.58455461743818804</v>
      </c>
      <c r="AZ24" s="84">
        <f t="shared" si="9"/>
        <v>0.58981242239837206</v>
      </c>
    </row>
    <row r="25" spans="1:52">
      <c r="A25" s="102">
        <f t="shared" si="3"/>
        <v>22</v>
      </c>
      <c r="B25" s="4">
        <v>0</v>
      </c>
      <c r="C25" s="60">
        <f t="shared" si="7"/>
        <v>7.7164669621267515E-3</v>
      </c>
      <c r="D25" s="60">
        <f t="shared" si="7"/>
        <v>2.3158327842973517E-2</v>
      </c>
      <c r="E25" s="60">
        <f t="shared" si="7"/>
        <v>4.1667413570680933E-2</v>
      </c>
      <c r="F25" s="60">
        <f t="shared" si="7"/>
        <v>6.1499339989294792E-2</v>
      </c>
      <c r="G25" s="60">
        <f t="shared" si="7"/>
        <v>8.1805865742853215E-2</v>
      </c>
      <c r="H25" s="60">
        <f t="shared" si="7"/>
        <v>0.10212321701189421</v>
      </c>
      <c r="I25" s="60">
        <f t="shared" si="7"/>
        <v>0.12218268185062132</v>
      </c>
      <c r="J25" s="60">
        <f t="shared" si="7"/>
        <v>0.14182495553910618</v>
      </c>
      <c r="K25" s="60">
        <f t="shared" si="7"/>
        <v>0.16095620718432874</v>
      </c>
      <c r="L25" s="60">
        <f t="shared" si="7"/>
        <v>0.17952352116618736</v>
      </c>
      <c r="M25" s="60">
        <f t="shared" si="8"/>
        <v>0.19750029467803701</v>
      </c>
      <c r="N25" s="60">
        <f t="shared" si="8"/>
        <v>0.2148771489529607</v>
      </c>
      <c r="O25" s="60">
        <f t="shared" si="8"/>
        <v>0.23165607368891061</v>
      </c>
      <c r="P25" s="60">
        <f t="shared" si="8"/>
        <v>0.24784655417822946</v>
      </c>
      <c r="Q25" s="60">
        <f t="shared" si="8"/>
        <v>0.26346295839940143</v>
      </c>
      <c r="R25" s="60">
        <f t="shared" si="8"/>
        <v>0.27852274811819527</v>
      </c>
      <c r="S25" s="60">
        <f t="shared" si="8"/>
        <v>0.29304524161704659</v>
      </c>
      <c r="T25" s="60">
        <f t="shared" si="8"/>
        <v>0.30705075280944705</v>
      </c>
      <c r="U25" s="60">
        <f t="shared" si="8"/>
        <v>0.32055999118185885</v>
      </c>
      <c r="V25" s="60">
        <f t="shared" si="8"/>
        <v>0.33359364475964953</v>
      </c>
      <c r="W25" s="60">
        <f t="shared" si="8"/>
        <v>0.34617209277756006</v>
      </c>
      <c r="X25" s="60">
        <f t="shared" si="8"/>
        <v>0.35831521095931473</v>
      </c>
      <c r="Y25" s="60">
        <f t="shared" si="8"/>
        <v>0.37004224326489743</v>
      </c>
      <c r="Z25" s="60">
        <f t="shared" si="8"/>
        <v>0.38137172148151327</v>
      </c>
      <c r="AA25" s="60">
        <f t="shared" si="8"/>
        <v>0.39232141926770792</v>
      </c>
      <c r="AB25" s="60">
        <f t="shared" si="9"/>
        <v>0.40290833094947331</v>
      </c>
      <c r="AC25" s="60">
        <f t="shared" si="9"/>
        <v>0.41314866799678113</v>
      </c>
      <c r="AD25" s="60">
        <f t="shared" si="9"/>
        <v>0.4230578680014353</v>
      </c>
      <c r="AE25" s="60">
        <f t="shared" si="9"/>
        <v>0.43265061235058078</v>
      </c>
      <c r="AF25" s="60">
        <f t="shared" si="9"/>
        <v>0.44194084979431497</v>
      </c>
      <c r="AG25" s="60">
        <f t="shared" si="9"/>
        <v>0.45094182384453751</v>
      </c>
      <c r="AH25" s="60">
        <f t="shared" si="9"/>
        <v>0.45966610248851525</v>
      </c>
      <c r="AI25" s="60">
        <f t="shared" si="9"/>
        <v>0.46812560910645018</v>
      </c>
      <c r="AJ25" s="60">
        <f t="shared" si="9"/>
        <v>0.47633165378481801</v>
      </c>
      <c r="AK25" s="60">
        <f t="shared" si="9"/>
        <v>0.48429496444322906</v>
      </c>
      <c r="AL25" s="60">
        <f t="shared" si="9"/>
        <v>0.49202571736165573</v>
      </c>
      <c r="AM25" s="60">
        <f t="shared" si="9"/>
        <v>0.49953356682142125</v>
      </c>
      <c r="AN25" s="60">
        <f t="shared" si="9"/>
        <v>0.50682767366796722</v>
      </c>
      <c r="AO25" s="60">
        <f t="shared" si="9"/>
        <v>0.51391673267399718</v>
      </c>
      <c r="AP25" s="60">
        <f t="shared" si="9"/>
        <v>0.52080899863402141</v>
      </c>
      <c r="AQ25" s="60">
        <f t="shared" si="9"/>
        <v>0.52751231116001829</v>
      </c>
      <c r="AR25" s="60">
        <f t="shared" si="9"/>
        <v>0.53403411817620394</v>
      </c>
      <c r="AS25" s="60">
        <f t="shared" si="9"/>
        <v>0.5403814981313132</v>
      </c>
      <c r="AT25" s="60">
        <f t="shared" si="9"/>
        <v>0.54656118096121042</v>
      </c>
      <c r="AU25" s="60">
        <f t="shared" si="9"/>
        <v>0.55257956784455919</v>
      </c>
      <c r="AV25" s="60">
        <f t="shared" si="9"/>
        <v>0.5584427498007829</v>
      </c>
      <c r="AW25" s="60">
        <f t="shared" si="9"/>
        <v>0.56415652518348747</v>
      </c>
      <c r="AX25" s="60">
        <f t="shared" si="9"/>
        <v>0.56972641612454744</v>
      </c>
      <c r="AY25" s="60">
        <f t="shared" si="9"/>
        <v>0.5751576839846767</v>
      </c>
      <c r="AZ25" s="84">
        <f t="shared" si="9"/>
        <v>0.58045534386588959</v>
      </c>
    </row>
    <row r="26" spans="1:52">
      <c r="A26" s="102">
        <f t="shared" si="3"/>
        <v>23</v>
      </c>
      <c r="B26" s="4">
        <v>0</v>
      </c>
      <c r="C26" s="60">
        <f t="shared" si="7"/>
        <v>7.3932653548051093E-3</v>
      </c>
      <c r="D26" s="60">
        <f t="shared" si="7"/>
        <v>2.2219933691091941E-2</v>
      </c>
      <c r="E26" s="60">
        <f t="shared" si="7"/>
        <v>4.003171821149494E-2</v>
      </c>
      <c r="F26" s="60">
        <f t="shared" si="7"/>
        <v>5.9158318596448899E-2</v>
      </c>
      <c r="G26" s="60">
        <f t="shared" si="7"/>
        <v>7.8783858294301068E-2</v>
      </c>
      <c r="H26" s="60">
        <f t="shared" si="7"/>
        <v>9.8459365155852088E-2</v>
      </c>
      <c r="I26" s="60">
        <f t="shared" si="7"/>
        <v>0.11792239210501229</v>
      </c>
      <c r="J26" s="60">
        <f t="shared" si="7"/>
        <v>0.13701543736869759</v>
      </c>
      <c r="K26" s="60">
        <f t="shared" si="7"/>
        <v>0.15564406845647866</v>
      </c>
      <c r="L26" s="60">
        <f t="shared" si="7"/>
        <v>0.17375347814547226</v>
      </c>
      <c r="M26" s="60">
        <f t="shared" si="8"/>
        <v>0.19131451326458573</v>
      </c>
      <c r="N26" s="60">
        <f t="shared" si="8"/>
        <v>0.20831495282688925</v>
      </c>
      <c r="O26" s="60">
        <f t="shared" si="8"/>
        <v>0.22475386792181321</v>
      </c>
      <c r="P26" s="60">
        <f t="shared" si="8"/>
        <v>0.24063787463891029</v>
      </c>
      <c r="Q26" s="60">
        <f t="shared" si="8"/>
        <v>0.25597859263618911</v>
      </c>
      <c r="R26" s="60">
        <f t="shared" si="8"/>
        <v>0.27079089435400477</v>
      </c>
      <c r="S26" s="60">
        <f t="shared" si="8"/>
        <v>0.28509168524815881</v>
      </c>
      <c r="T26" s="60">
        <f t="shared" si="8"/>
        <v>0.29889904772109832</v>
      </c>
      <c r="U26" s="60">
        <f t="shared" si="8"/>
        <v>0.31223163818638527</v>
      </c>
      <c r="V26" s="60">
        <f t="shared" si="8"/>
        <v>0.32510826263918557</v>
      </c>
      <c r="W26" s="60">
        <f t="shared" si="8"/>
        <v>0.33754757944271763</v>
      </c>
      <c r="X26" s="60">
        <f t="shared" si="8"/>
        <v>0.34956789353024509</v>
      </c>
      <c r="Y26" s="60">
        <f t="shared" si="8"/>
        <v>0.36118701670072367</v>
      </c>
      <c r="Z26" s="60">
        <f t="shared" si="8"/>
        <v>0.37242217589372884</v>
      </c>
      <c r="AA26" s="60">
        <f t="shared" si="8"/>
        <v>0.38328995635984375</v>
      </c>
      <c r="AB26" s="60">
        <f t="shared" si="9"/>
        <v>0.3938062701991985</v>
      </c>
      <c r="AC26" s="60">
        <f t="shared" si="9"/>
        <v>0.40398634328388083</v>
      </c>
      <c r="AD26" s="60">
        <f t="shared" si="9"/>
        <v>0.41384471541649231</v>
      </c>
      <c r="AE26" s="60">
        <f t="shared" si="9"/>
        <v>0.42339524991516381</v>
      </c>
      <c r="AF26" s="60">
        <f t="shared" si="9"/>
        <v>0.43265114979768754</v>
      </c>
      <c r="AG26" s="60">
        <f t="shared" si="9"/>
        <v>0.44162497846346305</v>
      </c>
      <c r="AH26" s="60">
        <f t="shared" si="9"/>
        <v>0.45032868331164649</v>
      </c>
      <c r="AI26" s="60">
        <f t="shared" si="9"/>
        <v>0.45877362113703657</v>
      </c>
      <c r="AJ26" s="60">
        <f t="shared" si="9"/>
        <v>0.46697058444753836</v>
      </c>
      <c r="AK26" s="60">
        <f t="shared" si="9"/>
        <v>0.47492982807449885</v>
      </c>
      <c r="AL26" s="60">
        <f t="shared" si="9"/>
        <v>0.48266109561867127</v>
      </c>
      <c r="AM26" s="60">
        <f t="shared" si="9"/>
        <v>0.49017364540403141</v>
      </c>
      <c r="AN26" s="60">
        <f t="shared" si="9"/>
        <v>0.49747627570942377</v>
      </c>
      <c r="AO26" s="60">
        <f t="shared" si="9"/>
        <v>0.50457734912177399</v>
      </c>
      <c r="AP26" s="60">
        <f t="shared" si="9"/>
        <v>0.51148481591013928</v>
      </c>
      <c r="AQ26" s="60">
        <f t="shared" si="9"/>
        <v>0.51820623636150831</v>
      </c>
      <c r="AR26" s="60">
        <f t="shared" si="9"/>
        <v>0.52474880205032026</v>
      </c>
      <c r="AS26" s="60">
        <f t="shared" si="9"/>
        <v>0.53111935603663152</v>
      </c>
      <c r="AT26" s="60">
        <f t="shared" si="9"/>
        <v>0.53732441200463577</v>
      </c>
      <c r="AU26" s="60">
        <f t="shared" si="9"/>
        <v>0.54337017236528629</v>
      </c>
      <c r="AV26" s="60">
        <f t="shared" si="9"/>
        <v>0.54926254535521413</v>
      </c>
      <c r="AW26" s="60">
        <f t="shared" si="9"/>
        <v>0.55500716116982374</v>
      </c>
      <c r="AX26" s="60">
        <f t="shared" si="9"/>
        <v>0.56060938717205522</v>
      </c>
      <c r="AY26" s="60">
        <f t="shared" si="9"/>
        <v>0.56607434222033826</v>
      </c>
      <c r="AZ26" s="84">
        <f t="shared" si="9"/>
        <v>0.57140691016010958</v>
      </c>
    </row>
    <row r="27" spans="1:52">
      <c r="A27" s="102">
        <f t="shared" si="3"/>
        <v>24</v>
      </c>
      <c r="B27" s="4">
        <v>0</v>
      </c>
      <c r="C27" s="60">
        <f t="shared" si="7"/>
        <v>7.0960503866991688E-3</v>
      </c>
      <c r="D27" s="60">
        <f t="shared" si="7"/>
        <v>2.1354639183375553E-2</v>
      </c>
      <c r="E27" s="60">
        <f t="shared" si="7"/>
        <v>3.8519647894987262E-2</v>
      </c>
      <c r="F27" s="60">
        <f t="shared" si="7"/>
        <v>5.6989129307017855E-2</v>
      </c>
      <c r="G27" s="60">
        <f t="shared" si="7"/>
        <v>7.5977452714799318E-2</v>
      </c>
      <c r="H27" s="60">
        <f t="shared" si="7"/>
        <v>9.5049781024012361E-2</v>
      </c>
      <c r="I27" s="60">
        <f t="shared" si="7"/>
        <v>0.113949915944988</v>
      </c>
      <c r="J27" s="60">
        <f t="shared" si="7"/>
        <v>0.13252243982621553</v>
      </c>
      <c r="K27" s="60">
        <f t="shared" si="7"/>
        <v>0.15067272656322814</v>
      </c>
      <c r="L27" s="60">
        <f t="shared" si="7"/>
        <v>0.16834452609931955</v>
      </c>
      <c r="M27" s="60">
        <f t="shared" si="8"/>
        <v>0.18550658059782457</v>
      </c>
      <c r="N27" s="60">
        <f t="shared" si="8"/>
        <v>0.20214424774586046</v>
      </c>
      <c r="O27" s="60">
        <f t="shared" si="8"/>
        <v>0.21825406631100872</v>
      </c>
      <c r="P27" s="60">
        <f t="shared" si="8"/>
        <v>0.23384013155413794</v>
      </c>
      <c r="Q27" s="60">
        <f t="shared" si="8"/>
        <v>0.24891162547007062</v>
      </c>
      <c r="R27" s="60">
        <f t="shared" si="8"/>
        <v>0.26348110612401365</v>
      </c>
      <c r="S27" s="60">
        <f t="shared" si="8"/>
        <v>0.2775633082533015</v>
      </c>
      <c r="T27" s="60">
        <f t="shared" si="8"/>
        <v>0.29117429519148219</v>
      </c>
      <c r="U27" s="60">
        <f t="shared" si="8"/>
        <v>0.30433085623921335</v>
      </c>
      <c r="V27" s="60">
        <f t="shared" si="8"/>
        <v>0.31705007786853606</v>
      </c>
      <c r="W27" s="60">
        <f t="shared" si="8"/>
        <v>0.32934903942014732</v>
      </c>
      <c r="X27" s="60">
        <f t="shared" si="8"/>
        <v>0.34124459875672114</v>
      </c>
      <c r="Y27" s="60">
        <f t="shared" si="8"/>
        <v>0.35275324336603509</v>
      </c>
      <c r="Z27" s="60">
        <f t="shared" si="8"/>
        <v>0.36389098932037767</v>
      </c>
      <c r="AA27" s="60">
        <f t="shared" si="8"/>
        <v>0.37467331533409221</v>
      </c>
      <c r="AB27" s="60">
        <f t="shared" si="9"/>
        <v>0.38511512258808434</v>
      </c>
      <c r="AC27" s="60">
        <f t="shared" si="9"/>
        <v>0.39523071344726596</v>
      </c>
      <c r="AD27" s="60">
        <f t="shared" si="9"/>
        <v>0.40503378397683398</v>
      </c>
      <c r="AE27" s="60">
        <f t="shared" si="9"/>
        <v>0.41453742646439184</v>
      </c>
      <c r="AF27" s="60">
        <f t="shared" si="9"/>
        <v>0.42375413911364462</v>
      </c>
      <c r="AG27" s="60">
        <f t="shared" si="9"/>
        <v>0.43269584078681317</v>
      </c>
      <c r="AH27" s="60">
        <f t="shared" si="9"/>
        <v>0.44137388920405551</v>
      </c>
      <c r="AI27" s="60">
        <f t="shared" si="9"/>
        <v>0.44979910140681373</v>
      </c>
      <c r="AJ27" s="60">
        <f t="shared" si="9"/>
        <v>0.45798177559253911</v>
      </c>
      <c r="AK27" s="60">
        <f t="shared" si="9"/>
        <v>0.46593171365564301</v>
      </c>
      <c r="AL27" s="60">
        <f t="shared" si="9"/>
        <v>0.47365824394206846</v>
      </c>
      <c r="AM27" s="60">
        <f t="shared" si="9"/>
        <v>0.48117024385608742</v>
      </c>
      <c r="AN27" s="60">
        <f t="shared" si="9"/>
        <v>0.48847616205780992</v>
      </c>
      <c r="AO27" s="60">
        <f t="shared" si="9"/>
        <v>0.49558404006594975</v>
      </c>
      <c r="AP27" s="60">
        <f t="shared" si="9"/>
        <v>0.50250153313826429</v>
      </c>
      <c r="AQ27" s="60">
        <f t="shared" si="9"/>
        <v>0.5092359303460251</v>
      </c>
      <c r="AR27" s="60">
        <f t="shared" si="9"/>
        <v>0.51579417379213399</v>
      </c>
      <c r="AS27" s="60">
        <f t="shared" si="9"/>
        <v>0.52218287694752252</v>
      </c>
      <c r="AT27" s="60">
        <f t="shared" si="9"/>
        <v>0.52840834209917742</v>
      </c>
      <c r="AU27" s="60">
        <f t="shared" si="9"/>
        <v>0.53447657691695327</v>
      </c>
      <c r="AV27" s="60">
        <f t="shared" si="9"/>
        <v>0.5403933101563948</v>
      </c>
      <c r="AW27" s="60">
        <f t="shared" si="9"/>
        <v>0.54616400652196051</v>
      </c>
      <c r="AX27" s="60">
        <f t="shared" si="9"/>
        <v>0.55179388071998625</v>
      </c>
      <c r="AY27" s="60">
        <f t="shared" si="9"/>
        <v>0.55728791073397488</v>
      </c>
      <c r="AZ27" s="84">
        <f t="shared" si="9"/>
        <v>0.56265085035673512</v>
      </c>
    </row>
    <row r="28" spans="1:52">
      <c r="A28" s="102">
        <f t="shared" si="3"/>
        <v>25</v>
      </c>
      <c r="B28" s="4">
        <v>0</v>
      </c>
      <c r="C28" s="60">
        <f t="shared" si="7"/>
        <v>6.8218089769898817E-3</v>
      </c>
      <c r="D28" s="60">
        <f t="shared" si="7"/>
        <v>2.0554221697383537E-2</v>
      </c>
      <c r="E28" s="60">
        <f t="shared" si="7"/>
        <v>3.7117692054799499E-2</v>
      </c>
      <c r="F28" s="60">
        <f t="shared" si="7"/>
        <v>5.497350852047822E-2</v>
      </c>
      <c r="G28" s="60">
        <f t="shared" si="7"/>
        <v>7.336434240351683E-2</v>
      </c>
      <c r="H28" s="60">
        <f t="shared" si="7"/>
        <v>9.1868835863476314E-2</v>
      </c>
      <c r="I28" s="60">
        <f t="shared" si="7"/>
        <v>0.11023696931531854</v>
      </c>
      <c r="J28" s="60">
        <f t="shared" si="7"/>
        <v>0.12831561346647294</v>
      </c>
      <c r="K28" s="60">
        <f t="shared" si="7"/>
        <v>0.14601027541553793</v>
      </c>
      <c r="L28" s="60">
        <f t="shared" si="7"/>
        <v>0.16326363398295565</v>
      </c>
      <c r="M28" s="60">
        <f t="shared" si="8"/>
        <v>0.18004270282805357</v>
      </c>
      <c r="N28" s="60">
        <f t="shared" si="8"/>
        <v>0.19633077820815481</v>
      </c>
      <c r="O28" s="60">
        <f t="shared" si="8"/>
        <v>0.21212220026458956</v>
      </c>
      <c r="P28" s="60">
        <f t="shared" si="8"/>
        <v>0.22741884696491108</v>
      </c>
      <c r="Q28" s="60">
        <f t="shared" si="8"/>
        <v>0.24222773535791722</v>
      </c>
      <c r="R28" s="60">
        <f t="shared" si="8"/>
        <v>0.25655935215327119</v>
      </c>
      <c r="S28" s="60">
        <f t="shared" si="8"/>
        <v>0.27042647671209086</v>
      </c>
      <c r="T28" s="60">
        <f t="shared" si="8"/>
        <v>0.28384334337485234</v>
      </c>
      <c r="U28" s="60">
        <f t="shared" si="8"/>
        <v>0.29682504164854578</v>
      </c>
      <c r="V28" s="60">
        <f t="shared" si="8"/>
        <v>0.30938708549039107</v>
      </c>
      <c r="W28" s="60">
        <f t="shared" si="8"/>
        <v>0.3215451042112199</v>
      </c>
      <c r="X28" s="60">
        <f t="shared" si="8"/>
        <v>0.33331462168462639</v>
      </c>
      <c r="Y28" s="60">
        <f t="shared" si="8"/>
        <v>0.34471090015787464</v>
      </c>
      <c r="Z28" s="60">
        <f t="shared" si="8"/>
        <v>0.35574883159400861</v>
      </c>
      <c r="AA28" s="60">
        <f t="shared" si="8"/>
        <v>0.36644286412332855</v>
      </c>
      <c r="AB28" s="60">
        <f t="shared" si="9"/>
        <v>0.3768069544840959</v>
      </c>
      <c r="AC28" s="60">
        <f t="shared" si="9"/>
        <v>0.38685453970527212</v>
      </c>
      <c r="AD28" s="60">
        <f t="shared" si="9"/>
        <v>0.39659852300756443</v>
      </c>
      <c r="AE28" s="60">
        <f t="shared" si="9"/>
        <v>0.4060512701625496</v>
      </c>
      <c r="AF28" s="60">
        <f t="shared" si="9"/>
        <v>0.41522461348360484</v>
      </c>
      <c r="AG28" s="60">
        <f t="shared" si="9"/>
        <v>0.42412986131783892</v>
      </c>
      <c r="AH28" s="60">
        <f t="shared" si="9"/>
        <v>0.43277781142939187</v>
      </c>
      <c r="AI28" s="60">
        <f t="shared" si="9"/>
        <v>0.44117876705727427</v>
      </c>
      <c r="AJ28" s="60">
        <f t="shared" si="9"/>
        <v>0.44934255472836632</v>
      </c>
      <c r="AK28" s="60">
        <f t="shared" si="9"/>
        <v>0.45727854313239619</v>
      </c>
      <c r="AL28" s="60">
        <f t="shared" si="9"/>
        <v>0.46499566253828867</v>
      </c>
      <c r="AM28" s="60">
        <f t="shared" si="9"/>
        <v>0.47250242436329892</v>
      </c>
      <c r="AN28" s="60">
        <f t="shared" si="9"/>
        <v>0.47980694060752427</v>
      </c>
      <c r="AO28" s="60">
        <f t="shared" si="9"/>
        <v>0.48691694294402404</v>
      </c>
      <c r="AP28" s="60">
        <f t="shared" si="9"/>
        <v>0.49383980131435051</v>
      </c>
      <c r="AQ28" s="60">
        <f t="shared" si="9"/>
        <v>0.50058254192498297</v>
      </c>
      <c r="AR28" s="60">
        <f t="shared" si="9"/>
        <v>0.50715186457512684</v>
      </c>
      <c r="AS28" s="60">
        <f t="shared" si="9"/>
        <v>0.51355415927301729</v>
      </c>
      <c r="AT28" s="60">
        <f t="shared" si="9"/>
        <v>0.51979552211813573</v>
      </c>
      <c r="AU28" s="60">
        <f t="shared" si="9"/>
        <v>0.52588177044201345</v>
      </c>
      <c r="AV28" s="60">
        <f t="shared" si="9"/>
        <v>0.53181845721172272</v>
      </c>
      <c r="AW28" s="60">
        <f t="shared" si="9"/>
        <v>0.53761088470855445</v>
      </c>
      <c r="AX28" s="60">
        <f t="shared" si="9"/>
        <v>0.54326411750046932</v>
      </c>
      <c r="AY28" s="60">
        <f t="shared" si="9"/>
        <v>0.54878299473118353</v>
      </c>
      <c r="AZ28" s="84">
        <f t="shared" si="9"/>
        <v>0.55417214175163687</v>
      </c>
    </row>
    <row r="29" spans="1:52">
      <c r="A29" s="102">
        <f t="shared" si="3"/>
        <v>26</v>
      </c>
      <c r="B29" s="4">
        <v>0</v>
      </c>
      <c r="C29" s="60">
        <f t="shared" si="7"/>
        <v>6.567976533097584E-3</v>
      </c>
      <c r="D29" s="60">
        <f t="shared" si="7"/>
        <v>1.9811647447770791E-2</v>
      </c>
      <c r="E29" s="60">
        <f t="shared" si="7"/>
        <v>3.5814240381301057E-2</v>
      </c>
      <c r="F29" s="60">
        <f t="shared" si="7"/>
        <v>5.3095694242181038E-2</v>
      </c>
      <c r="G29" s="60">
        <f t="shared" si="7"/>
        <v>7.0925199054399354E-2</v>
      </c>
      <c r="H29" s="60">
        <f t="shared" si="7"/>
        <v>8.8894239361627825E-2</v>
      </c>
      <c r="I29" s="60">
        <f t="shared" si="7"/>
        <v>0.1067588656643618</v>
      </c>
      <c r="J29" s="60">
        <f t="shared" si="7"/>
        <v>0.12436838109244344</v>
      </c>
      <c r="K29" s="60">
        <f t="shared" si="7"/>
        <v>0.14162868726550137</v>
      </c>
      <c r="L29" s="60">
        <f t="shared" si="7"/>
        <v>0.15848170025813799</v>
      </c>
      <c r="M29" s="60">
        <f t="shared" si="8"/>
        <v>0.174893023464082</v>
      </c>
      <c r="N29" s="60">
        <f t="shared" si="8"/>
        <v>0.1908442002366664</v>
      </c>
      <c r="O29" s="60">
        <f t="shared" si="8"/>
        <v>0.20632766106915157</v>
      </c>
      <c r="P29" s="60">
        <f t="shared" si="8"/>
        <v>0.2213433317104915</v>
      </c>
      <c r="Q29" s="60">
        <f t="shared" si="8"/>
        <v>0.23589630416936813</v>
      </c>
      <c r="R29" s="60">
        <f t="shared" si="8"/>
        <v>0.24999520898785943</v>
      </c>
      <c r="S29" s="60">
        <f t="shared" si="8"/>
        <v>0.26365106198456401</v>
      </c>
      <c r="T29" s="60">
        <f t="shared" si="8"/>
        <v>0.27687643879006824</v>
      </c>
      <c r="U29" s="60">
        <f t="shared" si="8"/>
        <v>0.28968487981687818</v>
      </c>
      <c r="V29" s="60">
        <f t="shared" si="8"/>
        <v>0.30209045959190572</v>
      </c>
      <c r="W29" s="60">
        <f t="shared" si="8"/>
        <v>0.3141074747491131</v>
      </c>
      <c r="X29" s="60">
        <f t="shared" si="8"/>
        <v>0.3257502185455351</v>
      </c>
      <c r="Y29" s="60">
        <f t="shared" si="8"/>
        <v>0.33703281897894777</v>
      </c>
      <c r="Z29" s="60">
        <f t="shared" si="8"/>
        <v>0.34796912395505702</v>
      </c>
      <c r="AA29" s="60">
        <f t="shared" si="8"/>
        <v>0.3585726214230619</v>
      </c>
      <c r="AB29" s="60">
        <f t="shared" si="9"/>
        <v>0.36885638557969919</v>
      </c>
      <c r="AC29" s="60">
        <f t="shared" si="9"/>
        <v>0.37883304253297789</v>
      </c>
      <c r="AD29" s="60">
        <f t="shared" si="9"/>
        <v>0.38851475048465434</v>
      </c>
      <c r="AE29" s="60">
        <f t="shared" si="9"/>
        <v>0.39791319071629383</v>
      </c>
      <c r="AF29" s="60">
        <f t="shared" si="9"/>
        <v>0.40703956657240076</v>
      </c>
      <c r="AG29" s="60">
        <f t="shared" si="9"/>
        <v>0.41590460831272241</v>
      </c>
      <c r="AH29" s="60">
        <f t="shared" si="9"/>
        <v>0.42451858221610522</v>
      </c>
      <c r="AI29" s="60">
        <f t="shared" si="9"/>
        <v>0.43289130270422654</v>
      </c>
      <c r="AJ29" s="60">
        <f t="shared" si="9"/>
        <v>0.44103214654694861</v>
      </c>
      <c r="AK29" s="60">
        <f t="shared" si="9"/>
        <v>0.44895006843512514</v>
      </c>
      <c r="AL29" s="60">
        <f t="shared" si="9"/>
        <v>0.45665361737846166</v>
      </c>
      <c r="AM29" s="60">
        <f t="shared" si="9"/>
        <v>0.46415095351811103</v>
      </c>
      <c r="AN29" s="60">
        <f t="shared" si="9"/>
        <v>0.47144986504549707</v>
      </c>
      <c r="AO29" s="60">
        <f t="shared" si="9"/>
        <v>0.47855778499746787</v>
      </c>
      <c r="AP29" s="60">
        <f t="shared" si="9"/>
        <v>0.48548180775863853</v>
      </c>
      <c r="AQ29" s="60">
        <f t="shared" si="9"/>
        <v>0.49222870514874945</v>
      </c>
      <c r="AR29" s="60">
        <f t="shared" si="9"/>
        <v>0.49880494200915176</v>
      </c>
      <c r="AS29" s="60">
        <f t="shared" si="9"/>
        <v>0.50521669123050339</v>
      </c>
      <c r="AT29" s="60">
        <f t="shared" si="9"/>
        <v>0.51146984818528063</v>
      </c>
      <c r="AU29" s="60">
        <f t="shared" si="9"/>
        <v>0.51757004454516931</v>
      </c>
      <c r="AV29" s="60">
        <f t="shared" si="9"/>
        <v>0.52352266147593229</v>
      </c>
      <c r="AW29" s="60">
        <f t="shared" si="9"/>
        <v>0.529332842211795</v>
      </c>
      <c r="AX29" s="60">
        <f t="shared" si="9"/>
        <v>0.53500550401842384</v>
      </c>
      <c r="AY29" s="60">
        <f t="shared" si="9"/>
        <v>0.5405453495587379</v>
      </c>
      <c r="AZ29" s="84">
        <f t="shared" si="9"/>
        <v>0.54595687767947287</v>
      </c>
    </row>
    <row r="30" spans="1:52">
      <c r="A30" s="102">
        <f t="shared" si="3"/>
        <v>27</v>
      </c>
      <c r="B30" s="4">
        <v>0</v>
      </c>
      <c r="C30" s="60">
        <f t="shared" si="7"/>
        <v>6.3323564975418817E-3</v>
      </c>
      <c r="D30" s="60">
        <f t="shared" si="7"/>
        <v>1.9120864097994437E-2</v>
      </c>
      <c r="E30" s="60">
        <f t="shared" si="7"/>
        <v>3.4599259959716168E-2</v>
      </c>
      <c r="F30" s="60">
        <f t="shared" si="7"/>
        <v>5.1342011646447638E-2</v>
      </c>
      <c r="G30" s="60">
        <f t="shared" si="7"/>
        <v>6.8643191066272161E-2</v>
      </c>
      <c r="H30" s="60">
        <f t="shared" si="7"/>
        <v>8.610651225698264E-2</v>
      </c>
      <c r="I30" s="60">
        <f t="shared" si="7"/>
        <v>0.10349396022351322</v>
      </c>
      <c r="J30" s="60">
        <f t="shared" si="7"/>
        <v>0.120657367461791</v>
      </c>
      <c r="K30" s="60">
        <f t="shared" si="7"/>
        <v>0.13750323839225387</v>
      </c>
      <c r="L30" s="60">
        <f t="shared" si="7"/>
        <v>0.15397298246990687</v>
      </c>
      <c r="M30" s="60">
        <f t="shared" si="8"/>
        <v>0.17003106263656129</v>
      </c>
      <c r="N30" s="60">
        <f t="shared" si="8"/>
        <v>0.1856575344598306</v>
      </c>
      <c r="O30" s="60">
        <f t="shared" si="8"/>
        <v>0.20084316962661727</v>
      </c>
      <c r="P30" s="60">
        <f t="shared" si="8"/>
        <v>0.21558617366643465</v>
      </c>
      <c r="Q30" s="60">
        <f t="shared" si="8"/>
        <v>0.22988992501626865</v>
      </c>
      <c r="R30" s="60">
        <f t="shared" si="8"/>
        <v>0.2437613889377433</v>
      </c>
      <c r="S30" s="60">
        <f t="shared" si="8"/>
        <v>0.25720998886701985</v>
      </c>
      <c r="T30" s="60">
        <f t="shared" si="8"/>
        <v>0.27024679447957545</v>
      </c>
      <c r="U30" s="60">
        <f t="shared" si="8"/>
        <v>0.28288393297101022</v>
      </c>
      <c r="V30" s="60">
        <f t="shared" si="8"/>
        <v>0.29513416001825837</v>
      </c>
      <c r="W30" s="60">
        <f t="shared" si="8"/>
        <v>0.30701054640410924</v>
      </c>
      <c r="X30" s="60">
        <f t="shared" si="8"/>
        <v>0.31852624929636336</v>
      </c>
      <c r="Y30" s="60">
        <f t="shared" si="8"/>
        <v>0.32969434601782638</v>
      </c>
      <c r="Z30" s="60">
        <f t="shared" si="8"/>
        <v>0.34052771426416406</v>
      </c>
      <c r="AA30" s="60">
        <f t="shared" si="8"/>
        <v>0.35103894702884447</v>
      </c>
      <c r="AB30" s="60">
        <f t="shared" si="9"/>
        <v>0.36124029356039444</v>
      </c>
      <c r="AC30" s="60">
        <f t="shared" si="9"/>
        <v>0.37114361988923295</v>
      </c>
      <c r="AD30" s="60">
        <f t="shared" si="9"/>
        <v>0.38076038407484447</v>
      </c>
      <c r="AE30" s="60">
        <f t="shared" si="9"/>
        <v>0.3901016225125491</v>
      </c>
      <c r="AF30" s="60">
        <f t="shared" si="9"/>
        <v>0.39917794452223138</v>
      </c>
      <c r="AG30" s="60">
        <f t="shared" si="9"/>
        <v>0.40799953310272963</v>
      </c>
      <c r="AH30" s="60">
        <f t="shared" si="9"/>
        <v>0.41657615023428091</v>
      </c>
      <c r="AI30" s="60">
        <f t="shared" si="9"/>
        <v>0.42491714548981502</v>
      </c>
      <c r="AJ30" s="60">
        <f t="shared" si="9"/>
        <v>0.43303146700455503</v>
      </c>
      <c r="AK30" s="60">
        <f t="shared" si="9"/>
        <v>0.44092767407465838</v>
      </c>
      <c r="AL30" s="60">
        <f t="shared" si="9"/>
        <v>0.44861395082594019</v>
      </c>
      <c r="AM30" s="60">
        <f t="shared" si="9"/>
        <v>0.4560981205252726</v>
      </c>
      <c r="AN30" s="60">
        <f t="shared" si="9"/>
        <v>0.46338766020913363</v>
      </c>
      <c r="AO30" s="60">
        <f t="shared" si="9"/>
        <v>0.47048971538288953</v>
      </c>
      <c r="AP30" s="60">
        <f t="shared" si="9"/>
        <v>0.47741111460588881</v>
      </c>
      <c r="AQ30" s="60">
        <f t="shared" si="9"/>
        <v>0.4841583838253139</v>
      </c>
      <c r="AR30" s="60">
        <f t="shared" si="9"/>
        <v>0.49073776035898703</v>
      </c>
      <c r="AS30" s="60">
        <f t="shared" si="9"/>
        <v>0.49715520645630557</v>
      </c>
      <c r="AT30" s="60">
        <f t="shared" si="9"/>
        <v>0.50341642238898288</v>
      </c>
      <c r="AU30" s="60">
        <f t="shared" si="9"/>
        <v>0.50952685904069661</v>
      </c>
      <c r="AV30" s="60">
        <f t="shared" si="9"/>
        <v>0.51549172997818427</v>
      </c>
      <c r="AW30" s="60">
        <f t="shared" si="9"/>
        <v>0.52131602299663649</v>
      </c>
      <c r="AX30" s="60">
        <f t="shared" si="9"/>
        <v>0.5270045111400723</v>
      </c>
      <c r="AY30" s="60">
        <f t="shared" si="9"/>
        <v>0.53256176320328386</v>
      </c>
      <c r="AZ30" s="84">
        <f t="shared" si="9"/>
        <v>0.53799215372631093</v>
      </c>
    </row>
    <row r="31" spans="1:52">
      <c r="A31" s="102">
        <f t="shared" si="3"/>
        <v>28</v>
      </c>
      <c r="B31" s="4">
        <v>0</v>
      </c>
      <c r="C31" s="60">
        <f t="shared" si="7"/>
        <v>6.1130566140322638E-3</v>
      </c>
      <c r="D31" s="60">
        <f t="shared" si="7"/>
        <v>1.8476635327693364E-2</v>
      </c>
      <c r="E31" s="60">
        <f t="shared" si="7"/>
        <v>3.346403609464399E-2</v>
      </c>
      <c r="F31" s="60">
        <f t="shared" si="7"/>
        <v>4.9700538444743002E-2</v>
      </c>
      <c r="G31" s="60">
        <f t="shared" si="7"/>
        <v>6.6503592579609583E-2</v>
      </c>
      <c r="H31" s="60">
        <f t="shared" si="7"/>
        <v>8.3488556035696868E-2</v>
      </c>
      <c r="I31" s="60">
        <f t="shared" si="7"/>
        <v>0.10042319445900806</v>
      </c>
      <c r="J31" s="60">
        <f t="shared" si="7"/>
        <v>0.11716192974839595</v>
      </c>
      <c r="K31" s="60">
        <f t="shared" si="7"/>
        <v>0.13361203432663307</v>
      </c>
      <c r="L31" s="60">
        <f t="shared" si="7"/>
        <v>0.14971462389701298</v>
      </c>
      <c r="M31" s="60">
        <f t="shared" si="8"/>
        <v>0.16543325013943294</v>
      </c>
      <c r="N31" s="60">
        <f t="shared" si="8"/>
        <v>0.18074670915695296</v>
      </c>
      <c r="O31" s="60">
        <f t="shared" si="8"/>
        <v>0.19564433205311735</v>
      </c>
      <c r="P31" s="60">
        <f t="shared" si="8"/>
        <v>0.21012280761972318</v>
      </c>
      <c r="Q31" s="60">
        <f t="shared" si="8"/>
        <v>0.22418398748963103</v>
      </c>
      <c r="R31" s="60">
        <f t="shared" si="8"/>
        <v>0.23783334127491426</v>
      </c>
      <c r="S31" s="60">
        <f t="shared" si="8"/>
        <v>0.25107885298349863</v>
      </c>
      <c r="T31" s="60">
        <f t="shared" si="8"/>
        <v>0.26393022355248846</v>
      </c>
      <c r="U31" s="60">
        <f t="shared" si="8"/>
        <v>0.27639828961388174</v>
      </c>
      <c r="V31" s="60">
        <f t="shared" si="8"/>
        <v>0.28849459734577015</v>
      </c>
      <c r="W31" s="60">
        <f t="shared" si="8"/>
        <v>0.30023108898957052</v>
      </c>
      <c r="X31" s="60">
        <f t="shared" si="8"/>
        <v>0.31161987210235348</v>
      </c>
      <c r="Y31" s="60">
        <f t="shared" si="8"/>
        <v>0.32267305011132241</v>
      </c>
      <c r="Z31" s="60">
        <f t="shared" si="8"/>
        <v>0.33340259862397881</v>
      </c>
      <c r="AA31" s="60">
        <f t="shared" si="8"/>
        <v>0.34382027608981408</v>
      </c>
      <c r="AB31" s="60">
        <f t="shared" si="9"/>
        <v>0.35393756036543222</v>
      </c>
      <c r="AC31" s="60">
        <f t="shared" si="9"/>
        <v>0.36376560487101589</v>
      </c>
      <c r="AD31" s="60">
        <f t="shared" si="9"/>
        <v>0.37331520958682995</v>
      </c>
      <c r="AE31" s="60">
        <f t="shared" si="9"/>
        <v>0.38259680329032353</v>
      </c>
      <c r="AF31" s="60">
        <f t="shared" si="9"/>
        <v>0.39162043429213428</v>
      </c>
      <c r="AG31" s="60">
        <f t="shared" si="9"/>
        <v>0.40039576757312717</v>
      </c>
      <c r="AH31" s="60">
        <f t="shared" si="9"/>
        <v>0.40893208671135112</v>
      </c>
      <c r="AI31" s="60">
        <f t="shared" si="9"/>
        <v>0.41723829935814166</v>
      </c>
      <c r="AJ31" s="60">
        <f t="shared" si="9"/>
        <v>0.42532294530598719</v>
      </c>
      <c r="AK31" s="60">
        <f t="shared" si="9"/>
        <v>0.43319420640871287</v>
      </c>
      <c r="AL31" s="60">
        <f t="shared" si="9"/>
        <v>0.44085991778287875</v>
      </c>
      <c r="AM31" s="60">
        <f t="shared" si="9"/>
        <v>0.44832757984982086</v>
      </c>
      <c r="AN31" s="60">
        <f t="shared" si="9"/>
        <v>0.45560437087929284</v>
      </c>
      <c r="AO31" s="60">
        <f t="shared" si="9"/>
        <v>0.46269715977486015</v>
      </c>
      <c r="AP31" s="60">
        <f t="shared" si="9"/>
        <v>0.46961251890308464</v>
      </c>
      <c r="AQ31" s="60">
        <f t="shared" si="9"/>
        <v>0.4763567368169741</v>
      </c>
      <c r="AR31" s="60">
        <f t="shared" si="9"/>
        <v>0.48293583076211255</v>
      </c>
      <c r="AS31" s="60">
        <f t="shared" si="9"/>
        <v>0.48935555888360799</v>
      </c>
      <c r="AT31" s="60">
        <f t="shared" si="9"/>
        <v>0.49562143207526055</v>
      </c>
      <c r="AU31" s="60">
        <f t="shared" si="9"/>
        <v>0.50173872543054143</v>
      </c>
      <c r="AV31" s="60">
        <f t="shared" si="9"/>
        <v>0.50771248926915291</v>
      </c>
      <c r="AW31" s="60">
        <f t="shared" si="9"/>
        <v>0.51354755972395072</v>
      </c>
      <c r="AX31" s="60">
        <f t="shared" si="9"/>
        <v>0.51924856888151694</v>
      </c>
      <c r="AY31" s="60">
        <f t="shared" si="9"/>
        <v>0.52481995447620144</v>
      </c>
      <c r="AZ31" s="84">
        <f t="shared" si="9"/>
        <v>0.53026596914239565</v>
      </c>
    </row>
    <row r="32" spans="1:52">
      <c r="A32" s="102">
        <f t="shared" si="3"/>
        <v>29</v>
      </c>
      <c r="B32" s="4">
        <v>0</v>
      </c>
      <c r="C32" s="60">
        <f t="shared" si="7"/>
        <v>5.9084379948573813E-3</v>
      </c>
      <c r="D32" s="60">
        <f t="shared" si="7"/>
        <v>1.7874407775063144E-2</v>
      </c>
      <c r="E32" s="60">
        <f t="shared" si="7"/>
        <v>3.2400962626319516E-2</v>
      </c>
      <c r="F32" s="60">
        <f t="shared" si="7"/>
        <v>4.8160832675842299E-2</v>
      </c>
      <c r="G32" s="60">
        <f t="shared" si="7"/>
        <v>6.4493463826264169E-2</v>
      </c>
      <c r="H32" s="60">
        <f t="shared" si="7"/>
        <v>8.1025299448567192E-2</v>
      </c>
      <c r="I32" s="60">
        <f t="shared" si="7"/>
        <v>9.7529720194533487E-2</v>
      </c>
      <c r="J32" s="60">
        <f t="shared" si="7"/>
        <v>0.11386376851955585</v>
      </c>
      <c r="K32" s="60">
        <f t="shared" si="7"/>
        <v>0.12993561496969508</v>
      </c>
      <c r="L32" s="60">
        <f t="shared" si="7"/>
        <v>0.1456862584345219</v>
      </c>
      <c r="M32" s="60">
        <f t="shared" si="8"/>
        <v>0.16107853433143091</v>
      </c>
      <c r="N32" s="60">
        <f t="shared" si="8"/>
        <v>0.17609017633058882</v>
      </c>
      <c r="O32" s="60">
        <f t="shared" si="8"/>
        <v>0.19070926519722731</v>
      </c>
      <c r="P32" s="60">
        <f t="shared" si="8"/>
        <v>0.20493115181779817</v>
      </c>
      <c r="Q32" s="60">
        <f t="shared" si="8"/>
        <v>0.21875632628639943</v>
      </c>
      <c r="R32" s="60">
        <f t="shared" si="8"/>
        <v>0.23218891356904045</v>
      </c>
      <c r="S32" s="60">
        <f t="shared" si="8"/>
        <v>0.24523559514309495</v>
      </c>
      <c r="T32" s="60">
        <f t="shared" si="8"/>
        <v>0.25790482663513081</v>
      </c>
      <c r="U32" s="60">
        <f t="shared" si="8"/>
        <v>0.27020626495950578</v>
      </c>
      <c r="V32" s="60">
        <f t="shared" si="8"/>
        <v>0.28215034605971051</v>
      </c>
      <c r="W32" s="60">
        <f t="shared" si="8"/>
        <v>0.29374797234566929</v>
      </c>
      <c r="X32" s="60">
        <f t="shared" si="8"/>
        <v>0.30501028092334309</v>
      </c>
      <c r="Y32" s="60">
        <f t="shared" si="8"/>
        <v>0.31594847188588088</v>
      </c>
      <c r="Z32" s="60">
        <f t="shared" si="8"/>
        <v>0.32657368160147465</v>
      </c>
      <c r="AA32" s="60">
        <f t="shared" si="8"/>
        <v>0.33689688992410527</v>
      </c>
      <c r="AB32" s="60">
        <f t="shared" si="9"/>
        <v>0.34692885310480803</v>
      </c>
      <c r="AC32" s="60">
        <f t="shared" si="9"/>
        <v>0.35668005624426746</v>
      </c>
      <c r="AD32" s="60">
        <f t="shared" si="9"/>
        <v>0.36616068063740181</v>
      </c>
      <c r="AE32" s="60">
        <f t="shared" si="9"/>
        <v>0.37538058247679279</v>
      </c>
      <c r="AF32" s="60">
        <f t="shared" si="9"/>
        <v>0.38434928021453441</v>
      </c>
      <c r="AG32" s="60">
        <f t="shared" si="9"/>
        <v>0.39307594850843575</v>
      </c>
      <c r="AH32" s="60">
        <f t="shared" si="9"/>
        <v>0.40156941715311012</v>
      </c>
      <c r="AI32" s="60">
        <f t="shared" si="9"/>
        <v>0.40983817375848008</v>
      </c>
      <c r="AJ32" s="60">
        <f t="shared" si="9"/>
        <v>0.41789036921596129</v>
      </c>
      <c r="AK32" s="60">
        <f t="shared" si="9"/>
        <v>0.42573382520679781</v>
      </c>
      <c r="AL32" s="60">
        <f t="shared" si="9"/>
        <v>0.43337604317300876</v>
      </c>
      <c r="AM32" s="60">
        <f t="shared" si="9"/>
        <v>0.44082421430053925</v>
      </c>
      <c r="AN32" s="60">
        <f t="shared" si="9"/>
        <v>0.44808523016503921</v>
      </c>
      <c r="AO32" s="60">
        <f t="shared" si="9"/>
        <v>0.455165693769645</v>
      </c>
      <c r="AP32" s="60">
        <f t="shared" si="9"/>
        <v>0.46207193076612163</v>
      </c>
      <c r="AQ32" s="60">
        <f t="shared" si="9"/>
        <v>0.46881000069946455</v>
      </c>
      <c r="AR32" s="60">
        <f t="shared" si="9"/>
        <v>0.47538570815444975</v>
      </c>
      <c r="AS32" s="60">
        <f t="shared" si="9"/>
        <v>0.48180461371287259</v>
      </c>
      <c r="AT32" s="60">
        <f t="shared" si="9"/>
        <v>0.48807204465405674</v>
      </c>
      <c r="AU32" s="60">
        <f t="shared" si="9"/>
        <v>0.49419310534999844</v>
      </c>
      <c r="AV32" s="60">
        <f t="shared" si="9"/>
        <v>0.50017268732127429</v>
      </c>
      <c r="AW32" s="60">
        <f t="shared" si="9"/>
        <v>0.50601547893143728</v>
      </c>
      <c r="AX32" s="60">
        <f t="shared" si="9"/>
        <v>0.51172597470667303</v>
      </c>
      <c r="AY32" s="60">
        <f t="shared" si="9"/>
        <v>0.51730848427454867</v>
      </c>
      <c r="AZ32" s="84">
        <f t="shared" si="9"/>
        <v>0.52276714092111976</v>
      </c>
    </row>
    <row r="33" spans="1:52">
      <c r="A33" s="102">
        <f t="shared" si="3"/>
        <v>30</v>
      </c>
      <c r="B33" s="4">
        <v>0</v>
      </c>
      <c r="C33" s="60">
        <f t="shared" si="7"/>
        <v>5.7170740869444403E-3</v>
      </c>
      <c r="D33" s="60">
        <f t="shared" si="7"/>
        <v>1.7310203195157241E-2</v>
      </c>
      <c r="E33" s="60">
        <f t="shared" si="7"/>
        <v>3.1403371049263058E-2</v>
      </c>
      <c r="F33" s="60">
        <f t="shared" si="7"/>
        <v>4.6713709734361203E-2</v>
      </c>
      <c r="G33" s="60">
        <f t="shared" si="7"/>
        <v>6.2601388048534976E-2</v>
      </c>
      <c r="H33" s="60">
        <f t="shared" si="7"/>
        <v>7.8703406285640973E-2</v>
      </c>
      <c r="I33" s="60">
        <f t="shared" si="7"/>
        <v>9.4798587573371257E-2</v>
      </c>
      <c r="J33" s="60">
        <f t="shared" si="7"/>
        <v>0.11074660352095932</v>
      </c>
      <c r="K33" s="60">
        <f t="shared" si="7"/>
        <v>0.1264566242878376</v>
      </c>
      <c r="L33" s="60">
        <f t="shared" si="7"/>
        <v>0.14186967895549518</v>
      </c>
      <c r="M33" s="60">
        <f t="shared" si="8"/>
        <v>0.15694805281336685</v>
      </c>
      <c r="N33" s="60">
        <f t="shared" si="8"/>
        <v>0.17166858744575669</v>
      </c>
      <c r="O33" s="60">
        <f t="shared" si="8"/>
        <v>0.18601827946182875</v>
      </c>
      <c r="P33" s="60">
        <f t="shared" si="8"/>
        <v>0.19999129931673565</v>
      </c>
      <c r="Q33" s="60">
        <f t="shared" si="8"/>
        <v>0.21358692207276764</v>
      </c>
      <c r="R33" s="60">
        <f t="shared" si="8"/>
        <v>0.22680806269918058</v>
      </c>
      <c r="S33" s="60">
        <f t="shared" si="8"/>
        <v>0.2396602228576844</v>
      </c>
      <c r="T33" s="60">
        <f t="shared" si="8"/>
        <v>0.25215072404068117</v>
      </c>
      <c r="U33" s="60">
        <f t="shared" si="8"/>
        <v>0.26428814373960496</v>
      </c>
      <c r="V33" s="60">
        <f t="shared" si="8"/>
        <v>0.27608189786245746</v>
      </c>
      <c r="W33" s="60">
        <f t="shared" si="8"/>
        <v>0.28754192992486893</v>
      </c>
      <c r="X33" s="60">
        <f t="shared" si="8"/>
        <v>0.29867847908860451</v>
      </c>
      <c r="Y33" s="60">
        <f t="shared" si="8"/>
        <v>0.30950190698960345</v>
      </c>
      <c r="Z33" s="60">
        <f t="shared" si="8"/>
        <v>0.32002256875597812</v>
      </c>
      <c r="AA33" s="60">
        <f t="shared" si="8"/>
        <v>0.330250717464462</v>
      </c>
      <c r="AB33" s="60">
        <f t="shared" si="9"/>
        <v>0.3401964340358376</v>
      </c>
      <c r="AC33" s="60">
        <f t="shared" si="9"/>
        <v>0.34986957656346629</v>
      </c>
      <c r="AD33" s="60">
        <f t="shared" si="9"/>
        <v>0.35927974452990297</v>
      </c>
      <c r="AE33" s="60">
        <f t="shared" si="9"/>
        <v>0.36843625444816314</v>
      </c>
      <c r="AF33" s="60">
        <f t="shared" si="9"/>
        <v>0.37734812427246284</v>
      </c>
      <c r="AG33" s="60">
        <f t="shared" si="9"/>
        <v>0.38602406453230198</v>
      </c>
      <c r="AH33" s="60">
        <f t="shared" si="9"/>
        <v>0.3944724746061819</v>
      </c>
      <c r="AI33" s="60">
        <f t="shared" si="9"/>
        <v>0.40270144290471921</v>
      </c>
      <c r="AJ33" s="60">
        <f t="shared" si="9"/>
        <v>0.41071875000475133</v>
      </c>
      <c r="AK33" s="60">
        <f t="shared" si="9"/>
        <v>0.4185318739862352</v>
      </c>
      <c r="AL33" s="60">
        <f t="shared" si="9"/>
        <v>0.42614799738706416</v>
      </c>
      <c r="AM33" s="60">
        <f t="shared" si="9"/>
        <v>0.43357401531838863</v>
      </c>
      <c r="AN33" s="60">
        <f t="shared" si="9"/>
        <v>0.44081654438286205</v>
      </c>
      <c r="AO33" s="60">
        <f t="shared" si="9"/>
        <v>0.44788193211669552</v>
      </c>
      <c r="AP33" s="60">
        <f t="shared" si="9"/>
        <v>0.4547762667382278</v>
      </c>
      <c r="AQ33" s="60">
        <f t="shared" si="9"/>
        <v>0.46150538703455535</v>
      </c>
      <c r="AR33" s="60">
        <f t="shared" si="9"/>
        <v>0.46807489225639837</v>
      </c>
      <c r="AS33" s="60">
        <f t="shared" si="9"/>
        <v>0.47449015192198341</v>
      </c>
      <c r="AT33" s="60">
        <f t="shared" si="9"/>
        <v>0.4807563154549811</v>
      </c>
      <c r="AU33" s="60">
        <f t="shared" si="9"/>
        <v>0.48687832160076588</v>
      </c>
      <c r="AV33" s="60">
        <f t="shared" si="9"/>
        <v>0.49286090758049772</v>
      </c>
      <c r="AW33" s="60">
        <f t="shared" si="9"/>
        <v>0.49870861795457122</v>
      </c>
      <c r="AX33" s="60">
        <f t="shared" si="9"/>
        <v>0.50442581317649415</v>
      </c>
      <c r="AY33" s="60">
        <f t="shared" si="9"/>
        <v>0.51001667782573046</v>
      </c>
      <c r="AZ33" s="84">
        <f t="shared" si="9"/>
        <v>0.51548522851390399</v>
      </c>
    </row>
    <row r="34" spans="1:52">
      <c r="A34" s="102">
        <f t="shared" si="3"/>
        <v>31</v>
      </c>
      <c r="B34" s="4">
        <v>0</v>
      </c>
      <c r="C34" s="60">
        <f t="shared" ref="C34:L43" si="10">(C$2/(C$2+$A34)+1.96*1.96/(2*(C$2+$A34))-1.96*SQRT((C$2/(C$2+$A34)*(1-C$2/(C$2+$A34))+1.96*1.96/(4*(C$2+$A34)))/(C$2+$A34)))/(1+1.96*1.96/(C$2+$A34))</f>
        <v>5.5377173625509564E-3</v>
      </c>
      <c r="D34" s="60">
        <f t="shared" si="10"/>
        <v>1.6780530429070947E-2</v>
      </c>
      <c r="E34" s="60">
        <f t="shared" si="10"/>
        <v>3.0465390304310145E-2</v>
      </c>
      <c r="F34" s="60">
        <f t="shared" si="10"/>
        <v>4.5351058544897502E-2</v>
      </c>
      <c r="G34" s="60">
        <f t="shared" si="10"/>
        <v>6.081725363115098E-2</v>
      </c>
      <c r="H34" s="60">
        <f t="shared" si="10"/>
        <v>7.6511032352970992E-2</v>
      </c>
      <c r="I34" s="60">
        <f t="shared" si="10"/>
        <v>9.2216484532574902E-2</v>
      </c>
      <c r="J34" s="60">
        <f t="shared" si="10"/>
        <v>0.10779590197911117</v>
      </c>
      <c r="K34" s="60">
        <f t="shared" si="10"/>
        <v>0.12315953254678531</v>
      </c>
      <c r="L34" s="60">
        <f t="shared" si="10"/>
        <v>0.13824855751022433</v>
      </c>
      <c r="M34" s="60">
        <f t="shared" ref="M34:AB43" si="11">(M$2/(M$2+$A34)+1.96*1.96/(2*(M$2+$A34))-1.96*SQRT((M$2/(M$2+$A34)*(1-M$2/(M$2+$A34))+1.96*1.96/(4*(M$2+$A34)))/(M$2+$A34)))/(1+1.96*1.96/(M$2+$A34))</f>
        <v>0.15302485372603591</v>
      </c>
      <c r="N34" s="60">
        <f t="shared" si="11"/>
        <v>0.16746451821827155</v>
      </c>
      <c r="O34" s="60">
        <f t="shared" si="11"/>
        <v>0.18155360887243294</v>
      </c>
      <c r="P34" s="60">
        <f t="shared" si="11"/>
        <v>0.19528525463541907</v>
      </c>
      <c r="Q34" s="60">
        <f t="shared" si="11"/>
        <v>0.20865764564493355</v>
      </c>
      <c r="R34" s="60">
        <f t="shared" si="11"/>
        <v>0.22167260713762191</v>
      </c>
      <c r="S34" s="60">
        <f t="shared" si="11"/>
        <v>0.23433457112685732</v>
      </c>
      <c r="T34" s="60">
        <f t="shared" si="11"/>
        <v>0.24664982524781223</v>
      </c>
      <c r="U34" s="60">
        <f t="shared" si="11"/>
        <v>0.25862595842577224</v>
      </c>
      <c r="V34" s="60">
        <f t="shared" si="11"/>
        <v>0.27027144858027696</v>
      </c>
      <c r="W34" s="60">
        <f t="shared" si="11"/>
        <v>0.28159535424282278</v>
      </c>
      <c r="X34" s="60">
        <f t="shared" si="11"/>
        <v>0.29260708309128652</v>
      </c>
      <c r="Y34" s="60">
        <f t="shared" si="11"/>
        <v>0.30331621798657443</v>
      </c>
      <c r="Z34" s="60">
        <f t="shared" si="11"/>
        <v>0.31373238636001305</v>
      </c>
      <c r="AA34" s="60">
        <f t="shared" si="11"/>
        <v>0.32386516251299408</v>
      </c>
      <c r="AB34" s="60">
        <f t="shared" si="11"/>
        <v>0.33372399504811395</v>
      </c>
      <c r="AC34" s="60">
        <f t="shared" si="9"/>
        <v>0.34331815357826712</v>
      </c>
      <c r="AD34" s="60">
        <f t="shared" si="9"/>
        <v>0.35265669027401325</v>
      </c>
      <c r="AE34" s="60">
        <f t="shared" si="9"/>
        <v>0.3617484128577001</v>
      </c>
      <c r="AF34" s="60">
        <f t="shared" si="9"/>
        <v>0.37060186643725185</v>
      </c>
      <c r="AG34" s="60">
        <f t="shared" si="9"/>
        <v>0.37922532216457727</v>
      </c>
      <c r="AH34" s="60">
        <f t="shared" si="9"/>
        <v>0.3876267711538755</v>
      </c>
      <c r="AI34" s="60">
        <f t="shared" si="9"/>
        <v>0.39581392243999036</v>
      </c>
      <c r="AJ34" s="60">
        <f t="shared" si="9"/>
        <v>0.40379420402276267</v>
      </c>
      <c r="AK34" s="60">
        <f t="shared" si="9"/>
        <v>0.41157476624932443</v>
      </c>
      <c r="AL34" s="60">
        <f t="shared" si="9"/>
        <v>0.41916248694673824</v>
      </c>
      <c r="AM34" s="60">
        <f t="shared" si="9"/>
        <v>0.42656397784293448</v>
      </c>
      <c r="AN34" s="60">
        <f t="shared" si="9"/>
        <v>0.43378559191253319</v>
      </c>
      <c r="AO34" s="60">
        <f t="shared" si="9"/>
        <v>0.44083343136188757</v>
      </c>
      <c r="AP34" s="60">
        <f t="shared" si="9"/>
        <v>0.44771335602917078</v>
      </c>
      <c r="AQ34" s="60">
        <f t="shared" si="9"/>
        <v>0.45443099202405968</v>
      </c>
      <c r="AR34" s="60">
        <f t="shared" si="9"/>
        <v>0.46099174047029373</v>
      </c>
      <c r="AS34" s="60">
        <f t="shared" si="9"/>
        <v>0.46740078624518278</v>
      </c>
      <c r="AT34" s="60">
        <f t="shared" si="9"/>
        <v>0.4736631066346822</v>
      </c>
      <c r="AU34" s="60">
        <f t="shared" ref="AB34:AZ44" si="12">(AU$2/(AU$2+$A34)+1.96*1.96/(2*(AU$2+$A34))-1.96*SQRT((AU$2/(AU$2+$A34)*(1-AU$2/(AU$2+$A34))+1.96*1.96/(4*(AU$2+$A34)))/(AU$2+$A34)))/(1+1.96*1.96/(AU$2+$A34))</f>
        <v>0.47978347984220315</v>
      </c>
      <c r="AV34" s="60">
        <f t="shared" si="12"/>
        <v>0.48576649330491523</v>
      </c>
      <c r="AW34" s="60">
        <f t="shared" si="12"/>
        <v>0.49161655178370739</v>
      </c>
      <c r="AX34" s="60">
        <f t="shared" si="12"/>
        <v>0.49733788520285227</v>
      </c>
      <c r="AY34" s="60">
        <f t="shared" si="12"/>
        <v>0.50293455622324768</v>
      </c>
      <c r="AZ34" s="84">
        <f t="shared" si="12"/>
        <v>0.50841046753931596</v>
      </c>
    </row>
    <row r="35" spans="1:52">
      <c r="A35" s="102">
        <f t="shared" si="3"/>
        <v>32</v>
      </c>
      <c r="B35" s="4">
        <v>0</v>
      </c>
      <c r="C35" s="60">
        <f t="shared" si="10"/>
        <v>5.3692720896517188E-3</v>
      </c>
      <c r="D35" s="60">
        <f t="shared" si="10"/>
        <v>1.6282313063842441E-2</v>
      </c>
      <c r="E35" s="60">
        <f t="shared" si="10"/>
        <v>2.9581831005296912E-2</v>
      </c>
      <c r="F35" s="60">
        <f t="shared" si="10"/>
        <v>4.4065689087418335E-2</v>
      </c>
      <c r="G35" s="60">
        <f t="shared" si="10"/>
        <v>5.9132072625076235E-2</v>
      </c>
      <c r="H35" s="60">
        <f t="shared" si="10"/>
        <v>7.4437622237226844E-2</v>
      </c>
      <c r="I35" s="60">
        <f t="shared" si="10"/>
        <v>8.9771518114699966E-2</v>
      </c>
      <c r="J35" s="60">
        <f t="shared" si="10"/>
        <v>0.10499864973166873</v>
      </c>
      <c r="K35" s="60">
        <f t="shared" si="10"/>
        <v>0.12003040155386345</v>
      </c>
      <c r="L35" s="60">
        <f t="shared" si="10"/>
        <v>0.13480820811018185</v>
      </c>
      <c r="M35" s="60">
        <f t="shared" si="11"/>
        <v>0.14929365877065542</v>
      </c>
      <c r="N35" s="60">
        <f t="shared" si="11"/>
        <v>0.16346223395491324</v>
      </c>
      <c r="O35" s="60">
        <f t="shared" si="11"/>
        <v>0.17729918031900158</v>
      </c>
      <c r="P35" s="60">
        <f t="shared" si="11"/>
        <v>0.19079670807448901</v>
      </c>
      <c r="Q35" s="60">
        <f t="shared" si="11"/>
        <v>0.20395203817398991</v>
      </c>
      <c r="R35" s="60">
        <f t="shared" si="11"/>
        <v>0.21676601370896784</v>
      </c>
      <c r="S35" s="60">
        <f t="shared" si="11"/>
        <v>0.22924209609314436</v>
      </c>
      <c r="T35" s="60">
        <f t="shared" si="11"/>
        <v>0.24138562967182875</v>
      </c>
      <c r="U35" s="60">
        <f t="shared" si="11"/>
        <v>0.25320329720990103</v>
      </c>
      <c r="V35" s="60">
        <f t="shared" si="11"/>
        <v>0.26470271334885215</v>
      </c>
      <c r="W35" s="60">
        <f t="shared" si="11"/>
        <v>0.27589211919038936</v>
      </c>
      <c r="X35" s="60">
        <f t="shared" si="11"/>
        <v>0.28678015189240452</v>
      </c>
      <c r="Y35" s="60">
        <f t="shared" si="11"/>
        <v>0.29737567047718927</v>
      </c>
      <c r="Z35" s="60">
        <f t="shared" si="11"/>
        <v>0.3076876241309292</v>
      </c>
      <c r="AA35" s="60">
        <f t="shared" si="11"/>
        <v>0.31772495285894004</v>
      </c>
      <c r="AB35" s="60">
        <f t="shared" si="12"/>
        <v>0.32749651292941145</v>
      </c>
      <c r="AC35" s="60">
        <f t="shared" si="12"/>
        <v>0.33701102140242434</v>
      </c>
      <c r="AD35" s="60">
        <f t="shared" si="12"/>
        <v>0.34627701540987998</v>
      </c>
      <c r="AE35" s="60">
        <f t="shared" si="12"/>
        <v>0.35530282286795978</v>
      </c>
      <c r="AF35" s="60">
        <f t="shared" si="12"/>
        <v>0.36409654206505287</v>
      </c>
      <c r="AG35" s="60">
        <f t="shared" si="12"/>
        <v>0.37266602814353461</v>
      </c>
      <c r="AH35" s="60">
        <f t="shared" si="12"/>
        <v>0.38101888493214953</v>
      </c>
      <c r="AI35" s="60">
        <f t="shared" si="12"/>
        <v>0.38916246092206641</v>
      </c>
      <c r="AJ35" s="60">
        <f t="shared" si="12"/>
        <v>0.39710384843935753</v>
      </c>
      <c r="AK35" s="60">
        <f t="shared" si="12"/>
        <v>0.4048498852683165</v>
      </c>
      <c r="AL35" s="60">
        <f t="shared" si="12"/>
        <v>0.41240715813747064</v>
      </c>
      <c r="AM35" s="60">
        <f t="shared" si="12"/>
        <v>0.41978200760361839</v>
      </c>
      <c r="AN35" s="60">
        <f t="shared" si="12"/>
        <v>0.42698053396647745</v>
      </c>
      <c r="AO35" s="60">
        <f t="shared" si="12"/>
        <v>0.43400860392341162</v>
      </c>
      <c r="AP35" s="60">
        <f t="shared" si="12"/>
        <v>0.44087185773467513</v>
      </c>
      <c r="AQ35" s="60">
        <f t="shared" si="12"/>
        <v>0.4475757167181133</v>
      </c>
      <c r="AR35" s="60">
        <f t="shared" si="12"/>
        <v>0.45412539093091314</v>
      </c>
      <c r="AS35" s="60">
        <f t="shared" si="12"/>
        <v>0.46052588692688001</v>
      </c>
      <c r="AT35" s="60">
        <f t="shared" si="12"/>
        <v>0.46678201550241605</v>
      </c>
      <c r="AU35" s="60">
        <f t="shared" si="12"/>
        <v>0.47289839936415395</v>
      </c>
      <c r="AV35" s="60">
        <f t="shared" si="12"/>
        <v>0.47887948066704611</v>
      </c>
      <c r="AW35" s="60">
        <f t="shared" si="12"/>
        <v>0.48472952838439759</v>
      </c>
      <c r="AX35" s="60">
        <f t="shared" si="12"/>
        <v>0.49045264548149986</v>
      </c>
      <c r="AY35" s="60">
        <f t="shared" si="12"/>
        <v>0.4960527758726388</v>
      </c>
      <c r="AZ35" s="84">
        <f t="shared" si="12"/>
        <v>0.5015337111477397</v>
      </c>
    </row>
    <row r="36" spans="1:52">
      <c r="A36" s="102">
        <f t="shared" si="3"/>
        <v>33</v>
      </c>
      <c r="B36" s="4">
        <v>0</v>
      </c>
      <c r="C36" s="60">
        <f t="shared" si="10"/>
        <v>5.2107719255966552E-3</v>
      </c>
      <c r="D36" s="60">
        <f t="shared" si="10"/>
        <v>1.5812829614043959E-2</v>
      </c>
      <c r="E36" s="60">
        <f t="shared" si="10"/>
        <v>2.8748089271291792E-2</v>
      </c>
      <c r="F36" s="60">
        <f t="shared" si="10"/>
        <v>4.2851205205062692E-2</v>
      </c>
      <c r="G36" s="60">
        <f t="shared" si="10"/>
        <v>5.7537828757314363E-2</v>
      </c>
      <c r="H36" s="60">
        <f t="shared" si="10"/>
        <v>7.2473738450514677E-2</v>
      </c>
      <c r="I36" s="60">
        <f t="shared" si="10"/>
        <v>8.7453029968830642E-2</v>
      </c>
      <c r="J36" s="60">
        <f t="shared" si="10"/>
        <v>0.1023431574920593</v>
      </c>
      <c r="K36" s="60">
        <f t="shared" si="10"/>
        <v>0.11705668531051239</v>
      </c>
      <c r="L36" s="60">
        <f t="shared" si="10"/>
        <v>0.1315353846924483</v>
      </c>
      <c r="M36" s="60">
        <f t="shared" si="11"/>
        <v>0.14574066080685741</v>
      </c>
      <c r="N36" s="60">
        <f t="shared" si="11"/>
        <v>0.15964748860054623</v>
      </c>
      <c r="O36" s="60">
        <f t="shared" si="11"/>
        <v>0.17324041544914071</v>
      </c>
      <c r="P36" s="60">
        <f t="shared" si="11"/>
        <v>0.18651084151016264</v>
      </c>
      <c r="Q36" s="60">
        <f t="shared" si="11"/>
        <v>0.19945512167731494</v>
      </c>
      <c r="R36" s="60">
        <f t="shared" si="11"/>
        <v>0.21207321329264214</v>
      </c>
      <c r="S36" s="60">
        <f t="shared" si="11"/>
        <v>0.2243676963506106</v>
      </c>
      <c r="T36" s="60">
        <f t="shared" si="11"/>
        <v>0.2363430538125979</v>
      </c>
      <c r="U36" s="60">
        <f t="shared" si="11"/>
        <v>0.24800513711301839</v>
      </c>
      <c r="V36" s="60">
        <f t="shared" si="11"/>
        <v>0.25936076571733824</v>
      </c>
      <c r="W36" s="60">
        <f t="shared" si="11"/>
        <v>0.27041742509975042</v>
      </c>
      <c r="X36" s="60">
        <f t="shared" si="11"/>
        <v>0.28118303786433579</v>
      </c>
      <c r="Y36" s="60">
        <f t="shared" si="11"/>
        <v>0.29166578979562857</v>
      </c>
      <c r="Z36" s="60">
        <f t="shared" si="11"/>
        <v>0.30187399753051852</v>
      </c>
      <c r="AA36" s="60">
        <f t="shared" si="11"/>
        <v>0.31181600800834919</v>
      </c>
      <c r="AB36" s="60">
        <f t="shared" si="12"/>
        <v>0.32150012233962733</v>
      </c>
      <c r="AC36" s="60">
        <f t="shared" si="12"/>
        <v>0.33093453853760829</v>
      </c>
      <c r="AD36" s="60">
        <f t="shared" si="12"/>
        <v>0.34012730888289117</v>
      </c>
      <c r="AE36" s="60">
        <f t="shared" si="12"/>
        <v>0.34908630867622209</v>
      </c>
      <c r="AF36" s="60">
        <f t="shared" si="12"/>
        <v>0.35781921387369653</v>
      </c>
      <c r="AG36" s="60">
        <f t="shared" si="12"/>
        <v>0.36633348565783902</v>
      </c>
      <c r="AH36" s="60">
        <f t="shared" si="12"/>
        <v>0.37463636042469278</v>
      </c>
      <c r="AI36" s="60">
        <f t="shared" si="12"/>
        <v>0.38273484399489194</v>
      </c>
      <c r="AJ36" s="60">
        <f t="shared" si="12"/>
        <v>0.3906357091102442</v>
      </c>
      <c r="AK36" s="60">
        <f t="shared" si="12"/>
        <v>0.39834549547462922</v>
      </c>
      <c r="AL36" s="60">
        <f t="shared" si="12"/>
        <v>0.40587051175232491</v>
      </c>
      <c r="AM36" s="60">
        <f t="shared" si="12"/>
        <v>0.41321683905816031</v>
      </c>
      <c r="AN36" s="60">
        <f t="shared" si="12"/>
        <v>0.42039033556964189</v>
      </c>
      <c r="AO36" s="60">
        <f t="shared" si="12"/>
        <v>0.42739664196707616</v>
      </c>
      <c r="AP36" s="60">
        <f t="shared" si="12"/>
        <v>0.4342411874680529</v>
      </c>
      <c r="AQ36" s="60">
        <f t="shared" si="12"/>
        <v>0.44092919627078447</v>
      </c>
      <c r="AR36" s="60">
        <f t="shared" si="12"/>
        <v>0.44746569425928456</v>
      </c>
      <c r="AS36" s="60">
        <f t="shared" si="12"/>
        <v>0.4538555158542199</v>
      </c>
      <c r="AT36" s="60">
        <f t="shared" si="12"/>
        <v>0.46010331091803652</v>
      </c>
      <c r="AU36" s="60">
        <f t="shared" si="12"/>
        <v>0.46621355164287304</v>
      </c>
      <c r="AV36" s="60">
        <f t="shared" si="12"/>
        <v>0.47219053936580124</v>
      </c>
      <c r="AW36" s="60">
        <f t="shared" si="12"/>
        <v>0.47803841126883023</v>
      </c>
      <c r="AX36" s="60">
        <f t="shared" si="12"/>
        <v>0.48376114693149969</v>
      </c>
      <c r="AY36" s="60">
        <f t="shared" si="12"/>
        <v>0.48936257471223799</v>
      </c>
      <c r="AZ36" s="84">
        <f t="shared" si="12"/>
        <v>0.49484637794137742</v>
      </c>
    </row>
    <row r="37" spans="1:52">
      <c r="A37" s="102">
        <f t="shared" si="3"/>
        <v>34</v>
      </c>
      <c r="B37" s="4">
        <v>0</v>
      </c>
      <c r="C37" s="60">
        <f t="shared" si="10"/>
        <v>5.0613613658533566E-3</v>
      </c>
      <c r="D37" s="60">
        <f t="shared" si="10"/>
        <v>1.5369663767066846E-2</v>
      </c>
      <c r="E37" s="60">
        <f t="shared" si="10"/>
        <v>2.7960066396321405E-2</v>
      </c>
      <c r="F37" s="60">
        <f t="shared" si="10"/>
        <v>4.1701897932665807E-2</v>
      </c>
      <c r="G37" s="60">
        <f t="shared" si="10"/>
        <v>5.6027349480283178E-2</v>
      </c>
      <c r="H37" s="60">
        <f t="shared" si="10"/>
        <v>7.0610917085074359E-2</v>
      </c>
      <c r="I37" s="60">
        <f t="shared" si="10"/>
        <v>8.5251439952738983E-2</v>
      </c>
      <c r="J37" s="60">
        <f t="shared" si="10"/>
        <v>9.9818896098564369E-2</v>
      </c>
      <c r="K37" s="60">
        <f t="shared" si="10"/>
        <v>0.11422705997811458</v>
      </c>
      <c r="L37" s="60">
        <f t="shared" si="10"/>
        <v>0.12841810830185088</v>
      </c>
      <c r="M37" s="60">
        <f t="shared" si="11"/>
        <v>0.14235335025509285</v>
      </c>
      <c r="N37" s="60">
        <f t="shared" si="11"/>
        <v>0.15600735194449336</v>
      </c>
      <c r="O37" s="60">
        <f t="shared" si="11"/>
        <v>0.16936405991152934</v>
      </c>
      <c r="P37" s="60">
        <f t="shared" si="11"/>
        <v>0.18241416061863377</v>
      </c>
      <c r="Q37" s="60">
        <f t="shared" si="11"/>
        <v>0.19515323493147479</v>
      </c>
      <c r="R37" s="60">
        <f t="shared" si="11"/>
        <v>0.207580440939994</v>
      </c>
      <c r="S37" s="60">
        <f t="shared" si="11"/>
        <v>0.21969755762722828</v>
      </c>
      <c r="T37" s="60">
        <f t="shared" si="11"/>
        <v>0.23150828073938615</v>
      </c>
      <c r="U37" s="60">
        <f t="shared" si="11"/>
        <v>0.24301769841123622</v>
      </c>
      <c r="V37" s="60">
        <f t="shared" si="11"/>
        <v>0.2542318970762551</v>
      </c>
      <c r="W37" s="60">
        <f t="shared" si="11"/>
        <v>0.26515766317415235</v>
      </c>
      <c r="X37" s="60">
        <f t="shared" si="11"/>
        <v>0.27580225617512844</v>
      </c>
      <c r="Y37" s="60">
        <f t="shared" si="11"/>
        <v>0.28617323526539978</v>
      </c>
      <c r="Z37" s="60">
        <f t="shared" si="11"/>
        <v>0.29627832678138283</v>
      </c>
      <c r="AA37" s="60">
        <f t="shared" si="11"/>
        <v>0.30612532283102439</v>
      </c>
      <c r="AB37" s="60">
        <f t="shared" si="12"/>
        <v>0.3157220039440064</v>
      </c>
      <c r="AC37" s="60">
        <f t="shared" si="12"/>
        <v>0.32507608033920443</v>
      </c>
      <c r="AD37" s="60">
        <f t="shared" si="12"/>
        <v>0.33419514768260022</v>
      </c>
      <c r="AE37" s="60">
        <f t="shared" si="12"/>
        <v>0.34308665416425693</v>
      </c>
      <c r="AF37" s="60">
        <f t="shared" si="12"/>
        <v>0.35175787644044859</v>
      </c>
      <c r="AG37" s="60">
        <f t="shared" si="12"/>
        <v>0.36021590253064156</v>
      </c>
      <c r="AH37" s="60">
        <f t="shared" si="12"/>
        <v>0.36846762017425483</v>
      </c>
      <c r="AI37" s="60">
        <f t="shared" si="12"/>
        <v>0.37651970947161373</v>
      </c>
      <c r="AJ37" s="60">
        <f t="shared" si="12"/>
        <v>0.38437863888099083</v>
      </c>
      <c r="AK37" s="60">
        <f t="shared" si="12"/>
        <v>0.39205066383648352</v>
      </c>
      <c r="AL37" s="60">
        <f t="shared" si="12"/>
        <v>0.39954182740260175</v>
      </c>
      <c r="AM37" s="60">
        <f t="shared" si="12"/>
        <v>0.40685796250044981</v>
      </c>
      <c r="AN37" s="60">
        <f t="shared" si="12"/>
        <v>0.41400469533452572</v>
      </c>
      <c r="AO37" s="60">
        <f t="shared" si="12"/>
        <v>0.42098744972394109</v>
      </c>
      <c r="AP37" s="60">
        <f t="shared" si="12"/>
        <v>0.42781145210146759</v>
      </c>
      <c r="AQ37" s="60">
        <f t="shared" si="12"/>
        <v>0.43448173699148246</v>
      </c>
      <c r="AR37" s="60">
        <f t="shared" si="12"/>
        <v>0.44100315281611452</v>
      </c>
      <c r="AS37" s="60">
        <f t="shared" si="12"/>
        <v>0.4473803679096196</v>
      </c>
      <c r="AT37" s="60">
        <f t="shared" si="12"/>
        <v>0.45361787664577374</v>
      </c>
      <c r="AU37" s="60">
        <f t="shared" si="12"/>
        <v>0.45972000560303722</v>
      </c>
      <c r="AV37" s="60">
        <f t="shared" si="12"/>
        <v>0.465690919708387</v>
      </c>
      <c r="AW37" s="60">
        <f t="shared" si="12"/>
        <v>0.47153462831375703</v>
      </c>
      <c r="AX37" s="60">
        <f t="shared" si="12"/>
        <v>0.47725499116957398</v>
      </c>
      <c r="AY37" s="60">
        <f t="shared" si="12"/>
        <v>0.48285572426841999</v>
      </c>
      <c r="AZ37" s="84">
        <f t="shared" si="12"/>
        <v>0.48834040553873787</v>
      </c>
    </row>
    <row r="38" spans="1:52">
      <c r="A38" s="102">
        <f t="shared" si="3"/>
        <v>35</v>
      </c>
      <c r="B38" s="4">
        <v>0</v>
      </c>
      <c r="C38" s="60">
        <f t="shared" si="10"/>
        <v>4.9202802955696781E-3</v>
      </c>
      <c r="D38" s="60">
        <f t="shared" si="10"/>
        <v>1.4950662770539937E-2</v>
      </c>
      <c r="E38" s="60">
        <f t="shared" si="10"/>
        <v>2.7214101394264934E-2</v>
      </c>
      <c r="F38" s="60">
        <f t="shared" si="10"/>
        <v>4.0612655582869875E-2</v>
      </c>
      <c r="G38" s="60">
        <f t="shared" si="10"/>
        <v>5.4594197735412832E-2</v>
      </c>
      <c r="H38" s="60">
        <f t="shared" si="10"/>
        <v>6.8841545294554093E-2</v>
      </c>
      <c r="I38" s="60">
        <f t="shared" si="10"/>
        <v>8.3158112958365032E-2</v>
      </c>
      <c r="J38" s="60">
        <f t="shared" si="10"/>
        <v>9.7416355801059812E-2</v>
      </c>
      <c r="K38" s="60">
        <f t="shared" si="10"/>
        <v>0.11153127823467596</v>
      </c>
      <c r="L38" s="60">
        <f t="shared" si="10"/>
        <v>0.12544551866005635</v>
      </c>
      <c r="M38" s="60">
        <f t="shared" si="11"/>
        <v>0.13912036561131397</v>
      </c>
      <c r="N38" s="60">
        <f t="shared" si="11"/>
        <v>0.15253006046383735</v>
      </c>
      <c r="O38" s="60">
        <f t="shared" si="11"/>
        <v>0.16565803561632889</v>
      </c>
      <c r="P38" s="60">
        <f t="shared" si="11"/>
        <v>0.17849434939724171</v>
      </c>
      <c r="Q38" s="60">
        <f t="shared" si="11"/>
        <v>0.1910338908960936</v>
      </c>
      <c r="R38" s="60">
        <f t="shared" si="11"/>
        <v>0.20327509667785154</v>
      </c>
      <c r="S38" s="60">
        <f t="shared" si="11"/>
        <v>0.21521901731104059</v>
      </c>
      <c r="T38" s="60">
        <f t="shared" si="11"/>
        <v>0.22686862857429077</v>
      </c>
      <c r="U38" s="60">
        <f t="shared" si="11"/>
        <v>0.23822831722420018</v>
      </c>
      <c r="V38" s="60">
        <f t="shared" si="11"/>
        <v>0.24930349342940838</v>
      </c>
      <c r="W38" s="60">
        <f t="shared" si="11"/>
        <v>0.2601002964669219</v>
      </c>
      <c r="X38" s="60">
        <f t="shared" si="11"/>
        <v>0.27062536995524716</v>
      </c>
      <c r="Y38" s="60">
        <f t="shared" si="11"/>
        <v>0.28088568950111137</v>
      </c>
      <c r="Z38" s="60">
        <f t="shared" si="11"/>
        <v>0.29088843022555849</v>
      </c>
      <c r="AA38" s="60">
        <f t="shared" si="11"/>
        <v>0.30064086487871833</v>
      </c>
      <c r="AB38" s="60">
        <f t="shared" si="12"/>
        <v>0.31015028557967433</v>
      </c>
      <c r="AC38" s="60">
        <f t="shared" si="12"/>
        <v>0.31942394391014228</v>
      </c>
      <c r="AD38" s="60">
        <f t="shared" si="12"/>
        <v>0.32846900533632672</v>
      </c>
      <c r="AE38" s="60">
        <f t="shared" si="12"/>
        <v>0.33729251486034373</v>
      </c>
      <c r="AF38" s="60">
        <f t="shared" si="12"/>
        <v>0.34590137149936684</v>
      </c>
      <c r="AG38" s="60">
        <f t="shared" si="12"/>
        <v>0.35430230971911897</v>
      </c>
      <c r="AH38" s="60">
        <f t="shared" si="12"/>
        <v>0.36250188635242525</v>
      </c>
      <c r="AI38" s="60">
        <f t="shared" si="12"/>
        <v>0.37050647184486607</v>
      </c>
      <c r="AJ38" s="60">
        <f t="shared" si="12"/>
        <v>0.37832224491103428</v>
      </c>
      <c r="AK38" s="60">
        <f t="shared" si="12"/>
        <v>0.38595518987336214</v>
      </c>
      <c r="AL38" s="60">
        <f t="shared" si="12"/>
        <v>0.39341109610338432</v>
      </c>
      <c r="AM38" s="60">
        <f t="shared" si="12"/>
        <v>0.40069555910198951</v>
      </c>
      <c r="AN38" s="60">
        <f t="shared" si="12"/>
        <v>0.40781398284768294</v>
      </c>
      <c r="AO38" s="60">
        <f t="shared" si="12"/>
        <v>0.4147715831154743</v>
      </c>
      <c r="AP38" s="60">
        <f t="shared" si="12"/>
        <v>0.42157339152780321</v>
      </c>
      <c r="AQ38" s="60">
        <f t="shared" si="12"/>
        <v>0.42822426014603332</v>
      </c>
      <c r="AR38" s="60">
        <f t="shared" si="12"/>
        <v>0.43472886644893932</v>
      </c>
      <c r="AS38" s="60">
        <f t="shared" si="12"/>
        <v>0.44109171857514629</v>
      </c>
      <c r="AT38" s="60">
        <f t="shared" si="12"/>
        <v>0.44731716073115668</v>
      </c>
      <c r="AU38" s="60">
        <f t="shared" si="12"/>
        <v>0.45340937868656955</v>
      </c>
      <c r="AV38" s="60">
        <f t="shared" si="12"/>
        <v>0.45937240529428491</v>
      </c>
      <c r="AW38" s="60">
        <f t="shared" si="12"/>
        <v>0.46521012598662703</v>
      </c>
      <c r="AX38" s="60">
        <f t="shared" si="12"/>
        <v>0.47092628420898824</v>
      </c>
      <c r="AY38" s="60">
        <f t="shared" si="12"/>
        <v>0.47652448676126641</v>
      </c>
      <c r="AZ38" s="84">
        <f t="shared" si="12"/>
        <v>0.48200820902440999</v>
      </c>
    </row>
    <row r="39" spans="1:52">
      <c r="A39" s="102">
        <f t="shared" si="3"/>
        <v>36</v>
      </c>
      <c r="B39" s="4">
        <v>0</v>
      </c>
      <c r="C39" s="60">
        <f t="shared" si="10"/>
        <v>4.7868510549077424E-3</v>
      </c>
      <c r="D39" s="60">
        <f t="shared" si="10"/>
        <v>1.45539024485368E-2</v>
      </c>
      <c r="E39" s="60">
        <f t="shared" si="10"/>
        <v>2.6506914073495681E-2</v>
      </c>
      <c r="F39" s="60">
        <f t="shared" si="10"/>
        <v>3.957888759557486E-2</v>
      </c>
      <c r="G39" s="60">
        <f t="shared" si="10"/>
        <v>5.3232579973408231E-2</v>
      </c>
      <c r="H39" s="60">
        <f t="shared" si="10"/>
        <v>6.7158756841899342E-2</v>
      </c>
      <c r="I39" s="60">
        <f t="shared" si="10"/>
        <v>8.1165245028575472E-2</v>
      </c>
      <c r="J39" s="60">
        <f t="shared" si="10"/>
        <v>9.512692558258555E-2</v>
      </c>
      <c r="K39" s="60">
        <f t="shared" si="10"/>
        <v>0.10896004402509006</v>
      </c>
      <c r="L39" s="60">
        <f t="shared" si="10"/>
        <v>0.1226077461858075</v>
      </c>
      <c r="M39" s="60">
        <f t="shared" si="11"/>
        <v>0.13603136423924592</v>
      </c>
      <c r="N39" s="60">
        <f t="shared" si="11"/>
        <v>0.14920488809710031</v>
      </c>
      <c r="O39" s="60">
        <f t="shared" si="11"/>
        <v>0.1621113124514944</v>
      </c>
      <c r="P39" s="60">
        <f t="shared" si="11"/>
        <v>0.17474014357680362</v>
      </c>
      <c r="Q39" s="60">
        <f t="shared" si="11"/>
        <v>0.18708565240312031</v>
      </c>
      <c r="R39" s="60">
        <f t="shared" si="11"/>
        <v>0.19914562391353519</v>
      </c>
      <c r="S39" s="60">
        <f t="shared" si="11"/>
        <v>0.21092044589340303</v>
      </c>
      <c r="T39" s="60">
        <f t="shared" si="11"/>
        <v>0.22241243520150358</v>
      </c>
      <c r="U39" s="60">
        <f t="shared" si="11"/>
        <v>0.23362533364154048</v>
      </c>
      <c r="V39" s="60">
        <f t="shared" si="11"/>
        <v>0.24456392702705987</v>
      </c>
      <c r="W39" s="60">
        <f t="shared" si="11"/>
        <v>0.25523375506165075</v>
      </c>
      <c r="X39" s="60">
        <f t="shared" si="11"/>
        <v>0.26564088902603683</v>
      </c>
      <c r="Y39" s="60">
        <f t="shared" si="11"/>
        <v>0.27579176065584404</v>
      </c>
      <c r="Z39" s="60">
        <f t="shared" si="11"/>
        <v>0.28569303003765506</v>
      </c>
      <c r="AA39" s="60">
        <f t="shared" si="11"/>
        <v>0.29535148349273771</v>
      </c>
      <c r="AB39" s="60">
        <f t="shared" si="12"/>
        <v>0.30477395467281665</v>
      </c>
      <c r="AC39" s="60">
        <f t="shared" si="12"/>
        <v>0.31396726373287243</v>
      </c>
      <c r="AD39" s="60">
        <f t="shared" si="12"/>
        <v>0.32293817065427327</v>
      </c>
      <c r="AE39" s="60">
        <f t="shared" si="12"/>
        <v>0.33169333969139292</v>
      </c>
      <c r="AF39" s="60">
        <f t="shared" si="12"/>
        <v>0.34023931259175594</v>
      </c>
      <c r="AG39" s="60">
        <f t="shared" si="12"/>
        <v>0.34858248875358622</v>
      </c>
      <c r="AH39" s="60">
        <f t="shared" si="12"/>
        <v>0.35672911087794412</v>
      </c>
      <c r="AI39" s="60">
        <f t="shared" si="12"/>
        <v>0.36468525497597737</v>
      </c>
      <c r="AJ39" s="60">
        <f t="shared" si="12"/>
        <v>0.37245682382738132</v>
      </c>
      <c r="AK39" s="60">
        <f t="shared" si="12"/>
        <v>0.38004954317025624</v>
      </c>
      <c r="AL39" s="60">
        <f t="shared" si="12"/>
        <v>0.38746896004724252</v>
      </c>
      <c r="AM39" s="60">
        <f t="shared" si="12"/>
        <v>0.39472044284713675</v>
      </c>
      <c r="AN39" s="60">
        <f t="shared" si="12"/>
        <v>0.40180918267194504</v>
      </c>
      <c r="AO39" s="60">
        <f t="shared" si="12"/>
        <v>0.40874019573169268</v>
      </c>
      <c r="AP39" s="60">
        <f t="shared" si="12"/>
        <v>0.41551832652722021</v>
      </c>
      <c r="AQ39" s="60">
        <f t="shared" si="12"/>
        <v>0.42214825162772768</v>
      </c>
      <c r="AR39" s="60">
        <f t="shared" si="12"/>
        <v>0.42863448388730346</v>
      </c>
      <c r="AS39" s="60">
        <f t="shared" si="12"/>
        <v>0.43498137697497413</v>
      </c>
      <c r="AT39" s="60">
        <f t="shared" si="12"/>
        <v>0.44119313011734018</v>
      </c>
      <c r="AU39" s="60">
        <f t="shared" si="12"/>
        <v>0.44727379297278019</v>
      </c>
      <c r="AV39" s="60">
        <f t="shared" si="12"/>
        <v>0.45322727057239914</v>
      </c>
      <c r="AW39" s="60">
        <f t="shared" si="12"/>
        <v>0.45905732827608059</v>
      </c>
      <c r="AX39" s="60">
        <f t="shared" si="12"/>
        <v>0.46476759670275469</v>
      </c>
      <c r="AY39" s="60">
        <f t="shared" si="12"/>
        <v>0.47036157660275524</v>
      </c>
      <c r="AZ39" s="84">
        <f t="shared" si="12"/>
        <v>0.4758426436472955</v>
      </c>
    </row>
    <row r="40" spans="1:52">
      <c r="A40" s="102">
        <f t="shared" si="3"/>
        <v>37</v>
      </c>
      <c r="B40" s="4">
        <v>0</v>
      </c>
      <c r="C40" s="60">
        <f t="shared" si="10"/>
        <v>4.660467553530041E-3</v>
      </c>
      <c r="D40" s="60">
        <f t="shared" si="10"/>
        <v>1.4177657646399524E-2</v>
      </c>
      <c r="E40" s="60">
        <f t="shared" si="10"/>
        <v>2.5835556771858243E-2</v>
      </c>
      <c r="F40" s="60">
        <f t="shared" si="10"/>
        <v>3.8596459752961408E-2</v>
      </c>
      <c r="G40" s="60">
        <f t="shared" si="10"/>
        <v>5.1937267650190848E-2</v>
      </c>
      <c r="H40" s="60">
        <f t="shared" si="10"/>
        <v>6.5556342677139459E-2</v>
      </c>
      <c r="I40" s="60">
        <f t="shared" si="10"/>
        <v>7.9265765577183983E-2</v>
      </c>
      <c r="J40" s="60">
        <f t="shared" si="10"/>
        <v>9.29427892585383E-2</v>
      </c>
      <c r="K40" s="60">
        <f t="shared" si="10"/>
        <v>0.106504904441218</v>
      </c>
      <c r="L40" s="60">
        <f t="shared" si="10"/>
        <v>0.11989580124247318</v>
      </c>
      <c r="M40" s="60">
        <f t="shared" si="11"/>
        <v>0.13307691028989044</v>
      </c>
      <c r="N40" s="60">
        <f t="shared" si="11"/>
        <v>0.14602203389475285</v>
      </c>
      <c r="O40" s="60">
        <f t="shared" si="11"/>
        <v>0.15871379651367384</v>
      </c>
      <c r="P40" s="60">
        <f t="shared" si="11"/>
        <v>0.1711412201054317</v>
      </c>
      <c r="Q40" s="60">
        <f t="shared" si="11"/>
        <v>0.18329802341828694</v>
      </c>
      <c r="R40" s="60">
        <f t="shared" si="11"/>
        <v>0.19518140287607169</v>
      </c>
      <c r="S40" s="60">
        <f t="shared" si="11"/>
        <v>0.20679114289098216</v>
      </c>
      <c r="T40" s="60">
        <f t="shared" si="11"/>
        <v>0.21812895688825165</v>
      </c>
      <c r="U40" s="60">
        <f t="shared" si="11"/>
        <v>0.22919799319334652</v>
      </c>
      <c r="V40" s="60">
        <f t="shared" si="11"/>
        <v>0.24000246078174028</v>
      </c>
      <c r="W40" s="60">
        <f t="shared" si="11"/>
        <v>0.25054734348500335</v>
      </c>
      <c r="X40" s="60">
        <f t="shared" si="11"/>
        <v>0.26083818032585149</v>
      </c>
      <c r="Y40" s="60">
        <f t="shared" si="11"/>
        <v>0.27088089584888247</v>
      </c>
      <c r="Z40" s="60">
        <f t="shared" si="11"/>
        <v>0.28068166862043625</v>
      </c>
      <c r="AA40" s="60">
        <f t="shared" si="11"/>
        <v>0.29024682911652488</v>
      </c>
      <c r="AB40" s="60">
        <f t="shared" si="12"/>
        <v>0.29958278040436148</v>
      </c>
      <c r="AC40" s="60">
        <f t="shared" si="12"/>
        <v>0.30869593661451578</v>
      </c>
      <c r="AD40" s="60">
        <f t="shared" si="12"/>
        <v>0.31759267537345776</v>
      </c>
      <c r="AE40" s="60">
        <f t="shared" si="12"/>
        <v>0.32627930124012833</v>
      </c>
      <c r="AF40" s="60">
        <f t="shared" si="12"/>
        <v>0.3347620178479756</v>
      </c>
      <c r="AG40" s="60">
        <f t="shared" si="12"/>
        <v>0.34304690695364476</v>
      </c>
      <c r="AH40" s="60">
        <f t="shared" si="12"/>
        <v>0.35113991297637237</v>
      </c>
      <c r="AI40" s="60">
        <f t="shared" si="12"/>
        <v>0.35904683190771935</v>
      </c>
      <c r="AJ40" s="60">
        <f t="shared" si="12"/>
        <v>0.36677330370106559</v>
      </c>
      <c r="AK40" s="60">
        <f t="shared" si="12"/>
        <v>0.37432480743008384</v>
      </c>
      <c r="AL40" s="60">
        <f t="shared" si="12"/>
        <v>0.38170665864691183</v>
      </c>
      <c r="AM40" s="60">
        <f t="shared" si="12"/>
        <v>0.38892400848268727</v>
      </c>
      <c r="AN40" s="60">
        <f t="shared" si="12"/>
        <v>0.39598184412213266</v>
      </c>
      <c r="AO40" s="60">
        <f t="shared" si="12"/>
        <v>0.4028849903549509</v>
      </c>
      <c r="AP40" s="60">
        <f t="shared" si="12"/>
        <v>0.40963811196379801</v>
      </c>
      <c r="AQ40" s="60">
        <f t="shared" si="12"/>
        <v>0.41624571675446642</v>
      </c>
      <c r="AR40" s="60">
        <f t="shared" si="12"/>
        <v>0.42271215907094595</v>
      </c>
      <c r="AS40" s="60">
        <f t="shared" si="12"/>
        <v>0.42904164366802688</v>
      </c>
      <c r="AT40" s="60">
        <f t="shared" si="12"/>
        <v>0.43523822983845284</v>
      </c>
      <c r="AU40" s="60">
        <f t="shared" si="12"/>
        <v>0.44130583571145188</v>
      </c>
      <c r="AV40" s="60">
        <f t="shared" si="12"/>
        <v>0.4472482426556269</v>
      </c>
      <c r="AW40" s="60">
        <f t="shared" si="12"/>
        <v>0.45306909973238424</v>
      </c>
      <c r="AX40" s="60">
        <f t="shared" si="12"/>
        <v>0.45877192815686446</v>
      </c>
      <c r="AY40" s="60">
        <f t="shared" si="12"/>
        <v>0.46436012573217667</v>
      </c>
      <c r="AZ40" s="84">
        <f t="shared" si="12"/>
        <v>0.46983697122996571</v>
      </c>
    </row>
    <row r="41" spans="1:52">
      <c r="A41" s="102">
        <f t="shared" si="3"/>
        <v>38</v>
      </c>
      <c r="B41" s="4">
        <v>0</v>
      </c>
      <c r="C41" s="60">
        <f t="shared" si="10"/>
        <v>4.5405860652373703E-3</v>
      </c>
      <c r="D41" s="60">
        <f t="shared" si="10"/>
        <v>1.3820377146101093E-2</v>
      </c>
      <c r="E41" s="60">
        <f t="shared" si="10"/>
        <v>2.5197373252564128E-2</v>
      </c>
      <c r="F41" s="60">
        <f t="shared" si="10"/>
        <v>3.7661638828312104E-2</v>
      </c>
      <c r="G41" s="60">
        <f t="shared" si="10"/>
        <v>5.0703529948620846E-2</v>
      </c>
      <c r="H41" s="60">
        <f t="shared" si="10"/>
        <v>6.4028674078600509E-2</v>
      </c>
      <c r="I41" s="60">
        <f t="shared" si="10"/>
        <v>7.7453253113286741E-2</v>
      </c>
      <c r="J41" s="60">
        <f t="shared" si="10"/>
        <v>9.0856835688892523E-2</v>
      </c>
      <c r="K41" s="60">
        <f t="shared" si="10"/>
        <v>0.10415815605310119</v>
      </c>
      <c r="L41" s="60">
        <f t="shared" si="10"/>
        <v>0.11730147795889814</v>
      </c>
      <c r="M41" s="60">
        <f t="shared" si="11"/>
        <v>0.1302483771472861</v>
      </c>
      <c r="N41" s="60">
        <f t="shared" si="11"/>
        <v>0.14297252401872207</v>
      </c>
      <c r="O41" s="60">
        <f t="shared" si="11"/>
        <v>0.1554562324126639</v>
      </c>
      <c r="P41" s="60">
        <f t="shared" si="11"/>
        <v>0.16768810035825871</v>
      </c>
      <c r="Q41" s="60">
        <f t="shared" si="11"/>
        <v>0.17966135362950317</v>
      </c>
      <c r="R41" s="60">
        <f t="shared" si="11"/>
        <v>0.19137265695067046</v>
      </c>
      <c r="S41" s="60">
        <f t="shared" si="11"/>
        <v>0.20282124520577244</v>
      </c>
      <c r="T41" s="60">
        <f t="shared" si="11"/>
        <v>0.21400827887722296</v>
      </c>
      <c r="U41" s="60">
        <f t="shared" si="11"/>
        <v>0.2249363598222627</v>
      </c>
      <c r="V41" s="60">
        <f t="shared" si="11"/>
        <v>0.23560916371859547</v>
      </c>
      <c r="W41" s="60">
        <f t="shared" si="11"/>
        <v>0.24603115869434763</v>
      </c>
      <c r="X41" s="60">
        <f t="shared" si="11"/>
        <v>0.25620738846208269</v>
      </c>
      <c r="Y41" s="60">
        <f t="shared" si="11"/>
        <v>0.26614330428367233</v>
      </c>
      <c r="Z41" s="60">
        <f t="shared" si="11"/>
        <v>0.27584463426990685</v>
      </c>
      <c r="AA41" s="60">
        <f t="shared" si="11"/>
        <v>0.28531728147309299</v>
      </c>
      <c r="AB41" s="60">
        <f t="shared" si="12"/>
        <v>0.29456724435258885</v>
      </c>
      <c r="AC41" s="60">
        <f t="shared" si="12"/>
        <v>0.30360055473802311</v>
      </c>
      <c r="AD41" s="60">
        <f t="shared" si="12"/>
        <v>0.31242322955377905</v>
      </c>
      <c r="AE41" s="60">
        <f t="shared" si="12"/>
        <v>0.32104123341736546</v>
      </c>
      <c r="AF41" s="60">
        <f t="shared" si="12"/>
        <v>0.32946044986380901</v>
      </c>
      <c r="AG41" s="60">
        <f t="shared" si="12"/>
        <v>0.33768665943438886</v>
      </c>
      <c r="AH41" s="60">
        <f t="shared" si="12"/>
        <v>0.34572552324081601</v>
      </c>
      <c r="AI41" s="60">
        <f t="shared" si="12"/>
        <v>0.35358257090400147</v>
      </c>
      <c r="AJ41" s="60">
        <f t="shared" si="12"/>
        <v>0.36126319199071438</v>
      </c>
      <c r="AK41" s="60">
        <f t="shared" si="12"/>
        <v>0.36877263024700824</v>
      </c>
      <c r="AL41" s="60">
        <f t="shared" si="12"/>
        <v>0.37611598006562663</v>
      </c>
      <c r="AM41" s="60">
        <f t="shared" si="12"/>
        <v>0.38329818473419525</v>
      </c>
      <c r="AN41" s="60">
        <f t="shared" si="12"/>
        <v>0.39032403609826632</v>
      </c>
      <c r="AO41" s="60">
        <f t="shared" si="12"/>
        <v>0.39719817534305912</v>
      </c>
      <c r="AP41" s="60">
        <f t="shared" si="12"/>
        <v>0.40392509465379506</v>
      </c>
      <c r="AQ41" s="60">
        <f t="shared" si="12"/>
        <v>0.41050913955969848</v>
      </c>
      <c r="AR41" s="60">
        <f t="shared" si="12"/>
        <v>0.41695451180328752</v>
      </c>
      <c r="AS41" s="60">
        <f t="shared" si="12"/>
        <v>0.42326527260622981</v>
      </c>
      <c r="AT41" s="60">
        <f t="shared" si="12"/>
        <v>0.42944534622716574</v>
      </c>
      <c r="AU41" s="60">
        <f t="shared" si="12"/>
        <v>0.43549852372657977</v>
      </c>
      <c r="AV41" s="60">
        <f t="shared" si="12"/>
        <v>0.44142846686988813</v>
      </c>
      <c r="AW41" s="60">
        <f t="shared" si="12"/>
        <v>0.44723871211307475</v>
      </c>
      <c r="AX41" s="60">
        <f t="shared" si="12"/>
        <v>0.45293267462601688</v>
      </c>
      <c r="AY41" s="60">
        <f t="shared" si="12"/>
        <v>0.45851365231750213</v>
      </c>
      <c r="AZ41" s="84">
        <f t="shared" si="12"/>
        <v>0.46398482983322931</v>
      </c>
    </row>
    <row r="42" spans="1:52">
      <c r="A42" s="102">
        <f t="shared" si="3"/>
        <v>39</v>
      </c>
      <c r="B42" s="4">
        <v>0</v>
      </c>
      <c r="C42" s="60">
        <f t="shared" si="10"/>
        <v>4.4267174077949186E-3</v>
      </c>
      <c r="D42" s="60">
        <f t="shared" si="10"/>
        <v>1.3480662282573547E-2</v>
      </c>
      <c r="E42" s="60">
        <f t="shared" si="10"/>
        <v>2.4589963551172864E-2</v>
      </c>
      <c r="F42" s="60">
        <f t="shared" si="10"/>
        <v>3.6771045103346514E-2</v>
      </c>
      <c r="G42" s="60">
        <f t="shared" si="10"/>
        <v>4.9527075895674941E-2</v>
      </c>
      <c r="H42" s="60">
        <f t="shared" si="10"/>
        <v>6.2570636343496813E-2</v>
      </c>
      <c r="I42" s="60">
        <f t="shared" si="10"/>
        <v>7.5721862340174778E-2</v>
      </c>
      <c r="J42" s="60">
        <f t="shared" si="10"/>
        <v>8.886258091263928E-2</v>
      </c>
      <c r="K42" s="60">
        <f t="shared" si="10"/>
        <v>0.10191276348200173</v>
      </c>
      <c r="L42" s="60">
        <f t="shared" si="10"/>
        <v>0.11481727042813812</v>
      </c>
      <c r="M42" s="60">
        <f t="shared" si="11"/>
        <v>0.12753786224302291</v>
      </c>
      <c r="N42" s="60">
        <f t="shared" si="11"/>
        <v>0.14004812598862518</v>
      </c>
      <c r="O42" s="60">
        <f t="shared" si="11"/>
        <v>0.15233011761438867</v>
      </c>
      <c r="P42" s="60">
        <f t="shared" si="11"/>
        <v>0.16437206511316813</v>
      </c>
      <c r="Q42" s="60">
        <f t="shared" si="11"/>
        <v>0.17616675448211214</v>
      </c>
      <c r="R42" s="60">
        <f t="shared" si="11"/>
        <v>0.18771037010850325</v>
      </c>
      <c r="S42" s="60">
        <f t="shared" si="11"/>
        <v>0.19900164620775923</v>
      </c>
      <c r="T42" s="60">
        <f t="shared" si="11"/>
        <v>0.21004123631681518</v>
      </c>
      <c r="U42" s="60">
        <f t="shared" si="11"/>
        <v>0.22083123880342101</v>
      </c>
      <c r="V42" s="60">
        <f t="shared" si="11"/>
        <v>0.23137483598383493</v>
      </c>
      <c r="W42" s="60">
        <f t="shared" si="11"/>
        <v>0.24167601723815485</v>
      </c>
      <c r="X42" s="60">
        <f t="shared" si="11"/>
        <v>0.25173936505814554</v>
      </c>
      <c r="Y42" s="60">
        <f t="shared" si="11"/>
        <v>0.2615698887927419</v>
      </c>
      <c r="Z42" s="60">
        <f t="shared" si="11"/>
        <v>0.27117289491083674</v>
      </c>
      <c r="AA42" s="60">
        <f t="shared" si="11"/>
        <v>0.28055388546896454</v>
      </c>
      <c r="AB42" s="60">
        <f t="shared" si="12"/>
        <v>0.28971847853161004</v>
      </c>
      <c r="AC42" s="60">
        <f t="shared" si="12"/>
        <v>0.29867234579227303</v>
      </c>
      <c r="AD42" s="60">
        <f t="shared" si="12"/>
        <v>0.30742116374992556</v>
      </c>
      <c r="AE42" s="60">
        <f t="shared" si="12"/>
        <v>0.31597057562082875</v>
      </c>
      <c r="AF42" s="60">
        <f t="shared" si="12"/>
        <v>0.32432616178765278</v>
      </c>
      <c r="AG42" s="60">
        <f t="shared" si="12"/>
        <v>0.33249341706100566</v>
      </c>
      <c r="AH42" s="60">
        <f t="shared" si="12"/>
        <v>0.34047773339151494</v>
      </c>
      <c r="AI42" s="60">
        <f t="shared" si="12"/>
        <v>0.34828438695135916</v>
      </c>
      <c r="AJ42" s="60">
        <f t="shared" si="12"/>
        <v>0.35591852872281665</v>
      </c>
      <c r="AK42" s="60">
        <f t="shared" si="12"/>
        <v>0.36338517790283736</v>
      </c>
      <c r="AL42" s="60">
        <f t="shared" si="12"/>
        <v>0.37068921756788065</v>
      </c>
      <c r="AM42" s="60">
        <f t="shared" si="12"/>
        <v>0.37783539215050599</v>
      </c>
      <c r="AN42" s="60">
        <f t="shared" si="12"/>
        <v>0.38482830636471138</v>
      </c>
      <c r="AO42" s="60">
        <f t="shared" si="12"/>
        <v>0.39167242528547985</v>
      </c>
      <c r="AP42" s="60">
        <f t="shared" si="12"/>
        <v>0.3983720753430729</v>
      </c>
      <c r="AQ42" s="60">
        <f t="shared" si="12"/>
        <v>0.40493144603706888</v>
      </c>
      <c r="AR42" s="60">
        <f t="shared" si="12"/>
        <v>0.41135459221117726</v>
      </c>
      <c r="AS42" s="60">
        <f t="shared" si="12"/>
        <v>0.41764543675913912</v>
      </c>
      <c r="AT42" s="60">
        <f t="shared" si="12"/>
        <v>0.42380777365590233</v>
      </c>
      <c r="AU42" s="60">
        <f t="shared" si="12"/>
        <v>0.42984527122776911</v>
      </c>
      <c r="AV42" s="60">
        <f t="shared" si="12"/>
        <v>0.43576147559119544</v>
      </c>
      <c r="AW42" s="60">
        <f t="shared" si="12"/>
        <v>0.44155981420304113</v>
      </c>
      <c r="AX42" s="60">
        <f t="shared" si="12"/>
        <v>0.44724359947585801</v>
      </c>
      <c r="AY42" s="60">
        <f t="shared" si="12"/>
        <v>0.45281603242067786</v>
      </c>
      <c r="AZ42" s="84">
        <f t="shared" si="12"/>
        <v>0.45828020628708993</v>
      </c>
    </row>
    <row r="43" spans="1:52">
      <c r="A43" s="102">
        <f t="shared" si="3"/>
        <v>40</v>
      </c>
      <c r="B43" s="4">
        <v>0</v>
      </c>
      <c r="C43" s="60">
        <f t="shared" si="10"/>
        <v>4.3184202707164778E-3</v>
      </c>
      <c r="D43" s="60">
        <f t="shared" si="10"/>
        <v>1.315724863920636E-2</v>
      </c>
      <c r="E43" s="60">
        <f t="shared" si="10"/>
        <v>2.4011153791962503E-2</v>
      </c>
      <c r="F43" s="60">
        <f t="shared" si="10"/>
        <v>3.5921611478836546E-2</v>
      </c>
      <c r="G43" s="60">
        <f t="shared" si="10"/>
        <v>4.8404004378255573E-2</v>
      </c>
      <c r="H43" s="60">
        <f t="shared" si="10"/>
        <v>6.1177571374920248E-2</v>
      </c>
      <c r="I43" s="60">
        <f t="shared" si="10"/>
        <v>7.4066260874975032E-2</v>
      </c>
      <c r="J43" s="60">
        <f t="shared" si="10"/>
        <v>8.6954100394532233E-2</v>
      </c>
      <c r="K43" s="60">
        <f t="shared" si="10"/>
        <v>9.9762288384583564E-2</v>
      </c>
      <c r="L43" s="60">
        <f t="shared" si="10"/>
        <v>0.11243629945973886</v>
      </c>
      <c r="M43" s="60">
        <f t="shared" si="11"/>
        <v>0.12493811244188556</v>
      </c>
      <c r="N43" s="60">
        <f t="shared" si="11"/>
        <v>0.13724127341871611</v>
      </c>
      <c r="O43" s="60">
        <f t="shared" si="11"/>
        <v>0.14932762711854577</v>
      </c>
      <c r="P43" s="60">
        <f t="shared" si="11"/>
        <v>0.16118507964793902</v>
      </c>
      <c r="Q43" s="60">
        <f t="shared" si="11"/>
        <v>0.17280602508013646</v>
      </c>
      <c r="R43" s="60">
        <f t="shared" si="11"/>
        <v>0.18418621391703333</v>
      </c>
      <c r="S43" s="60">
        <f t="shared" si="11"/>
        <v>0.1953239240924326</v>
      </c>
      <c r="T43" s="60">
        <f t="shared" si="11"/>
        <v>0.20621934414805676</v>
      </c>
      <c r="U43" s="60">
        <f t="shared" si="11"/>
        <v>0.21687410829652445</v>
      </c>
      <c r="V43" s="60">
        <f t="shared" si="11"/>
        <v>0.22729094215927831</v>
      </c>
      <c r="W43" s="60">
        <f t="shared" si="11"/>
        <v>0.23747339039863211</v>
      </c>
      <c r="X43" s="60">
        <f t="shared" si="11"/>
        <v>0.24742560576386041</v>
      </c>
      <c r="Y43" s="60">
        <f t="shared" si="11"/>
        <v>0.25715218473434465</v>
      </c>
      <c r="Z43" s="60">
        <f t="shared" si="11"/>
        <v>0.26665803888105327</v>
      </c>
      <c r="AA43" s="60">
        <f t="shared" si="11"/>
        <v>0.27594829385374525</v>
      </c>
      <c r="AB43" s="60">
        <f t="shared" si="12"/>
        <v>0.28502820990291922</v>
      </c>
      <c r="AC43" s="60">
        <f t="shared" si="12"/>
        <v>0.29390311930369351</v>
      </c>
      <c r="AD43" s="60">
        <f t="shared" si="12"/>
        <v>0.30257837712450508</v>
      </c>
      <c r="AE43" s="60">
        <f t="shared" si="12"/>
        <v>0.31105932258618046</v>
      </c>
      <c r="AF43" s="60">
        <f t="shared" si="12"/>
        <v>0.31935124886212546</v>
      </c>
      <c r="AG43" s="60">
        <f t="shared" si="12"/>
        <v>0.32745937963101779</v>
      </c>
      <c r="AH43" s="60">
        <f t="shared" si="12"/>
        <v>0.33538885104705246</v>
      </c>
      <c r="AI43" s="60">
        <f t="shared" si="12"/>
        <v>0.34314469806647879</v>
      </c>
      <c r="AJ43" s="60">
        <f t="shared" si="12"/>
        <v>0.35073184428251214</v>
      </c>
      <c r="AK43" s="60">
        <f t="shared" si="12"/>
        <v>0.35815509458811656</v>
      </c>
      <c r="AL43" s="60">
        <f t="shared" si="12"/>
        <v>0.3654191301183306</v>
      </c>
      <c r="AM43" s="60">
        <f t="shared" si="12"/>
        <v>0.37252850502875479</v>
      </c>
      <c r="AN43" s="60">
        <f t="shared" si="12"/>
        <v>0.37948764475056745</v>
      </c>
      <c r="AO43" s="60">
        <f t="shared" si="12"/>
        <v>0.38630084542959942</v>
      </c>
      <c r="AP43" s="60">
        <f t="shared" si="12"/>
        <v>0.39297227431107501</v>
      </c>
      <c r="AQ43" s="60">
        <f t="shared" si="12"/>
        <v>0.39950597087536205</v>
      </c>
      <c r="AR43" s="60">
        <f t="shared" si="12"/>
        <v>0.40590584856555767</v>
      </c>
      <c r="AS43" s="60">
        <f t="shared" si="12"/>
        <v>0.41217569697662826</v>
      </c>
      <c r="AT43" s="60">
        <f t="shared" si="12"/>
        <v>0.41831918439941579</v>
      </c>
      <c r="AU43" s="60">
        <f t="shared" si="12"/>
        <v>0.42433986063214207</v>
      </c>
      <c r="AV43" s="60">
        <f t="shared" si="12"/>
        <v>0.43024115998789875</v>
      </c>
      <c r="AW43" s="60">
        <f t="shared" si="12"/>
        <v>0.43602640443965585</v>
      </c>
      <c r="AX43" s="60">
        <f t="shared" si="12"/>
        <v>0.44169880685506685</v>
      </c>
      <c r="AY43" s="60">
        <f t="shared" si="12"/>
        <v>0.4472614742822269</v>
      </c>
      <c r="AZ43" s="84">
        <f t="shared" si="12"/>
        <v>0.45271741125486509</v>
      </c>
    </row>
    <row r="44" spans="1:52">
      <c r="A44" s="102">
        <f t="shared" si="3"/>
        <v>41</v>
      </c>
      <c r="B44" s="4">
        <v>0</v>
      </c>
      <c r="C44" s="60">
        <f t="shared" ref="C44:L53" si="13">(C$2/(C$2+$A44)+1.96*1.96/(2*(C$2+$A44))-1.96*SQRT((C$2/(C$2+$A44)*(1-C$2/(C$2+$A44))+1.96*1.96/(4*(C$2+$A44)))/(C$2+$A44)))/(1+1.96*1.96/(C$2+$A44))</f>
        <v>4.2152954991002932E-3</v>
      </c>
      <c r="D44" s="60">
        <f t="shared" si="13"/>
        <v>1.2848990317319691E-2</v>
      </c>
      <c r="E44" s="60">
        <f t="shared" si="13"/>
        <v>2.345897017284013E-2</v>
      </c>
      <c r="F44" s="60">
        <f t="shared" si="13"/>
        <v>3.5110548134203154E-2</v>
      </c>
      <c r="G44" s="60">
        <f t="shared" si="13"/>
        <v>4.7330760827426863E-2</v>
      </c>
      <c r="H44" s="60">
        <f t="shared" si="13"/>
        <v>5.9845227802024781E-2</v>
      </c>
      <c r="I44" s="60">
        <f t="shared" si="13"/>
        <v>7.2481574137939625E-2</v>
      </c>
      <c r="J44" s="60">
        <f t="shared" si="13"/>
        <v>8.5125969882089758E-2</v>
      </c>
      <c r="K44" s="60">
        <f t="shared" si="13"/>
        <v>9.7700827324537914E-2</v>
      </c>
      <c r="L44" s="60">
        <f t="shared" si="13"/>
        <v>0.11015224836299274</v>
      </c>
      <c r="M44" s="60">
        <f t="shared" ref="M44:AB53" si="14">(M$2/(M$2+$A44)+1.96*1.96/(2*(M$2+$A44))-1.96*SQRT((M$2/(M$2+$A44)*(1-M$2/(M$2+$A44))+1.96*1.96/(4*(M$2+$A44)))/(M$2+$A44)))/(1+1.96*1.96/(M$2+$A44))</f>
        <v>0.12244245849448493</v>
      </c>
      <c r="N44" s="60">
        <f t="shared" si="14"/>
        <v>0.13454499977265524</v>
      </c>
      <c r="O44" s="60">
        <f t="shared" si="14"/>
        <v>0.14644154703850742</v>
      </c>
      <c r="P44" s="60">
        <f t="shared" si="14"/>
        <v>0.1581197275732498</v>
      </c>
      <c r="Q44" s="60">
        <f t="shared" si="14"/>
        <v>0.16957158661894964</v>
      </c>
      <c r="R44" s="60">
        <f t="shared" si="14"/>
        <v>0.18079248284972232</v>
      </c>
      <c r="S44" s="60">
        <f t="shared" si="14"/>
        <v>0.19178027828644717</v>
      </c>
      <c r="T44" s="60">
        <f t="shared" si="14"/>
        <v>0.20253473477602127</v>
      </c>
      <c r="U44" s="60">
        <f t="shared" si="14"/>
        <v>0.2130570584117433</v>
      </c>
      <c r="V44" s="60">
        <f t="shared" si="14"/>
        <v>0.22334955181726071</v>
      </c>
      <c r="W44" s="60">
        <f t="shared" si="14"/>
        <v>0.2334153463018197</v>
      </c>
      <c r="X44" s="60">
        <f t="shared" si="14"/>
        <v>0.2432581939635419</v>
      </c>
      <c r="Y44" s="60">
        <f t="shared" si="14"/>
        <v>0.25288230532214612</v>
      </c>
      <c r="Z44" s="60">
        <f t="shared" si="14"/>
        <v>0.26229222189067253</v>
      </c>
      <c r="AA44" s="60">
        <f t="shared" si="14"/>
        <v>0.27149271580416101</v>
      </c>
      <c r="AB44" s="60">
        <f t="shared" si="14"/>
        <v>0.28048871056929331</v>
      </c>
      <c r="AC44" s="60">
        <f t="shared" si="12"/>
        <v>0.28928521841697119</v>
      </c>
      <c r="AD44" s="60">
        <f t="shared" si="12"/>
        <v>0.29788729078613463</v>
      </c>
      <c r="AE44" s="60">
        <f t="shared" si="12"/>
        <v>0.30629997924814173</v>
      </c>
      <c r="AF44" s="60">
        <f t="shared" si="12"/>
        <v>0.31452830477014626</v>
      </c>
      <c r="AG44" s="60">
        <f t="shared" si="12"/>
        <v>0.32257723366453145</v>
      </c>
      <c r="AH44" s="60">
        <f t="shared" si="12"/>
        <v>0.33045165891608941</v>
      </c>
      <c r="AI44" s="60">
        <f t="shared" si="12"/>
        <v>0.33815638584551055</v>
      </c>
      <c r="AJ44" s="60">
        <f t="shared" si="12"/>
        <v>0.34569612127592114</v>
      </c>
      <c r="AK44" s="60">
        <f t="shared" si="12"/>
        <v>0.35307546553269892</v>
      </c>
      <c r="AL44" s="60">
        <f t="shared" si="12"/>
        <v>0.36029890673598886</v>
      </c>
      <c r="AM44" s="60">
        <f t="shared" si="12"/>
        <v>0.36737081694801099</v>
      </c>
      <c r="AN44" s="60">
        <f t="shared" si="12"/>
        <v>0.3742954498192782</v>
      </c>
      <c r="AO44" s="60">
        <f t="shared" si="12"/>
        <v>0.38107693944368332</v>
      </c>
      <c r="AP44" s="60">
        <f t="shared" si="12"/>
        <v>0.38771930018551176</v>
      </c>
      <c r="AQ44" s="60">
        <f t="shared" si="12"/>
        <v>0.39422642728441165</v>
      </c>
      <c r="AR44" s="60">
        <f t="shared" si="12"/>
        <v>0.40060209807928632</v>
      </c>
      <c r="AS44" s="60">
        <f t="shared" si="12"/>
        <v>0.40684997372055182</v>
      </c>
      <c r="AT44" s="60">
        <f t="shared" si="12"/>
        <v>0.41297360126349636</v>
      </c>
      <c r="AU44" s="60">
        <f t="shared" si="12"/>
        <v>0.41897641605458519</v>
      </c>
      <c r="AV44" s="60">
        <f t="shared" si="12"/>
        <v>0.42486174433826479</v>
      </c>
      <c r="AW44" s="60">
        <f t="shared" si="12"/>
        <v>0.43063280602477044</v>
      </c>
      <c r="AX44" s="60">
        <f t="shared" si="12"/>
        <v>0.43629271757013099</v>
      </c>
      <c r="AY44" s="60">
        <f t="shared" si="12"/>
        <v>0.44184449492841482</v>
      </c>
      <c r="AZ44" s="84">
        <f t="shared" si="12"/>
        <v>0.44729105654358564</v>
      </c>
    </row>
    <row r="45" spans="1:52">
      <c r="A45" s="102">
        <f t="shared" si="3"/>
        <v>42</v>
      </c>
      <c r="B45" s="4">
        <v>0</v>
      </c>
      <c r="C45" s="60">
        <f t="shared" si="13"/>
        <v>4.116981177419916E-3</v>
      </c>
      <c r="D45" s="60">
        <f t="shared" si="13"/>
        <v>1.2554846366981074E-2</v>
      </c>
      <c r="E45" s="60">
        <f t="shared" si="13"/>
        <v>2.2931616462147076E-2</v>
      </c>
      <c r="F45" s="60">
        <f t="shared" si="13"/>
        <v>3.4335311876707492E-2</v>
      </c>
      <c r="G45" s="60">
        <f t="shared" si="13"/>
        <v>4.6304099555199402E-2</v>
      </c>
      <c r="H45" s="60">
        <f t="shared" si="13"/>
        <v>5.8569717504008446E-2</v>
      </c>
      <c r="I45" s="60">
        <f t="shared" si="13"/>
        <v>7.0963337205445842E-2</v>
      </c>
      <c r="J45" s="60">
        <f t="shared" si="13"/>
        <v>8.3373213620876963E-2</v>
      </c>
      <c r="K45" s="60">
        <f t="shared" si="13"/>
        <v>9.5722957258098984E-2</v>
      </c>
      <c r="L45" s="60">
        <f t="shared" si="13"/>
        <v>0.10795930648521072</v>
      </c>
      <c r="M45" s="60">
        <f t="shared" si="14"/>
        <v>0.12004475729322059</v>
      </c>
      <c r="N45" s="60">
        <f t="shared" si="14"/>
        <v>0.13195287989578958</v>
      </c>
      <c r="O45" s="60">
        <f t="shared" si="14"/>
        <v>0.1436652158745749</v>
      </c>
      <c r="P45" s="60">
        <f t="shared" si="14"/>
        <v>0.1551691522297384</v>
      </c>
      <c r="Q45" s="60">
        <f t="shared" si="14"/>
        <v>0.16645642421847712</v>
      </c>
      <c r="R45" s="60">
        <f t="shared" si="14"/>
        <v>0.17752203680746195</v>
      </c>
      <c r="S45" s="60">
        <f t="shared" si="14"/>
        <v>0.18836347285820826</v>
      </c>
      <c r="T45" s="60">
        <f t="shared" si="14"/>
        <v>0.19898010252726894</v>
      </c>
      <c r="U45" s="60">
        <f t="shared" si="14"/>
        <v>0.20937273683536858</v>
      </c>
      <c r="V45" s="60">
        <f t="shared" si="14"/>
        <v>0.21954328640542628</v>
      </c>
      <c r="W45" s="60">
        <f t="shared" si="14"/>
        <v>0.2294944981270832</v>
      </c>
      <c r="X45" s="60">
        <f t="shared" si="14"/>
        <v>0.2392297503546903</v>
      </c>
      <c r="Y45" s="60">
        <f t="shared" si="14"/>
        <v>0.24875289260022027</v>
      </c>
      <c r="Z45" s="60">
        <f t="shared" si="14"/>
        <v>0.25806811940620938</v>
      </c>
      <c r="AA45" s="60">
        <f t="shared" si="14"/>
        <v>0.26717987071840976</v>
      </c>
      <c r="AB45" s="60">
        <f t="shared" ref="AB45:AZ55" si="15">(AB$2/(AB$2+$A45)+1.96*1.96/(2*(AB$2+$A45))-1.96*SQRT((AB$2/(AB$2+$A45)*(1-AB$2/(AB$2+$A45))+1.96*1.96/(4*(AB$2+$A45)))/(AB$2+$A45)))/(1+1.96*1.96/(AB$2+$A45))</f>
        <v>0.27609275297104569</v>
      </c>
      <c r="AC45" s="60">
        <f t="shared" si="15"/>
        <v>0.28481147647724914</v>
      </c>
      <c r="AD45" s="60">
        <f t="shared" si="15"/>
        <v>0.29334080573556931</v>
      </c>
      <c r="AE45" s="60">
        <f t="shared" si="15"/>
        <v>0.30168552002378451</v>
      </c>
      <c r="AF45" s="60">
        <f t="shared" si="15"/>
        <v>0.30985038222496442</v>
      </c>
      <c r="AG45" s="60">
        <f t="shared" si="15"/>
        <v>0.31784011426782005</v>
      </c>
      <c r="AH45" s="60">
        <f t="shared" si="15"/>
        <v>0.32565937789932076</v>
      </c>
      <c r="AI45" s="60">
        <f t="shared" si="15"/>
        <v>0.33331275976784852</v>
      </c>
      <c r="AJ45" s="60">
        <f t="shared" si="15"/>
        <v>0.3408047599983352</v>
      </c>
      <c r="AK45" s="60">
        <f t="shared" si="15"/>
        <v>0.3481397836005049</v>
      </c>
      <c r="AL45" s="60">
        <f t="shared" si="15"/>
        <v>0.35532213417762043</v>
      </c>
      <c r="AM45" s="60">
        <f t="shared" si="15"/>
        <v>0.36235600950357894</v>
      </c>
      <c r="AN45" s="60">
        <f t="shared" si="15"/>
        <v>0.36924549861651623</v>
      </c>
      <c r="AO45" s="60">
        <f t="shared" si="15"/>
        <v>0.37599458014162646</v>
      </c>
      <c r="AP45" s="60">
        <f t="shared" si="15"/>
        <v>0.38260712160799859</v>
      </c>
      <c r="AQ45" s="60">
        <f t="shared" si="15"/>
        <v>0.3890868795664999</v>
      </c>
      <c r="AR45" s="60">
        <f t="shared" si="15"/>
        <v>0.39543750035009761</v>
      </c>
      <c r="AS45" s="60">
        <f t="shared" si="15"/>
        <v>0.40166252134606184</v>
      </c>
      <c r="AT45" s="60">
        <f t="shared" si="15"/>
        <v>0.40776537267247004</v>
      </c>
      <c r="AU45" s="60">
        <f t="shared" si="15"/>
        <v>0.41374937917031585</v>
      </c>
      <c r="AV45" s="60">
        <f t="shared" si="15"/>
        <v>0.41961776263806772</v>
      </c>
      <c r="AW45" s="60">
        <f t="shared" si="15"/>
        <v>0.42537364424836405</v>
      </c>
      <c r="AX45" s="60">
        <f t="shared" si="15"/>
        <v>0.43102004709715058</v>
      </c>
      <c r="AY45" s="60">
        <f t="shared" si="15"/>
        <v>0.43655989884437113</v>
      </c>
      <c r="AZ45" s="84">
        <f t="shared" si="15"/>
        <v>0.44199603441263408</v>
      </c>
    </row>
    <row r="46" spans="1:52">
      <c r="A46" s="102">
        <f t="shared" si="3"/>
        <v>43</v>
      </c>
      <c r="B46" s="4">
        <v>0</v>
      </c>
      <c r="C46" s="60">
        <f t="shared" si="13"/>
        <v>4.02314838563701E-3</v>
      </c>
      <c r="D46" s="60">
        <f t="shared" si="13"/>
        <v>1.227386904044434E-2</v>
      </c>
      <c r="E46" s="60">
        <f t="shared" si="13"/>
        <v>2.2427454466343578E-2</v>
      </c>
      <c r="F46" s="60">
        <f t="shared" si="13"/>
        <v>3.3593579469713079E-2</v>
      </c>
      <c r="G46" s="60">
        <f t="shared" si="13"/>
        <v>4.5321050901178252E-2</v>
      </c>
      <c r="H46" s="60">
        <f t="shared" si="13"/>
        <v>5.7347477598098245E-2</v>
      </c>
      <c r="I46" s="60">
        <f t="shared" si="13"/>
        <v>6.9507452620228616E-2</v>
      </c>
      <c r="J46" s="60">
        <f t="shared" si="13"/>
        <v>8.1691258880213252E-2</v>
      </c>
      <c r="K46" s="60">
        <f t="shared" si="13"/>
        <v>9.3823687564677807E-2</v>
      </c>
      <c r="L46" s="60">
        <f t="shared" si="13"/>
        <v>0.10585211943149556</v>
      </c>
      <c r="M46" s="60">
        <f t="shared" si="14"/>
        <v>0.11773934086585382</v>
      </c>
      <c r="N46" s="60">
        <f t="shared" si="14"/>
        <v>0.12945897827653213</v>
      </c>
      <c r="O46" s="60">
        <f t="shared" si="14"/>
        <v>0.1409924724565329</v>
      </c>
      <c r="P46" s="60">
        <f t="shared" si="14"/>
        <v>0.15232700465447838</v>
      </c>
      <c r="Q46" s="60">
        <f t="shared" si="14"/>
        <v>0.16345403519517457</v>
      </c>
      <c r="R46" s="60">
        <f t="shared" si="14"/>
        <v>0.17436824992508337</v>
      </c>
      <c r="S46" s="60">
        <f t="shared" si="14"/>
        <v>0.18506678604308591</v>
      </c>
      <c r="T46" s="60">
        <f t="shared" si="14"/>
        <v>0.19554865403985322</v>
      </c>
      <c r="U46" s="60">
        <f t="shared" si="14"/>
        <v>0.20581430019850633</v>
      </c>
      <c r="V46" s="60">
        <f t="shared" si="14"/>
        <v>0.21586527168091207</v>
      </c>
      <c r="W46" s="60">
        <f t="shared" si="14"/>
        <v>0.22570395767087759</v>
      </c>
      <c r="X46" s="60">
        <f t="shared" si="14"/>
        <v>0.23533338768646594</v>
      </c>
      <c r="Y46" s="60">
        <f t="shared" si="14"/>
        <v>0.2447570733856041</v>
      </c>
      <c r="Z46" s="60">
        <f t="shared" si="14"/>
        <v>0.25397888381354478</v>
      </c>
      <c r="AA46" s="60">
        <f t="shared" si="14"/>
        <v>0.26300294660514806</v>
      </c>
      <c r="AB46" s="60">
        <f t="shared" si="15"/>
        <v>0.27183356949786719</v>
      </c>
      <c r="AC46" s="60">
        <f t="shared" si="15"/>
        <v>0.28047517785454174</v>
      </c>
      <c r="AD46" s="60">
        <f t="shared" si="15"/>
        <v>0.2889322648866865</v>
      </c>
      <c r="AE46" s="60">
        <f t="shared" si="15"/>
        <v>0.29720935200953302</v>
      </c>
      <c r="AF46" s="60">
        <f t="shared" si="15"/>
        <v>0.30531095731905994</v>
      </c>
      <c r="AG46" s="60">
        <f t="shared" si="15"/>
        <v>0.31324157060727192</v>
      </c>
      <c r="AH46" s="60">
        <f t="shared" si="15"/>
        <v>0.32100563365956936</v>
      </c>
      <c r="AI46" s="60">
        <f t="shared" si="15"/>
        <v>0.3286075248319959</v>
      </c>
      <c r="AJ46" s="60">
        <f t="shared" si="15"/>
        <v>0.33605154710448959</v>
      </c>
      <c r="AK46" s="60">
        <f t="shared" si="15"/>
        <v>0.34334191896223548</v>
      </c>
      <c r="AL46" s="60">
        <f t="shared" si="15"/>
        <v>0.35048276758066016</v>
      </c>
      <c r="AM46" s="60">
        <f t="shared" si="15"/>
        <v>0.35747812388787009</v>
      </c>
      <c r="AN46" s="60">
        <f t="shared" si="15"/>
        <v>0.36433191915697849</v>
      </c>
      <c r="AO46" s="60">
        <f t="shared" si="15"/>
        <v>0.37104798284402102</v>
      </c>
      <c r="AP46" s="60">
        <f t="shared" si="15"/>
        <v>0.37763004143826873</v>
      </c>
      <c r="AQ46" s="60">
        <f t="shared" si="15"/>
        <v>0.38408171813322184</v>
      </c>
      <c r="AR46" s="60">
        <f t="shared" si="15"/>
        <v>0.39040653316034707</v>
      </c>
      <c r="AS46" s="60">
        <f t="shared" si="15"/>
        <v>0.39660790465524204</v>
      </c>
      <c r="AT46" s="60">
        <f t="shared" si="15"/>
        <v>0.40268914994856181</v>
      </c>
      <c r="AU46" s="60">
        <f t="shared" si="15"/>
        <v>0.40865348719267547</v>
      </c>
      <c r="AV46" s="60">
        <f t="shared" si="15"/>
        <v>0.41450403725039653</v>
      </c>
      <c r="AW46" s="60">
        <f t="shared" si="15"/>
        <v>0.42024382578483982</v>
      </c>
      <c r="AX46" s="60">
        <f t="shared" si="15"/>
        <v>0.42587578549999744</v>
      </c>
      <c r="AY46" s="60">
        <f t="shared" si="15"/>
        <v>0.43140275849037324</v>
      </c>
      <c r="AZ46" s="84">
        <f t="shared" si="15"/>
        <v>0.43682749866529708</v>
      </c>
    </row>
    <row r="47" spans="1:52">
      <c r="A47" s="102">
        <f t="shared" si="3"/>
        <v>44</v>
      </c>
      <c r="B47" s="4">
        <v>0</v>
      </c>
      <c r="C47" s="60">
        <f t="shared" si="13"/>
        <v>3.9334975227575068E-3</v>
      </c>
      <c r="D47" s="60">
        <f t="shared" si="13"/>
        <v>1.2005193588830823E-2</v>
      </c>
      <c r="E47" s="60">
        <f t="shared" si="13"/>
        <v>2.1944987020772803E-2</v>
      </c>
      <c r="F47" s="60">
        <f t="shared" si="13"/>
        <v>3.2883224349955553E-2</v>
      </c>
      <c r="G47" s="60">
        <f t="shared" si="13"/>
        <v>4.4378892487039891E-2</v>
      </c>
      <c r="H47" s="60">
        <f t="shared" si="13"/>
        <v>5.6175237106246466E-2</v>
      </c>
      <c r="I47" s="60">
        <f t="shared" si="13"/>
        <v>6.8110153315427246E-2</v>
      </c>
      <c r="J47" s="60">
        <f t="shared" si="13"/>
        <v>8.007589590882648E-2</v>
      </c>
      <c r="K47" s="60">
        <f t="shared" si="13"/>
        <v>9.1998417722237533E-2</v>
      </c>
      <c r="L47" s="60">
        <f t="shared" si="13"/>
        <v>0.10382574505942958</v>
      </c>
      <c r="M47" s="60">
        <f t="shared" si="14"/>
        <v>0.11552097120459739</v>
      </c>
      <c r="N47" s="60">
        <f t="shared" si="14"/>
        <v>0.12705780314744497</v>
      </c>
      <c r="O47" s="60">
        <f t="shared" si="14"/>
        <v>0.13841760968495656</v>
      </c>
      <c r="P47" s="60">
        <f t="shared" si="14"/>
        <v>0.14958739726966278</v>
      </c>
      <c r="Q47" s="60">
        <f t="shared" si="14"/>
        <v>0.16055838295205821</v>
      </c>
      <c r="R47" s="60">
        <f t="shared" si="14"/>
        <v>0.17132496487078855</v>
      </c>
      <c r="S47" s="60">
        <f t="shared" si="14"/>
        <v>0.18188396512091543</v>
      </c>
      <c r="T47" s="60">
        <f t="shared" si="14"/>
        <v>0.192234063853952</v>
      </c>
      <c r="U47" s="60">
        <f t="shared" si="14"/>
        <v>0.20237537048735993</v>
      </c>
      <c r="V47" s="60">
        <f t="shared" si="14"/>
        <v>0.21230909502265741</v>
      </c>
      <c r="W47" s="60">
        <f t="shared" si="14"/>
        <v>0.22203729362311722</v>
      </c>
      <c r="X47" s="60">
        <f t="shared" si="14"/>
        <v>0.23156267004508024</v>
      </c>
      <c r="Y47" s="60">
        <f t="shared" si="14"/>
        <v>0.24088841959339713</v>
      </c>
      <c r="Z47" s="60">
        <f t="shared" si="14"/>
        <v>0.25001810580154482</v>
      </c>
      <c r="AA47" s="60">
        <f t="shared" si="14"/>
        <v>0.25895556253460111</v>
      </c>
      <c r="AB47" s="60">
        <f t="shared" si="15"/>
        <v>0.26770481600829643</v>
      </c>
      <c r="AC47" s="60">
        <f t="shared" si="15"/>
        <v>0.27627002252580524</v>
      </c>
      <c r="AD47" s="60">
        <f t="shared" si="15"/>
        <v>0.28465541870001521</v>
      </c>
      <c r="AE47" s="60">
        <f t="shared" si="15"/>
        <v>0.29286528165068365</v>
      </c>
      <c r="AF47" s="60">
        <f t="shared" si="15"/>
        <v>0.30090389721075173</v>
      </c>
      <c r="AG47" s="60">
        <f t="shared" si="15"/>
        <v>0.30877553459149687</v>
      </c>
      <c r="AH47" s="60">
        <f t="shared" si="15"/>
        <v>0.31648442627574719</v>
      </c>
      <c r="AI47" s="60">
        <f t="shared" si="15"/>
        <v>0.32403475215621097</v>
      </c>
      <c r="AJ47" s="60">
        <f t="shared" si="15"/>
        <v>0.33143062712963528</v>
      </c>
      <c r="AK47" s="60">
        <f t="shared" si="15"/>
        <v>0.33867609150989586</v>
      </c>
      <c r="AL47" s="60">
        <f t="shared" si="15"/>
        <v>0.34577510374379766</v>
      </c>
      <c r="AM47" s="60">
        <f t="shared" si="15"/>
        <v>0.352731535009501</v>
      </c>
      <c r="AN47" s="60">
        <f t="shared" si="15"/>
        <v>0.35954916535448861</v>
      </c>
      <c r="AO47" s="60">
        <f t="shared" si="15"/>
        <v>0.36623168109196985</v>
      </c>
      <c r="AP47" s="60">
        <f t="shared" si="15"/>
        <v>0.37278267322475589</v>
      </c>
      <c r="AQ47" s="60">
        <f t="shared" si="15"/>
        <v>0.37920563670635199</v>
      </c>
      <c r="AR47" s="60">
        <f t="shared" si="15"/>
        <v>0.38550397038221695</v>
      </c>
      <c r="AS47" s="60">
        <f t="shared" si="15"/>
        <v>0.39168097748132213</v>
      </c>
      <c r="AT47" s="60">
        <f t="shared" si="15"/>
        <v>0.3977398665504473</v>
      </c>
      <c r="AU47" s="60">
        <f t="shared" si="15"/>
        <v>0.40368375274204521</v>
      </c>
      <c r="AV47" s="60">
        <f t="shared" si="15"/>
        <v>0.40951565938168349</v>
      </c>
      <c r="AW47" s="60">
        <f t="shared" si="15"/>
        <v>0.41523851975365456</v>
      </c>
      <c r="AX47" s="60">
        <f t="shared" si="15"/>
        <v>0.42085517905378028</v>
      </c>
      <c r="AY47" s="60">
        <f t="shared" si="15"/>
        <v>0.42636839646712893</v>
      </c>
      <c r="AZ47" s="84">
        <f t="shared" si="15"/>
        <v>0.43178084733559291</v>
      </c>
    </row>
    <row r="48" spans="1:52">
      <c r="A48" s="102">
        <f t="shared" si="3"/>
        <v>45</v>
      </c>
      <c r="B48" s="4">
        <v>0</v>
      </c>
      <c r="C48" s="60">
        <f t="shared" si="13"/>
        <v>3.8477551112426319E-3</v>
      </c>
      <c r="D48" s="60">
        <f t="shared" si="13"/>
        <v>1.1748029370569716E-2</v>
      </c>
      <c r="E48" s="60">
        <f t="shared" si="13"/>
        <v>2.1482843131227235E-2</v>
      </c>
      <c r="F48" s="60">
        <f t="shared" si="13"/>
        <v>3.2202296241712232E-2</v>
      </c>
      <c r="G48" s="60">
        <f t="shared" si="13"/>
        <v>4.34751239915711E-2</v>
      </c>
      <c r="H48" s="60">
        <f t="shared" si="13"/>
        <v>5.5049987641727673E-2</v>
      </c>
      <c r="I48" s="60">
        <f t="shared" si="13"/>
        <v>6.6767969942926247E-2</v>
      </c>
      <c r="J48" s="60">
        <f t="shared" si="13"/>
        <v>7.852324257781651E-2</v>
      </c>
      <c r="K48" s="60">
        <f t="shared" si="13"/>
        <v>9.0242899866103898E-2</v>
      </c>
      <c r="L48" s="60">
        <f t="shared" si="13"/>
        <v>0.10187561448030713</v>
      </c>
      <c r="M48" s="60">
        <f t="shared" si="14"/>
        <v>0.11338480016444108</v>
      </c>
      <c r="N48" s="60">
        <f t="shared" si="14"/>
        <v>0.12474426566891902</v>
      </c>
      <c r="O48" s="60">
        <f t="shared" si="14"/>
        <v>0.13593533332871563</v>
      </c>
      <c r="P48" s="60">
        <f t="shared" si="14"/>
        <v>0.14694486256946127</v>
      </c>
      <c r="Q48" s="60">
        <f t="shared" si="14"/>
        <v>0.1577638557841185</v>
      </c>
      <c r="R48" s="60">
        <f t="shared" si="14"/>
        <v>0.16838645195913182</v>
      </c>
      <c r="S48" s="60">
        <f t="shared" si="14"/>
        <v>0.17880918599092133</v>
      </c>
      <c r="T48" s="60">
        <f t="shared" si="14"/>
        <v>0.18903043457341692</v>
      </c>
      <c r="U48" s="60">
        <f t="shared" si="14"/>
        <v>0.19904999589075245</v>
      </c>
      <c r="V48" s="60">
        <f t="shared" si="14"/>
        <v>0.20886876704271462</v>
      </c>
      <c r="W48" s="60">
        <f t="shared" si="14"/>
        <v>0.21848849400185993</v>
      </c>
      <c r="X48" s="60">
        <f t="shared" si="14"/>
        <v>0.2279115761560597</v>
      </c>
      <c r="Y48" s="60">
        <f t="shared" si="14"/>
        <v>0.23714091243789054</v>
      </c>
      <c r="Z48" s="60">
        <f t="shared" si="14"/>
        <v>0.24617977948252021</v>
      </c>
      <c r="AA48" s="60">
        <f t="shared" si="14"/>
        <v>0.25503173468980878</v>
      </c>
      <c r="AB48" s="60">
        <f t="shared" si="15"/>
        <v>0.26370053881573541</v>
      </c>
      <c r="AC48" s="60">
        <f t="shared" si="15"/>
        <v>0.27219009399354571</v>
      </c>
      <c r="AD48" s="60">
        <f t="shared" si="15"/>
        <v>0.2805043940267184</v>
      </c>
      <c r="AE48" s="60">
        <f t="shared" si="15"/>
        <v>0.28864748449945055</v>
      </c>
      <c r="AF48" s="60">
        <f t="shared" si="15"/>
        <v>0.296623430781706</v>
      </c>
      <c r="AG48" s="60">
        <f t="shared" si="15"/>
        <v>0.3044362924110896</v>
      </c>
      <c r="AH48" s="60">
        <f t="shared" si="15"/>
        <v>0.31209010264563292</v>
      </c>
      <c r="AI48" s="60">
        <f t="shared" si="15"/>
        <v>0.31958885222350686</v>
      </c>
      <c r="AJ48" s="60">
        <f t="shared" si="15"/>
        <v>0.32693647655482955</v>
      </c>
      <c r="AK48" s="60">
        <f t="shared" si="15"/>
        <v>0.33413684571964142</v>
      </c>
      <c r="AL48" s="60">
        <f t="shared" si="15"/>
        <v>0.34119375676412778</v>
      </c>
      <c r="AM48" s="60">
        <f t="shared" si="15"/>
        <v>0.34811092788121567</v>
      </c>
      <c r="AN48" s="60">
        <f t="shared" si="15"/>
        <v>0.35489199413707428</v>
      </c>
      <c r="AO48" s="60">
        <f t="shared" si="15"/>
        <v>0.36154050446577934</v>
      </c>
      <c r="AP48" s="60">
        <f t="shared" si="15"/>
        <v>0.36805991970356805</v>
      </c>
      <c r="AQ48" s="60">
        <f t="shared" si="15"/>
        <v>0.37445361147407896</v>
      </c>
      <c r="AR48" s="60">
        <f t="shared" si="15"/>
        <v>0.38072486176859682</v>
      </c>
      <c r="AS48" s="60">
        <f t="shared" si="15"/>
        <v>0.38687686309205005</v>
      </c>
      <c r="AT48" s="60">
        <f t="shared" si="15"/>
        <v>0.39291271906748548</v>
      </c>
      <c r="AU48" s="60">
        <f t="shared" si="15"/>
        <v>0.39883544540986599</v>
      </c>
      <c r="AV48" s="60">
        <f t="shared" si="15"/>
        <v>0.40464797119502821</v>
      </c>
      <c r="AW48" s="60">
        <f t="shared" si="15"/>
        <v>0.41035314036206955</v>
      </c>
      <c r="AX48" s="60">
        <f t="shared" si="15"/>
        <v>0.41595371339776682</v>
      </c>
      <c r="AY48" s="60">
        <f t="shared" si="15"/>
        <v>0.42145236916024287</v>
      </c>
      <c r="AZ48" s="84">
        <f t="shared" si="15"/>
        <v>0.42685170680628148</v>
      </c>
    </row>
    <row r="49" spans="1:52">
      <c r="A49" s="102">
        <f t="shared" si="3"/>
        <v>46</v>
      </c>
      <c r="B49" s="4">
        <v>0</v>
      </c>
      <c r="C49" s="60">
        <f t="shared" si="13"/>
        <v>3.7656710104649982E-3</v>
      </c>
      <c r="D49" s="60">
        <f t="shared" si="13"/>
        <v>1.1501652078965609E-2</v>
      </c>
      <c r="E49" s="60">
        <f t="shared" si="13"/>
        <v>2.1039764955529193E-2</v>
      </c>
      <c r="F49" s="60">
        <f t="shared" si="13"/>
        <v>3.1549003255790686E-2</v>
      </c>
      <c r="G49" s="60">
        <f t="shared" si="13"/>
        <v>4.2607444953076973E-2</v>
      </c>
      <c r="H49" s="60">
        <f t="shared" si="13"/>
        <v>5.3968957560827258E-2</v>
      </c>
      <c r="I49" s="60">
        <f t="shared" si="13"/>
        <v>6.5477702006895705E-2</v>
      </c>
      <c r="J49" s="60">
        <f t="shared" si="13"/>
        <v>7.7029713082294116E-2</v>
      </c>
      <c r="K49" s="60">
        <f t="shared" si="13"/>
        <v>8.8553205585224518E-2</v>
      </c>
      <c r="L49" s="60">
        <f t="shared" si="13"/>
        <v>9.9997497413441799E-2</v>
      </c>
      <c r="M49" s="60">
        <f t="shared" si="14"/>
        <v>0.11132633377760479</v>
      </c>
      <c r="N49" s="60">
        <f t="shared" si="14"/>
        <v>0.12251364354883215</v>
      </c>
      <c r="O49" s="60">
        <f t="shared" si="14"/>
        <v>0.13354072524323757</v>
      </c>
      <c r="P49" s="60">
        <f t="shared" si="14"/>
        <v>0.1443943161843107</v>
      </c>
      <c r="Q49" s="60">
        <f t="shared" si="14"/>
        <v>0.15506522999562844</v>
      </c>
      <c r="R49" s="60">
        <f t="shared" si="14"/>
        <v>0.16554737249309678</v>
      </c>
      <c r="S49" s="60">
        <f t="shared" si="14"/>
        <v>0.17583701687980416</v>
      </c>
      <c r="T49" s="60">
        <f t="shared" si="14"/>
        <v>0.18593226105484584</v>
      </c>
      <c r="U49" s="60">
        <f t="shared" si="14"/>
        <v>0.19583261556264242</v>
      </c>
      <c r="V49" s="60">
        <f t="shared" si="14"/>
        <v>0.20553868699544753</v>
      </c>
      <c r="W49" s="60">
        <f t="shared" si="14"/>
        <v>0.21505193226607791</v>
      </c>
      <c r="X49" s="60">
        <f t="shared" si="14"/>
        <v>0.22437446624362381</v>
      </c>
      <c r="Y49" s="60">
        <f t="shared" si="14"/>
        <v>0.23350891006988281</v>
      </c>
      <c r="Z49" s="60">
        <f t="shared" si="14"/>
        <v>0.24245827082896973</v>
      </c>
      <c r="AA49" s="60">
        <f t="shared" si="14"/>
        <v>0.25122584561603251</v>
      </c>
      <c r="AB49" s="60">
        <f t="shared" si="15"/>
        <v>0.25981514475687584</v>
      </c>
      <c r="AC49" s="60">
        <f t="shared" si="15"/>
        <v>0.26822983017391167</v>
      </c>
      <c r="AD49" s="60">
        <f t="shared" si="15"/>
        <v>0.27647366581228672</v>
      </c>
      <c r="AE49" s="60">
        <f t="shared" si="15"/>
        <v>0.28455047772633973</v>
      </c>
      <c r="AF49" s="60">
        <f t="shared" si="15"/>
        <v>0.29246412194493931</v>
      </c>
      <c r="AG49" s="60">
        <f t="shared" si="15"/>
        <v>0.30021845862969854</v>
      </c>
      <c r="AH49" s="60">
        <f t="shared" si="15"/>
        <v>0.30781733134445222</v>
      </c>
      <c r="AI49" s="60">
        <f t="shared" si="15"/>
        <v>0.31526455049064678</v>
      </c>
      <c r="AJ49" s="60">
        <f t="shared" si="15"/>
        <v>0.3225638801480733</v>
      </c>
      <c r="AK49" s="60">
        <f t="shared" si="15"/>
        <v>0.32971902770593203</v>
      </c>
      <c r="AL49" s="60">
        <f t="shared" si="15"/>
        <v>0.3367336357846038</v>
      </c>
      <c r="AM49" s="60">
        <f t="shared" si="15"/>
        <v>0.34361127604054847</v>
      </c>
      <c r="AN49" s="60">
        <f t="shared" si="15"/>
        <v>0.35035544452056833</v>
      </c>
      <c r="AO49" s="60">
        <f t="shared" si="15"/>
        <v>0.35696955829119192</v>
      </c>
      <c r="AP49" s="60">
        <f t="shared" si="15"/>
        <v>0.3634569531171396</v>
      </c>
      <c r="AQ49" s="60">
        <f t="shared" si="15"/>
        <v>0.36982088200206642</v>
      </c>
      <c r="AR49" s="60">
        <f t="shared" si="15"/>
        <v>0.37606451443681693</v>
      </c>
      <c r="AS49" s="60">
        <f t="shared" si="15"/>
        <v>0.38219093622671751</v>
      </c>
      <c r="AT49" s="60">
        <f t="shared" si="15"/>
        <v>0.38820314979105419</v>
      </c>
      <c r="AU49" s="60">
        <f t="shared" si="15"/>
        <v>0.39410407484574694</v>
      </c>
      <c r="AV49" s="60">
        <f t="shared" si="15"/>
        <v>0.39989654939501507</v>
      </c>
      <c r="AW49" s="60">
        <f t="shared" si="15"/>
        <v>0.40558333097011484</v>
      </c>
      <c r="AX49" s="60">
        <f t="shared" si="15"/>
        <v>0.41116709806344404</v>
      </c>
      <c r="AY49" s="60">
        <f t="shared" si="15"/>
        <v>0.41665045171484527</v>
      </c>
      <c r="AZ49" s="84">
        <f t="shared" si="15"/>
        <v>0.42203591721406519</v>
      </c>
    </row>
    <row r="50" spans="1:52">
      <c r="A50" s="102">
        <f t="shared" si="3"/>
        <v>47</v>
      </c>
      <c r="B50" s="4">
        <v>0</v>
      </c>
      <c r="C50" s="60">
        <f t="shared" si="13"/>
        <v>3.6870159793996895E-3</v>
      </c>
      <c r="D50" s="60">
        <f t="shared" si="13"/>
        <v>1.1265396927928273E-2</v>
      </c>
      <c r="E50" s="60">
        <f t="shared" si="13"/>
        <v>2.0614596364630481E-2</v>
      </c>
      <c r="F50" s="60">
        <f t="shared" si="13"/>
        <v>3.0921696126931502E-2</v>
      </c>
      <c r="G50" s="60">
        <f t="shared" si="13"/>
        <v>4.1773735183410265E-2</v>
      </c>
      <c r="H50" s="60">
        <f t="shared" si="13"/>
        <v>5.2929589110686681E-2</v>
      </c>
      <c r="I50" s="60">
        <f t="shared" si="13"/>
        <v>6.4236392294879818E-2</v>
      </c>
      <c r="J50" s="60">
        <f t="shared" si="13"/>
        <v>7.5591990167717768E-2</v>
      </c>
      <c r="K50" s="60">
        <f t="shared" si="13"/>
        <v>8.6925696405892733E-2</v>
      </c>
      <c r="L50" s="60">
        <f t="shared" si="13"/>
        <v>9.8187471335966073E-2</v>
      </c>
      <c r="M50" s="60">
        <f t="shared" si="14"/>
        <v>0.10934140042567435</v>
      </c>
      <c r="N50" s="60">
        <f t="shared" si="14"/>
        <v>0.12036154854418066</v>
      </c>
      <c r="O50" s="60">
        <f t="shared" si="14"/>
        <v>0.13122921046407013</v>
      </c>
      <c r="P50" s="60">
        <f t="shared" si="14"/>
        <v>0.14193102378883196</v>
      </c>
      <c r="Q50" s="60">
        <f t="shared" si="14"/>
        <v>0.1524576368094854</v>
      </c>
      <c r="R50" s="60">
        <f t="shared" si="14"/>
        <v>0.1628027458309815</v>
      </c>
      <c r="S50" s="60">
        <f t="shared" si="14"/>
        <v>0.17296238569537761</v>
      </c>
      <c r="T50" s="60">
        <f t="shared" si="14"/>
        <v>0.18293439815390553</v>
      </c>
      <c r="U50" s="60">
        <f t="shared" si="14"/>
        <v>0.19271802784703906</v>
      </c>
      <c r="V50" s="60">
        <f t="shared" si="14"/>
        <v>0.20231361154976887</v>
      </c>
      <c r="W50" s="60">
        <f t="shared" si="14"/>
        <v>0.21172233668927842</v>
      </c>
      <c r="X50" s="60">
        <f t="shared" si="14"/>
        <v>0.2209460520472577</v>
      </c>
      <c r="Y50" s="60">
        <f t="shared" si="14"/>
        <v>0.2299871182671781</v>
      </c>
      <c r="Z50" s="60">
        <f t="shared" si="14"/>
        <v>0.23884828906001415</v>
      </c>
      <c r="AA50" s="60">
        <f t="shared" si="14"/>
        <v>0.24753261631759219</v>
      </c>
      <c r="AB50" s="60">
        <f t="shared" si="15"/>
        <v>0.2560433740070725</v>
      </c>
      <c r="AC50" s="60">
        <f t="shared" si="15"/>
        <v>0.26438399693345177</v>
      </c>
      <c r="AD50" s="60">
        <f t="shared" si="15"/>
        <v>0.27255803135314144</v>
      </c>
      <c r="AE50" s="60">
        <f t="shared" si="15"/>
        <v>0.28056909509143407</v>
      </c>
      <c r="AF50" s="60">
        <f t="shared" si="15"/>
        <v>0.28842084532265894</v>
      </c>
      <c r="AG50" s="60">
        <f t="shared" si="15"/>
        <v>0.29611695255788584</v>
      </c>
      <c r="AH50" s="60">
        <f t="shared" si="15"/>
        <v>0.30366107968229633</v>
      </c>
      <c r="AI50" s="60">
        <f t="shared" si="15"/>
        <v>0.31105686511513087</v>
      </c>
      <c r="AJ50" s="60">
        <f t="shared" si="15"/>
        <v>0.31830790934570352</v>
      </c>
      <c r="AK50" s="60">
        <f t="shared" si="15"/>
        <v>0.32541776424127283</v>
      </c>
      <c r="AL50" s="60">
        <f t="shared" si="15"/>
        <v>0.3323899246354291</v>
      </c>
      <c r="AM50" s="60">
        <f t="shared" si="15"/>
        <v>0.33922782179573452</v>
      </c>
      <c r="AN50" s="60">
        <f t="shared" si="15"/>
        <v>0.34593481844164159</v>
      </c>
      <c r="AO50" s="60">
        <f t="shared" si="15"/>
        <v>0.35251420504202896</v>
      </c>
      <c r="AP50" s="60">
        <f t="shared" si="15"/>
        <v>0.35896919716897818</v>
      </c>
      <c r="AQ50" s="60">
        <f t="shared" si="15"/>
        <v>0.36530293372289424</v>
      </c>
      <c r="AR50" s="60">
        <f t="shared" si="15"/>
        <v>0.37151847587556575</v>
      </c>
      <c r="AS50" s="60">
        <f t="shared" si="15"/>
        <v>0.37761880660358116</v>
      </c>
      <c r="AT50" s="60">
        <f t="shared" si="15"/>
        <v>0.38360683070581059</v>
      </c>
      <c r="AU50" s="60">
        <f t="shared" si="15"/>
        <v>0.38948537521624549</v>
      </c>
      <c r="AV50" s="60">
        <f t="shared" si="15"/>
        <v>0.39525719013807575</v>
      </c>
      <c r="AW50" s="60">
        <f t="shared" si="15"/>
        <v>0.40092494943699791</v>
      </c>
      <c r="AX50" s="60">
        <f t="shared" si="15"/>
        <v>0.40649125224186222</v>
      </c>
      <c r="AY50" s="60">
        <f t="shared" si="15"/>
        <v>0.41195862420919654</v>
      </c>
      <c r="AZ50" s="84">
        <f t="shared" si="15"/>
        <v>0.41732951901522114</v>
      </c>
    </row>
    <row r="51" spans="1:52">
      <c r="A51" s="102">
        <f t="shared" si="3"/>
        <v>48</v>
      </c>
      <c r="B51" s="4">
        <v>0</v>
      </c>
      <c r="C51" s="60">
        <f t="shared" si="13"/>
        <v>3.611579538530689E-3</v>
      </c>
      <c r="D51" s="60">
        <f t="shared" si="13"/>
        <v>1.1038652660826579E-2</v>
      </c>
      <c r="E51" s="60">
        <f t="shared" si="13"/>
        <v>2.0206272864052074E-2</v>
      </c>
      <c r="F51" s="60">
        <f t="shared" si="13"/>
        <v>3.031885429734589E-2</v>
      </c>
      <c r="G51" s="60">
        <f t="shared" si="13"/>
        <v>4.0972037441896848E-2</v>
      </c>
      <c r="H51" s="60">
        <f t="shared" si="13"/>
        <v>5.1929518175567534E-2</v>
      </c>
      <c r="I51" s="60">
        <f t="shared" si="13"/>
        <v>6.3041304174801957E-2</v>
      </c>
      <c r="J51" s="60">
        <f t="shared" si="13"/>
        <v>7.4207000425852807E-2</v>
      </c>
      <c r="K51" s="60">
        <f t="shared" si="13"/>
        <v>8.5356997493168441E-2</v>
      </c>
      <c r="L51" s="60">
        <f t="shared" si="13"/>
        <v>9.6441893950851093E-2</v>
      </c>
      <c r="M51" s="60">
        <f t="shared" si="14"/>
        <v>0.10742612239043586</v>
      </c>
      <c r="N51" s="60">
        <f t="shared" si="14"/>
        <v>0.11828389736858964</v>
      </c>
      <c r="O51" s="60">
        <f t="shared" si="14"/>
        <v>0.1289965277061263</v>
      </c>
      <c r="P51" s="60">
        <f t="shared" si="14"/>
        <v>0.13955057139297952</v>
      </c>
      <c r="Q51" s="60">
        <f t="shared" si="14"/>
        <v>0.14993653261946965</v>
      </c>
      <c r="R51" s="60">
        <f t="shared" si="14"/>
        <v>0.16014791974174092</v>
      </c>
      <c r="S51" s="60">
        <f t="shared" si="14"/>
        <v>0.17018055060319134</v>
      </c>
      <c r="T51" s="60">
        <f t="shared" si="14"/>
        <v>0.18003203162079101</v>
      </c>
      <c r="U51" s="60">
        <f t="shared" si="14"/>
        <v>0.18970136157200854</v>
      </c>
      <c r="V51" s="60">
        <f t="shared" si="14"/>
        <v>0.19918862654604719</v>
      </c>
      <c r="W51" s="60">
        <f t="shared" si="14"/>
        <v>0.20849476263048561</v>
      </c>
      <c r="X51" s="60">
        <f t="shared" si="14"/>
        <v>0.21762136964668136</v>
      </c>
      <c r="Y51" s="60">
        <f t="shared" si="14"/>
        <v>0.22657056384385282</v>
      </c>
      <c r="Z51" s="60">
        <f t="shared" si="14"/>
        <v>0.2353448606571184</v>
      </c>
      <c r="AA51" s="60">
        <f t="shared" si="14"/>
        <v>0.24394708089529712</v>
      </c>
      <c r="AB51" s="60">
        <f t="shared" si="15"/>
        <v>0.25238027534892055</v>
      </c>
      <c r="AC51" s="60">
        <f t="shared" si="15"/>
        <v>0.26064766399338823</v>
      </c>
      <c r="AD51" s="60">
        <f t="shared" si="15"/>
        <v>0.26875258683706899</v>
      </c>
      <c r="AE51" s="60">
        <f t="shared" si="15"/>
        <v>0.27669846411806526</v>
      </c>
      <c r="AF51" s="60">
        <f t="shared" si="15"/>
        <v>0.28448876404744494</v>
      </c>
      <c r="AG51" s="60">
        <f t="shared" si="15"/>
        <v>0.29212697667380405</v>
      </c>
      <c r="AH51" s="60">
        <f t="shared" si="15"/>
        <v>0.29961659273441493</v>
      </c>
      <c r="AI51" s="60">
        <f t="shared" si="15"/>
        <v>0.30696108658374571</v>
      </c>
      <c r="AJ51" s="60">
        <f t="shared" si="15"/>
        <v>0.31416390246666076</v>
      </c>
      <c r="AK51" s="60">
        <f t="shared" si="15"/>
        <v>0.32122844354276386</v>
      </c>
      <c r="AL51" s="60">
        <f t="shared" si="15"/>
        <v>0.32815806317877522</v>
      </c>
      <c r="AM51" s="60">
        <f t="shared" si="15"/>
        <v>0.33495605811400164</v>
      </c>
      <c r="AN51" s="60">
        <f t="shared" si="15"/>
        <v>0.34162566317475163</v>
      </c>
      <c r="AO51" s="60">
        <f t="shared" si="15"/>
        <v>0.348170047270701</v>
      </c>
      <c r="AP51" s="60">
        <f t="shared" si="15"/>
        <v>0.35459231045256523</v>
      </c>
      <c r="AQ51" s="60">
        <f t="shared" si="15"/>
        <v>0.36089548184821324</v>
      </c>
      <c r="AR51" s="60">
        <f t="shared" si="15"/>
        <v>0.36708251832526262</v>
      </c>
      <c r="AS51" s="60">
        <f t="shared" si="15"/>
        <v>0.37315630375359088</v>
      </c>
      <c r="AT51" s="60">
        <f t="shared" si="15"/>
        <v>0.37911964876213239</v>
      </c>
      <c r="AU51" s="60">
        <f t="shared" si="15"/>
        <v>0.3849752909016495</v>
      </c>
      <c r="AV51" s="60">
        <f t="shared" si="15"/>
        <v>0.39072589513953448</v>
      </c>
      <c r="AW51" s="60">
        <f t="shared" si="15"/>
        <v>0.39637405462466457</v>
      </c>
      <c r="AX51" s="60">
        <f t="shared" si="15"/>
        <v>0.40192229167030874</v>
      </c>
      <c r="AY51" s="60">
        <f t="shared" si="15"/>
        <v>0.40737305891143216</v>
      </c>
      <c r="AZ51" s="84">
        <f t="shared" si="15"/>
        <v>0.41272874059974574</v>
      </c>
    </row>
    <row r="52" spans="1:52">
      <c r="A52" s="102">
        <f t="shared" si="3"/>
        <v>49</v>
      </c>
      <c r="B52" s="4">
        <v>0</v>
      </c>
      <c r="C52" s="60">
        <f t="shared" si="13"/>
        <v>3.5391680889764613E-3</v>
      </c>
      <c r="D52" s="60">
        <f t="shared" si="13"/>
        <v>1.0820856268751211E-2</v>
      </c>
      <c r="E52" s="60">
        <f t="shared" si="13"/>
        <v>1.981381269057321E-2</v>
      </c>
      <c r="F52" s="60">
        <f t="shared" si="13"/>
        <v>2.9739073598901801E-2</v>
      </c>
      <c r="G52" s="60">
        <f t="shared" si="13"/>
        <v>4.0200542070567336E-2</v>
      </c>
      <c r="H52" s="60">
        <f t="shared" si="13"/>
        <v>5.0966556283051322E-2</v>
      </c>
      <c r="I52" s="60">
        <f t="shared" si="13"/>
        <v>6.1889901389692532E-2</v>
      </c>
      <c r="J52" s="60">
        <f t="shared" si="13"/>
        <v>7.2871892271282851E-2</v>
      </c>
      <c r="K52" s="60">
        <f t="shared" si="13"/>
        <v>8.3843974167502E-2</v>
      </c>
      <c r="L52" s="60">
        <f t="shared" si="13"/>
        <v>9.4757378563376293E-2</v>
      </c>
      <c r="M52" s="60">
        <f t="shared" si="14"/>
        <v>0.10557689037136128</v>
      </c>
      <c r="N52" s="60">
        <f t="shared" si="14"/>
        <v>0.1162768855953685</v>
      </c>
      <c r="O52" s="60">
        <f t="shared" si="14"/>
        <v>0.1268387028631334</v>
      </c>
      <c r="P52" s="60">
        <f t="shared" si="14"/>
        <v>0.13724883861823153</v>
      </c>
      <c r="Q52" s="60">
        <f t="shared" si="14"/>
        <v>0.14749767219635021</v>
      </c>
      <c r="R52" s="60">
        <f t="shared" si="14"/>
        <v>0.15757854367018589</v>
      </c>
      <c r="S52" s="60">
        <f t="shared" si="14"/>
        <v>0.1674870734589668</v>
      </c>
      <c r="T52" s="60">
        <f t="shared" si="14"/>
        <v>0.17722065178970134</v>
      </c>
      <c r="U52" s="60">
        <f t="shared" si="14"/>
        <v>0.18677805007008424</v>
      </c>
      <c r="V52" s="60">
        <f t="shared" si="14"/>
        <v>0.19615912140759176</v>
      </c>
      <c r="W52" s="60">
        <f t="shared" si="14"/>
        <v>0.20536456738510148</v>
      </c>
      <c r="X52" s="60">
        <f t="shared" si="14"/>
        <v>0.21439575479021811</v>
      </c>
      <c r="Y52" s="60">
        <f t="shared" si="14"/>
        <v>0.22325457048556471</v>
      </c>
      <c r="Z52" s="60">
        <f t="shared" si="14"/>
        <v>0.23194330572835289</v>
      </c>
      <c r="AA52" s="60">
        <f t="shared" si="14"/>
        <v>0.24046456345536177</v>
      </c>
      <c r="AB52" s="60">
        <f t="shared" si="15"/>
        <v>0.24882118363617925</v>
      </c>
      <c r="AC52" s="60">
        <f t="shared" si="15"/>
        <v>0.25701618295439105</v>
      </c>
      <c r="AD52" s="60">
        <f t="shared" si="15"/>
        <v>0.26505270593089819</v>
      </c>
      <c r="AE52" s="60">
        <f t="shared" si="15"/>
        <v>0.27293398524227169</v>
      </c>
      <c r="AF52" s="60">
        <f t="shared" si="15"/>
        <v>0.2806633094697355</v>
      </c>
      <c r="AG52" s="60">
        <f t="shared" si="15"/>
        <v>0.28824399688277708</v>
      </c>
      <c r="AH52" s="60">
        <f t="shared" si="15"/>
        <v>0.29567937414518425</v>
      </c>
      <c r="AI52" s="60">
        <f t="shared" si="15"/>
        <v>0.30297275905176574</v>
      </c>
      <c r="AJ52" s="60">
        <f t="shared" si="15"/>
        <v>0.3101274465766225</v>
      </c>
      <c r="AK52" s="60">
        <f t="shared" si="15"/>
        <v>0.3171466976499569</v>
      </c>
      <c r="AL52" s="60">
        <f t="shared" si="15"/>
        <v>0.32403373018846293</v>
      </c>
      <c r="AM52" s="60">
        <f t="shared" si="15"/>
        <v>0.33079171199065832</v>
      </c>
      <c r="AN52" s="60">
        <f t="shared" si="15"/>
        <v>0.33742375517786577</v>
      </c>
      <c r="AO52" s="60">
        <f t="shared" si="15"/>
        <v>0.34393291191755088</v>
      </c>
      <c r="AP52" s="60">
        <f t="shared" si="15"/>
        <v>0.35032217121118975</v>
      </c>
      <c r="AQ52" s="60">
        <f t="shared" si="15"/>
        <v>0.35659445656589756</v>
      </c>
      <c r="AR52" s="60">
        <f t="shared" si="15"/>
        <v>0.36275262439940192</v>
      </c>
      <c r="AS52" s="60">
        <f t="shared" si="15"/>
        <v>0.36879946305290146</v>
      </c>
      <c r="AT52" s="60">
        <f t="shared" si="15"/>
        <v>0.37473769230693338</v>
      </c>
      <c r="AU52" s="60">
        <f t="shared" si="15"/>
        <v>0.3805699633124236</v>
      </c>
      <c r="AV52" s="60">
        <f t="shared" si="15"/>
        <v>0.38629885886325244</v>
      </c>
      <c r="AW52" s="60">
        <f t="shared" si="15"/>
        <v>0.39192689394846358</v>
      </c>
      <c r="AX52" s="60">
        <f t="shared" si="15"/>
        <v>0.39745651653209668</v>
      </c>
      <c r="AY52" s="60">
        <f t="shared" si="15"/>
        <v>0.40289010851687396</v>
      </c>
      <c r="AZ52" s="84">
        <f t="shared" si="15"/>
        <v>0.40822998685489836</v>
      </c>
    </row>
    <row r="53" spans="1:52">
      <c r="A53" s="102">
        <f t="shared" si="3"/>
        <v>50</v>
      </c>
      <c r="B53" s="4">
        <v>0</v>
      </c>
      <c r="C53" s="60">
        <f t="shared" si="13"/>
        <v>3.4696032534422454E-3</v>
      </c>
      <c r="D53" s="60">
        <f t="shared" si="13"/>
        <v>1.0611488322077558E-2</v>
      </c>
      <c r="E53" s="60">
        <f t="shared" si="13"/>
        <v>1.943630892731418E-2</v>
      </c>
      <c r="F53" s="60">
        <f t="shared" si="13"/>
        <v>2.9181055323684167E-2</v>
      </c>
      <c r="G53" s="60">
        <f t="shared" si="13"/>
        <v>3.9457573336373924E-2</v>
      </c>
      <c r="H53" s="60">
        <f t="shared" si="13"/>
        <v>5.0038674581190878E-2</v>
      </c>
      <c r="I53" s="60">
        <f t="shared" si="13"/>
        <v>6.0779830035074998E-2</v>
      </c>
      <c r="J53" s="60">
        <f t="shared" si="13"/>
        <v>7.1584016264821831E-2</v>
      </c>
      <c r="K53" s="60">
        <f t="shared" si="13"/>
        <v>8.2383710890673631E-2</v>
      </c>
      <c r="L53" s="60">
        <f t="shared" si="13"/>
        <v>9.3130772013210336E-2</v>
      </c>
      <c r="M53" s="60">
        <f t="shared" si="14"/>
        <v>0.10379034061426573</v>
      </c>
      <c r="N53" s="60">
        <f t="shared" si="14"/>
        <v>0.11433696420146607</v>
      </c>
      <c r="O53" s="60">
        <f t="shared" si="14"/>
        <v>0.12475202515622912</v>
      </c>
      <c r="P53" s="60">
        <f t="shared" si="14"/>
        <v>0.13502197461349752</v>
      </c>
      <c r="Q53" s="60">
        <f t="shared" si="14"/>
        <v>0.14513708450988846</v>
      </c>
      <c r="R53" s="60">
        <f t="shared" si="14"/>
        <v>0.15509054458269064</v>
      </c>
      <c r="S53" s="60">
        <f t="shared" si="14"/>
        <v>0.1648777957769739</v>
      </c>
      <c r="T53" s="60">
        <f t="shared" si="14"/>
        <v>0.17449602975254203</v>
      </c>
      <c r="U53" s="60">
        <f t="shared" si="14"/>
        <v>0.18394380762574333</v>
      </c>
      <c r="V53" s="60">
        <f t="shared" si="14"/>
        <v>0.19322076591803128</v>
      </c>
      <c r="W53" s="60">
        <f t="shared" si="14"/>
        <v>0.20232738733765723</v>
      </c>
      <c r="X53" s="60">
        <f t="shared" si="14"/>
        <v>0.2112648204592105</v>
      </c>
      <c r="Y53" s="60">
        <f t="shared" si="14"/>
        <v>0.22003473675403795</v>
      </c>
      <c r="Z53" s="60">
        <f t="shared" si="14"/>
        <v>0.22863921647459504</v>
      </c>
      <c r="AA53" s="60">
        <f t="shared" si="14"/>
        <v>0.23708065705320358</v>
      </c>
      <c r="AB53" s="60">
        <f t="shared" si="15"/>
        <v>0.24536169922613521</v>
      </c>
      <c r="AC53" s="60">
        <f t="shared" si="15"/>
        <v>0.25348516722431202</v>
      </c>
      <c r="AD53" s="60">
        <f t="shared" si="15"/>
        <v>0.26145402020689096</v>
      </c>
      <c r="AE53" s="60">
        <f t="shared" si="15"/>
        <v>0.26927131273817784</v>
      </c>
      <c r="AF53" s="60">
        <f t="shared" si="15"/>
        <v>0.27694016258004778</v>
      </c>
      <c r="AG53" s="60">
        <f t="shared" si="15"/>
        <v>0.28446372443216095</v>
      </c>
      <c r="AH53" s="60">
        <f t="shared" si="15"/>
        <v>0.29184516852970838</v>
      </c>
      <c r="AI53" s="60">
        <f t="shared" si="15"/>
        <v>0.29908766322400693</v>
      </c>
      <c r="AJ53" s="60">
        <f t="shared" si="15"/>
        <v>0.30619436084009855</v>
      </c>
      <c r="AK53" s="60">
        <f t="shared" si="15"/>
        <v>0.31316838623868792</v>
      </c>
      <c r="AL53" s="60">
        <f t="shared" si="15"/>
        <v>0.32001282761552408</v>
      </c>
      <c r="AM53" s="60">
        <f t="shared" si="15"/>
        <v>0.32673072915584994</v>
      </c>
      <c r="AN53" s="60">
        <f t="shared" si="15"/>
        <v>0.33332508522947679</v>
      </c>
      <c r="AO53" s="60">
        <f t="shared" si="15"/>
        <v>0.33979883586693344</v>
      </c>
      <c r="AP53" s="60">
        <f t="shared" si="15"/>
        <v>0.34615486330171846</v>
      </c>
      <c r="AQ53" s="60">
        <f t="shared" si="15"/>
        <v>0.35239598940005368</v>
      </c>
      <c r="AR53" s="60">
        <f t="shared" si="15"/>
        <v>0.35852497382933834</v>
      </c>
      <c r="AS53" s="60">
        <f t="shared" si="15"/>
        <v>0.36454451284102329</v>
      </c>
      <c r="AT53" s="60">
        <f t="shared" si="15"/>
        <v>0.37045723856386392</v>
      </c>
      <c r="AU53" s="60">
        <f t="shared" si="15"/>
        <v>0.37626571872029341</v>
      </c>
      <c r="AV53" s="60">
        <f t="shared" si="15"/>
        <v>0.38197245669259922</v>
      </c>
      <c r="AW53" s="60">
        <f t="shared" si="15"/>
        <v>0.38757989187721464</v>
      </c>
      <c r="AX53" s="60">
        <f t="shared" si="15"/>
        <v>0.39309040027516318</v>
      </c>
      <c r="AY53" s="60">
        <f t="shared" si="15"/>
        <v>0.39850629527483739</v>
      </c>
      <c r="AZ53" s="84">
        <f t="shared" si="15"/>
        <v>0.40382982859014716</v>
      </c>
    </row>
    <row r="54" spans="1:52">
      <c r="A54" s="102">
        <f t="shared" si="3"/>
        <v>51</v>
      </c>
      <c r="B54" s="4">
        <v>0</v>
      </c>
      <c r="C54" s="60">
        <f t="shared" ref="C54:L63" si="16">(C$2/(C$2+$A54)+1.96*1.96/(2*(C$2+$A54))-1.96*SQRT((C$2/(C$2+$A54)*(1-C$2/(C$2+$A54))+1.96*1.96/(4*(C$2+$A54)))/(C$2+$A54)))/(1+1.96*1.96/(C$2+$A54))</f>
        <v>3.402720409065522E-3</v>
      </c>
      <c r="D54" s="60">
        <f t="shared" si="16"/>
        <v>1.0410068833819272E-2</v>
      </c>
      <c r="E54" s="60">
        <f t="shared" si="16"/>
        <v>1.9072922503838914E-2</v>
      </c>
      <c r="F54" s="60">
        <f t="shared" si="16"/>
        <v>2.8643596503688543E-2</v>
      </c>
      <c r="G54" s="60">
        <f t="shared" si="16"/>
        <v>3.8741577263088287E-2</v>
      </c>
      <c r="H54" s="60">
        <f t="shared" si="16"/>
        <v>4.9143989539126909E-2</v>
      </c>
      <c r="I54" s="60">
        <f t="shared" si="16"/>
        <v>5.9708902448596689E-2</v>
      </c>
      <c r="J54" s="60">
        <f t="shared" si="16"/>
        <v>7.034090749685569E-2</v>
      </c>
      <c r="K54" s="60">
        <f t="shared" si="16"/>
        <v>8.0973492422956872E-2</v>
      </c>
      <c r="L54" s="60">
        <f t="shared" si="16"/>
        <v>9.1559134857429503E-2</v>
      </c>
      <c r="M54" s="60">
        <f t="shared" ref="M54:AB63" si="17">(M$2/(M$2+$A54)+1.96*1.96/(2*(M$2+$A54))-1.96*SQRT((M$2/(M$2+$A54)*(1-M$2/(M$2+$A54))+1.96*1.96/(4*(M$2+$A54)))/(M$2+$A54)))/(1+1.96*1.96/(M$2+$A54))</f>
        <v>0.10206333434361749</v>
      </c>
      <c r="N54" s="60">
        <f t="shared" si="17"/>
        <v>0.11246081844498509</v>
      </c>
      <c r="O54" s="60">
        <f t="shared" si="17"/>
        <v>0.12273302562695813</v>
      </c>
      <c r="P54" s="60">
        <f t="shared" si="17"/>
        <v>0.1328663763104895</v>
      </c>
      <c r="Q54" s="60">
        <f t="shared" si="17"/>
        <v>0.14285105087244671</v>
      </c>
      <c r="R54" s="60">
        <f t="shared" si="17"/>
        <v>0.15268010510617858</v>
      </c>
      <c r="S54" s="60">
        <f t="shared" si="17"/>
        <v>0.16234881695499528</v>
      </c>
      <c r="T54" s="60">
        <f t="shared" si="17"/>
        <v>0.17185419574593985</v>
      </c>
      <c r="U54" s="60">
        <f t="shared" si="17"/>
        <v>0.18119460808784751</v>
      </c>
      <c r="V54" s="60">
        <f t="shared" si="17"/>
        <v>0.19036948911149792</v>
      </c>
      <c r="W54" s="60">
        <f t="shared" si="17"/>
        <v>0.19937911717246709</v>
      </c>
      <c r="X54" s="60">
        <f t="shared" si="17"/>
        <v>0.20822443643357461</v>
      </c>
      <c r="Y54" s="60">
        <f t="shared" si="17"/>
        <v>0.21690691603479306</v>
      </c>
      <c r="Z54" s="60">
        <f t="shared" si="17"/>
        <v>0.22542843754055916</v>
      </c>
      <c r="AA54" s="60">
        <f t="shared" si="17"/>
        <v>0.23379120446362089</v>
      </c>
      <c r="AB54" s="60">
        <f t="shared" si="17"/>
        <v>0.24199766918027013</v>
      </c>
      <c r="AC54" s="60">
        <f t="shared" si="15"/>
        <v>0.25005047365684191</v>
      </c>
      <c r="AD54" s="60">
        <f t="shared" si="15"/>
        <v>0.25795240122363011</v>
      </c>
      <c r="AE54" s="60">
        <f t="shared" si="15"/>
        <v>0.26570633724259446</v>
      </c>
      <c r="AF54" s="60">
        <f t="shared" si="15"/>
        <v>0.27331523697645854</v>
      </c>
      <c r="AG54" s="60">
        <f t="shared" si="15"/>
        <v>0.28078209931893028</v>
      </c>
      <c r="AH54" s="60">
        <f t="shared" si="15"/>
        <v>0.28810994531712142</v>
      </c>
      <c r="AI54" s="60">
        <f t="shared" si="15"/>
        <v>0.2953018006281275</v>
      </c>
      <c r="AJ54" s="60">
        <f t="shared" si="15"/>
        <v>0.30236068121692405</v>
      </c>
      <c r="AK54" s="60">
        <f t="shared" si="15"/>
        <v>0.30928958173307775</v>
      </c>
      <c r="AL54" s="60">
        <f t="shared" si="15"/>
        <v>0.31609146610733152</v>
      </c>
      <c r="AM54" s="60">
        <f t="shared" si="15"/>
        <v>0.32276925999189043</v>
      </c>
      <c r="AN54" s="60">
        <f t="shared" si="15"/>
        <v>0.32932584473480481</v>
      </c>
      <c r="AO54" s="60">
        <f t="shared" si="15"/>
        <v>0.33576405263265091</v>
      </c>
      <c r="AP54" s="60">
        <f t="shared" si="15"/>
        <v>0.34208666324942982</v>
      </c>
      <c r="AQ54" s="60">
        <f t="shared" si="15"/>
        <v>0.34829640062529765</v>
      </c>
      <c r="AR54" s="60">
        <f t="shared" si="15"/>
        <v>0.35439593122799956</v>
      </c>
      <c r="AS54" s="60">
        <f t="shared" si="15"/>
        <v>0.36038786252396654</v>
      </c>
      <c r="AT54" s="60">
        <f t="shared" si="15"/>
        <v>0.36627474206594207</v>
      </c>
      <c r="AU54" s="60">
        <f t="shared" si="15"/>
        <v>0.37205905701050979</v>
      </c>
      <c r="AV54" s="60">
        <f t="shared" si="15"/>
        <v>0.37774323399262683</v>
      </c>
      <c r="AW54" s="60">
        <f t="shared" si="15"/>
        <v>0.38332963929572578</v>
      </c>
      <c r="AX54" s="60">
        <f t="shared" si="15"/>
        <v>0.38882057926554131</v>
      </c>
      <c r="AY54" s="60">
        <f t="shared" si="15"/>
        <v>0.39421830092386145</v>
      </c>
      <c r="AZ54" s="84">
        <f t="shared" si="15"/>
        <v>0.39952499274517511</v>
      </c>
    </row>
    <row r="55" spans="1:52">
      <c r="A55" s="102">
        <f t="shared" si="3"/>
        <v>52</v>
      </c>
      <c r="B55" s="4">
        <v>0</v>
      </c>
      <c r="C55" s="60">
        <f t="shared" si="16"/>
        <v>3.3383673867493999E-3</v>
      </c>
      <c r="D55" s="60">
        <f t="shared" si="16"/>
        <v>1.0216153585413053E-2</v>
      </c>
      <c r="E55" s="60">
        <f t="shared" si="16"/>
        <v>1.872287596750009E-2</v>
      </c>
      <c r="F55" s="60">
        <f t="shared" si="16"/>
        <v>2.8125581246379629E-2</v>
      </c>
      <c r="G55" s="60">
        <f t="shared" si="16"/>
        <v>3.8051110766638301E-2</v>
      </c>
      <c r="H55" s="60">
        <f t="shared" si="16"/>
        <v>4.8280750158591554E-2</v>
      </c>
      <c r="I55" s="60">
        <f t="shared" si="16"/>
        <v>5.8675082779139999E-2</v>
      </c>
      <c r="J55" s="60">
        <f t="shared" si="16"/>
        <v>6.9140269783096411E-2</v>
      </c>
      <c r="K55" s="60">
        <f t="shared" si="16"/>
        <v>7.961078689389503E-2</v>
      </c>
      <c r="L55" s="60">
        <f t="shared" si="16"/>
        <v>9.0039723540684347E-2</v>
      </c>
      <c r="M55" s="60">
        <f t="shared" si="17"/>
        <v>0.10039293923176863</v>
      </c>
      <c r="N55" s="60">
        <f t="shared" si="17"/>
        <v>0.11064534880922097</v>
      </c>
      <c r="O55" s="60">
        <f t="shared" si="17"/>
        <v>0.12077845770945214</v>
      </c>
      <c r="P55" s="60">
        <f t="shared" si="17"/>
        <v>0.13077866875683972</v>
      </c>
      <c r="Q55" s="60">
        <f t="shared" si="17"/>
        <v>0.1406360851472927</v>
      </c>
      <c r="R55" s="60">
        <f t="shared" si="17"/>
        <v>0.15034364370928721</v>
      </c>
      <c r="S55" s="60">
        <f t="shared" si="17"/>
        <v>0.1598964745113261</v>
      </c>
      <c r="T55" s="60">
        <f t="shared" si="17"/>
        <v>0.16929141951409768</v>
      </c>
      <c r="U55" s="60">
        <f t="shared" si="17"/>
        <v>0.17852666541700804</v>
      </c>
      <c r="V55" s="60">
        <f t="shared" si="17"/>
        <v>0.18760146005322942</v>
      </c>
      <c r="W55" s="60">
        <f t="shared" si="17"/>
        <v>0.19651589092755167</v>
      </c>
      <c r="X55" s="60">
        <f t="shared" si="17"/>
        <v>0.20527071065162364</v>
      </c>
      <c r="Y55" s="60">
        <f t="shared" si="17"/>
        <v>0.21386719822895708</v>
      </c>
      <c r="Z55" s="60">
        <f t="shared" si="17"/>
        <v>0.22230704805907556</v>
      </c>
      <c r="AA55" s="60">
        <f t="shared" si="17"/>
        <v>0.23059228059320139</v>
      </c>
      <c r="AB55" s="60">
        <f t="shared" si="15"/>
        <v>0.23872517005631877</v>
      </c>
      <c r="AC55" s="60">
        <f t="shared" si="15"/>
        <v>0.24670818573119843</v>
      </c>
      <c r="AD55" s="60">
        <f t="shared" si="15"/>
        <v>0.25454394409829689</v>
      </c>
      <c r="AE55" s="60">
        <f t="shared" si="15"/>
        <v>0.26223516972228395</v>
      </c>
      <c r="AF55" s="60">
        <f t="shared" si="15"/>
        <v>0.26978466322708194</v>
      </c>
      <c r="AG55" s="60">
        <f t="shared" si="15"/>
        <v>0.27719527504576807</v>
      </c>
      <c r="AH55" s="60">
        <f t="shared" ref="AB55:AZ65" si="18">(AH$2/(AH$2+$A55)+1.96*1.96/(2*(AH$2+$A55))-1.96*SQRT((AH$2/(AH$2+$A55)*(1-AH$2/(AH$2+$A55))+1.96*1.96/(4*(AH$2+$A55)))/(AH$2+$A55)))/(1+1.96*1.96/(AH$2+$A55))</f>
        <v>0.28446988389716343</v>
      </c>
      <c r="AI55" s="60">
        <f t="shared" si="18"/>
        <v>0.29161137914729079</v>
      </c>
      <c r="AJ55" s="60">
        <f t="shared" si="18"/>
        <v>0.29862264637556252</v>
      </c>
      <c r="AK55" s="60">
        <f t="shared" si="18"/>
        <v>0.30550655559317641</v>
      </c>
      <c r="AL55" s="60">
        <f t="shared" si="18"/>
        <v>0.31226595166259363</v>
      </c>
      <c r="AM55" s="60">
        <f t="shared" si="18"/>
        <v>0.31890364654807501</v>
      </c>
      <c r="AN55" s="60">
        <f t="shared" si="18"/>
        <v>0.32542241309246966</v>
      </c>
      <c r="AO55" s="60">
        <f t="shared" si="18"/>
        <v>0.33182498006821148</v>
      </c>
      <c r="AP55" s="60">
        <f t="shared" si="18"/>
        <v>0.33811402829335852</v>
      </c>
      <c r="AQ55" s="60">
        <f t="shared" si="18"/>
        <v>0.34429218763853459</v>
      </c>
      <c r="AR55" s="60">
        <f t="shared" si="18"/>
        <v>0.35036203477936345</v>
      </c>
      <c r="AS55" s="60">
        <f t="shared" si="18"/>
        <v>0.35632609157265266</v>
      </c>
      <c r="AT55" s="60">
        <f t="shared" si="18"/>
        <v>0.36218682395415019</v>
      </c>
      <c r="AU55" s="60">
        <f t="shared" si="18"/>
        <v>0.36794664127193955</v>
      </c>
      <c r="AV55" s="60">
        <f t="shared" si="18"/>
        <v>0.37360789598305366</v>
      </c>
      <c r="AW55" s="60">
        <f t="shared" si="18"/>
        <v>0.37917288365218244</v>
      </c>
      <c r="AX55" s="60">
        <f t="shared" si="18"/>
        <v>0.38464384320080547</v>
      </c>
      <c r="AY55" s="60">
        <f t="shared" si="18"/>
        <v>0.39002295736302139</v>
      </c>
      <c r="AZ55" s="84">
        <f t="shared" si="18"/>
        <v>0.39531235331103515</v>
      </c>
    </row>
    <row r="56" spans="1:52">
      <c r="A56" s="102">
        <f t="shared" si="3"/>
        <v>53</v>
      </c>
      <c r="B56" s="4">
        <v>0</v>
      </c>
      <c r="C56" s="60">
        <f t="shared" si="16"/>
        <v>3.2764033153519826E-3</v>
      </c>
      <c r="D56" s="60">
        <f t="shared" si="16"/>
        <v>1.0029330855724924E-2</v>
      </c>
      <c r="E56" s="60">
        <f t="shared" si="16"/>
        <v>1.838544792866792E-2</v>
      </c>
      <c r="F56" s="60">
        <f t="shared" si="16"/>
        <v>2.762597299465902E-2</v>
      </c>
      <c r="G56" s="60">
        <f t="shared" si="16"/>
        <v>3.7384831933793369E-2</v>
      </c>
      <c r="H56" s="60">
        <f t="shared" si="16"/>
        <v>4.7447326513182495E-2</v>
      </c>
      <c r="I56" s="60">
        <f t="shared" si="16"/>
        <v>5.7676474034500484E-2</v>
      </c>
      <c r="J56" s="60">
        <f t="shared" si="16"/>
        <v>6.7979961458680987E-2</v>
      </c>
      <c r="K56" s="60">
        <f t="shared" si="16"/>
        <v>7.8293230563470068E-2</v>
      </c>
      <c r="L56" s="60">
        <f t="shared" si="16"/>
        <v>8.856997432352591E-2</v>
      </c>
      <c r="M56" s="60">
        <f t="shared" si="17"/>
        <v>9.8776412673162284E-2</v>
      </c>
      <c r="N56" s="60">
        <f t="shared" si="17"/>
        <v>0.10888765378062987</v>
      </c>
      <c r="O56" s="60">
        <f t="shared" si="17"/>
        <v>0.11888527965041439</v>
      </c>
      <c r="P56" s="60">
        <f t="shared" si="17"/>
        <v>0.12875568729828918</v>
      </c>
      <c r="Q56" s="60">
        <f t="shared" si="17"/>
        <v>0.13848891579679651</v>
      </c>
      <c r="R56" s="60">
        <f t="shared" si="17"/>
        <v>0.14807779670568116</v>
      </c>
      <c r="S56" s="60">
        <f t="shared" si="17"/>
        <v>0.15751732611923111</v>
      </c>
      <c r="T56" s="60">
        <f t="shared" si="17"/>
        <v>0.16680419243885528</v>
      </c>
      <c r="U56" s="60">
        <f t="shared" si="17"/>
        <v>0.17593641596552725</v>
      </c>
      <c r="V56" s="60">
        <f t="shared" si="17"/>
        <v>0.1849130703147441</v>
      </c>
      <c r="W56" s="60">
        <f t="shared" si="17"/>
        <v>0.19373406470259974</v>
      </c>
      <c r="X56" s="60">
        <f t="shared" si="17"/>
        <v>0.20239997218158162</v>
      </c>
      <c r="Y56" s="60">
        <f t="shared" si="17"/>
        <v>0.21091189301319777</v>
      </c>
      <c r="Z56" s="60">
        <f t="shared" si="17"/>
        <v>0.2192713452192063</v>
      </c>
      <c r="AA56" s="60">
        <f t="shared" si="17"/>
        <v>0.2274801763719686</v>
      </c>
      <c r="AB56" s="60">
        <f t="shared" si="18"/>
        <v>0.23554049213499628</v>
      </c>
      <c r="AC56" s="60">
        <f t="shared" si="18"/>
        <v>0.24345459812221978</v>
      </c>
      <c r="AD56" s="60">
        <f t="shared" si="18"/>
        <v>0.25122495242562354</v>
      </c>
      <c r="AE56" s="60">
        <f t="shared" si="18"/>
        <v>0.25885412674487729</v>
      </c>
      <c r="AF56" s="60">
        <f t="shared" si="18"/>
        <v>0.2663447744940311</v>
      </c>
      <c r="AG56" s="60">
        <f t="shared" si="18"/>
        <v>0.27369960459743709</v>
      </c>
      <c r="AH56" s="60">
        <f t="shared" si="18"/>
        <v>0.28092135994688072</v>
      </c>
      <c r="AI56" s="60">
        <f t="shared" si="18"/>
        <v>0.28801279969390331</v>
      </c>
      <c r="AJ56" s="60">
        <f t="shared" si="18"/>
        <v>0.29497668470959071</v>
      </c>
      <c r="AK56" s="60">
        <f t="shared" si="18"/>
        <v>0.30181576566907076</v>
      </c>
      <c r="AL56" s="60">
        <f t="shared" si="18"/>
        <v>0.30853277331729134</v>
      </c>
      <c r="AM56" s="60">
        <f t="shared" si="18"/>
        <v>0.31513041055210816</v>
      </c>
      <c r="AN56" s="60">
        <f t="shared" si="18"/>
        <v>0.32161134602464442</v>
      </c>
      <c r="AO56" s="60">
        <f t="shared" si="18"/>
        <v>0.32797820900861518</v>
      </c>
      <c r="AP56" s="60">
        <f t="shared" si="18"/>
        <v>0.33423358533237524</v>
      </c>
      <c r="AQ56" s="60">
        <f t="shared" si="18"/>
        <v>0.34038001420181918</v>
      </c>
      <c r="AR56" s="60">
        <f t="shared" si="18"/>
        <v>0.34641998577047961</v>
      </c>
      <c r="AS56" s="60">
        <f t="shared" si="18"/>
        <v>0.35235593933641579</v>
      </c>
      <c r="AT56" s="60">
        <f t="shared" si="18"/>
        <v>0.35819026206472421</v>
      </c>
      <c r="AU56" s="60">
        <f t="shared" si="18"/>
        <v>0.36392528815047381</v>
      </c>
      <c r="AV56" s="60">
        <f t="shared" si="18"/>
        <v>0.36956329835017782</v>
      </c>
      <c r="AW56" s="60">
        <f t="shared" si="18"/>
        <v>0.37510651982103738</v>
      </c>
      <c r="AX56" s="60">
        <f t="shared" si="18"/>
        <v>0.38055712621651289</v>
      </c>
      <c r="AY56" s="60">
        <f t="shared" si="18"/>
        <v>0.38591723799461608</v>
      </c>
      <c r="AZ56" s="84">
        <f t="shared" si="18"/>
        <v>0.39118892290191981</v>
      </c>
    </row>
    <row r="57" spans="1:52">
      <c r="A57" s="102">
        <f t="shared" si="3"/>
        <v>54</v>
      </c>
      <c r="B57" s="4">
        <v>0</v>
      </c>
      <c r="C57" s="60">
        <f t="shared" si="16"/>
        <v>3.2166975922527864E-3</v>
      </c>
      <c r="D57" s="60">
        <f t="shared" si="16"/>
        <v>9.8492185025776426E-3</v>
      </c>
      <c r="E57" s="60">
        <f t="shared" si="16"/>
        <v>1.8059968096281003E-2</v>
      </c>
      <c r="F57" s="60">
        <f t="shared" si="16"/>
        <v>2.7143807598168333E-2</v>
      </c>
      <c r="G57" s="60">
        <f t="shared" si="16"/>
        <v>3.6741491306199775E-2</v>
      </c>
      <c r="H57" s="60">
        <f t="shared" si="16"/>
        <v>4.6642199457235869E-2</v>
      </c>
      <c r="I57" s="60">
        <f t="shared" si="16"/>
        <v>5.6711306433743079E-2</v>
      </c>
      <c r="J57" s="60">
        <f t="shared" si="16"/>
        <v>6.6857982584987541E-2</v>
      </c>
      <c r="K57" s="60">
        <f t="shared" si="16"/>
        <v>7.7018614079750469E-2</v>
      </c>
      <c r="L57" s="60">
        <f t="shared" si="16"/>
        <v>8.7147488769616741E-2</v>
      </c>
      <c r="M57" s="60">
        <f t="shared" si="17"/>
        <v>9.7211186661327678E-2</v>
      </c>
      <c r="N57" s="60">
        <f t="shared" si="17"/>
        <v>0.1071850142576424</v>
      </c>
      <c r="O57" s="60">
        <f t="shared" si="17"/>
        <v>0.11705063857457097</v>
      </c>
      <c r="P57" s="60">
        <f t="shared" si="17"/>
        <v>0.12679446140967612</v>
      </c>
      <c r="Q57" s="60">
        <f t="shared" si="17"/>
        <v>0.13640646957336042</v>
      </c>
      <c r="R57" s="60">
        <f t="shared" si="17"/>
        <v>0.14587940188627677</v>
      </c>
      <c r="S57" s="60">
        <f t="shared" si="17"/>
        <v>0.15520813325016361</v>
      </c>
      <c r="T57" s="60">
        <f t="shared" si="17"/>
        <v>0.16438921125325756</v>
      </c>
      <c r="U57" s="60">
        <f t="shared" si="17"/>
        <v>0.17342050231153916</v>
      </c>
      <c r="V57" s="60">
        <f t="shared" si="17"/>
        <v>0.18230091797074338</v>
      </c>
      <c r="W57" s="60">
        <f t="shared" si="17"/>
        <v>0.19103020085378442</v>
      </c>
      <c r="X57" s="60">
        <f t="shared" si="17"/>
        <v>0.19960875564331393</v>
      </c>
      <c r="Y57" s="60">
        <f t="shared" si="17"/>
        <v>0.20803751451201041</v>
      </c>
      <c r="Z57" s="60">
        <f t="shared" si="17"/>
        <v>0.21631782920807441</v>
      </c>
      <c r="AA57" s="60">
        <f t="shared" si="17"/>
        <v>0.22445138397970427</v>
      </c>
      <c r="AB57" s="60">
        <f t="shared" si="18"/>
        <v>0.23244012494227473</v>
      </c>
      <c r="AC57" s="60">
        <f t="shared" si="18"/>
        <v>0.24028620252704977</v>
      </c>
      <c r="AD57" s="60">
        <f t="shared" si="18"/>
        <v>0.2479919244148541</v>
      </c>
      <c r="AE57" s="60">
        <f t="shared" si="18"/>
        <v>0.25555971692976304</v>
      </c>
      <c r="AF57" s="60">
        <f t="shared" si="18"/>
        <v>0.26299209329999573</v>
      </c>
      <c r="AG57" s="60">
        <f t="shared" si="18"/>
        <v>0.27029162752319608</v>
      </c>
      <c r="AH57" s="60">
        <f t="shared" si="18"/>
        <v>0.27746093282766765</v>
      </c>
      <c r="AI57" s="60">
        <f t="shared" si="18"/>
        <v>0.28450264391892643</v>
      </c>
      <c r="AJ57" s="60">
        <f t="shared" si="18"/>
        <v>0.29141940235595687</v>
      </c>
      <c r="AK57" s="60">
        <f t="shared" si="18"/>
        <v>0.29821384452397615</v>
      </c>
      <c r="AL57" s="60">
        <f t="shared" si="18"/>
        <v>0.30488859176782823</v>
      </c>
      <c r="AM57" s="60">
        <f t="shared" si="18"/>
        <v>0.311446242328006</v>
      </c>
      <c r="AN57" s="60">
        <f t="shared" si="18"/>
        <v>0.31788936478397756</v>
      </c>
      <c r="AO57" s="60">
        <f t="shared" si="18"/>
        <v>0.32422049276022619</v>
      </c>
      <c r="AP57" s="60">
        <f t="shared" si="18"/>
        <v>0.33044212069168122</v>
      </c>
      <c r="AQ57" s="60">
        <f t="shared" si="18"/>
        <v>0.33655670047895903</v>
      </c>
      <c r="AR57" s="60">
        <f t="shared" si="18"/>
        <v>0.34256663889153366</v>
      </c>
      <c r="AS57" s="60">
        <f t="shared" si="18"/>
        <v>0.3484742955998032</v>
      </c>
      <c r="AT57" s="60">
        <f t="shared" si="18"/>
        <v>0.35428198173592451</v>
      </c>
      <c r="AU57" s="60">
        <f t="shared" si="18"/>
        <v>0.35999195889900248</v>
      </c>
      <c r="AV57" s="60">
        <f t="shared" si="18"/>
        <v>0.36560643853331865</v>
      </c>
      <c r="AW57" s="60">
        <f t="shared" si="18"/>
        <v>0.37112758161923531</v>
      </c>
      <c r="AX57" s="60">
        <f t="shared" si="18"/>
        <v>0.37655749862560378</v>
      </c>
      <c r="AY57" s="60">
        <f t="shared" si="18"/>
        <v>0.38189824968023145</v>
      </c>
      <c r="AZ57" s="84">
        <f t="shared" si="18"/>
        <v>0.38715184492148302</v>
      </c>
    </row>
    <row r="58" spans="1:52">
      <c r="A58" s="102">
        <f t="shared" si="3"/>
        <v>55</v>
      </c>
      <c r="B58" s="4">
        <v>0</v>
      </c>
      <c r="C58" s="60">
        <f t="shared" si="16"/>
        <v>3.1591289644639828E-3</v>
      </c>
      <c r="D58" s="60">
        <f t="shared" si="16"/>
        <v>9.6754613532557682E-3</v>
      </c>
      <c r="E58" s="60">
        <f t="shared" si="16"/>
        <v>1.7745812831795677E-2</v>
      </c>
      <c r="F58" s="60">
        <f t="shared" si="16"/>
        <v>2.6678187098391572E-2</v>
      </c>
      <c r="G58" s="60">
        <f t="shared" si="16"/>
        <v>3.6119924050485898E-2</v>
      </c>
      <c r="H58" s="60">
        <f t="shared" si="16"/>
        <v>4.5863951367309717E-2</v>
      </c>
      <c r="I58" s="60">
        <f t="shared" si="16"/>
        <v>5.5777926913349249E-2</v>
      </c>
      <c r="J58" s="60">
        <f t="shared" si="16"/>
        <v>6.5772463407801726E-2</v>
      </c>
      <c r="K58" s="60">
        <f t="shared" si="16"/>
        <v>7.5784870064144361E-2</v>
      </c>
      <c r="L58" s="60">
        <f t="shared" si="16"/>
        <v>8.5770020617989731E-2</v>
      </c>
      <c r="M58" s="60">
        <f t="shared" si="17"/>
        <v>9.5694854091996545E-2</v>
      </c>
      <c r="N58" s="60">
        <f t="shared" si="17"/>
        <v>0.10553487941259442</v>
      </c>
      <c r="O58" s="60">
        <f t="shared" si="17"/>
        <v>0.11527185601824744</v>
      </c>
      <c r="P58" s="60">
        <f t="shared" si="17"/>
        <v>0.12489219999893796</v>
      </c>
      <c r="Q58" s="60">
        <f t="shared" si="17"/>
        <v>0.13438585667978445</v>
      </c>
      <c r="R58" s="60">
        <f t="shared" si="17"/>
        <v>0.1437454836103039</v>
      </c>
      <c r="S58" s="60">
        <f t="shared" si="17"/>
        <v>0.15296584625945536</v>
      </c>
      <c r="T58" s="60">
        <f t="shared" si="17"/>
        <v>0.16204336317654705</v>
      </c>
      <c r="U58" s="60">
        <f t="shared" si="17"/>
        <v>0.17097575848977575</v>
      </c>
      <c r="V58" s="60">
        <f t="shared" si="17"/>
        <v>0.17976179296488751</v>
      </c>
      <c r="W58" s="60">
        <f t="shared" si="17"/>
        <v>0.18840105352742306</v>
      </c>
      <c r="X58" s="60">
        <f t="shared" si="17"/>
        <v>0.19689378693717191</v>
      </c>
      <c r="Y58" s="60">
        <f t="shared" si="17"/>
        <v>0.205240767244175</v>
      </c>
      <c r="Z58" s="60">
        <f t="shared" si="17"/>
        <v>0.21344318939311352</v>
      </c>
      <c r="AA58" s="60">
        <f t="shared" si="17"/>
        <v>0.22150258327847641</v>
      </c>
      <c r="AB58" s="60">
        <f t="shared" si="18"/>
        <v>0.22942074394347287</v>
      </c>
      <c r="AC58" s="60">
        <f t="shared" si="18"/>
        <v>0.23719967462929969</v>
      </c>
      <c r="AD58" s="60">
        <f t="shared" si="18"/>
        <v>0.2448415401300969</v>
      </c>
      <c r="AE58" s="60">
        <f t="shared" si="18"/>
        <v>0.2523486284686916</v>
      </c>
      <c r="AF58" s="60">
        <f t="shared" si="18"/>
        <v>0.25972331933139431</v>
      </c>
      <c r="AG58" s="60">
        <f t="shared" si="18"/>
        <v>0.26696805802328827</v>
      </c>
      <c r="AH58" s="60">
        <f t="shared" si="18"/>
        <v>0.27408533395459922</v>
      </c>
      <c r="AI58" s="60">
        <f t="shared" si="18"/>
        <v>0.2810776628624691</v>
      </c>
      <c r="AJ58" s="60">
        <f t="shared" si="18"/>
        <v>0.28794757212434102</v>
      </c>
      <c r="AK58" s="60">
        <f t="shared" si="18"/>
        <v>0.29469758863910056</v>
      </c>
      <c r="AL58" s="60">
        <f t="shared" si="18"/>
        <v>0.30133022884750355</v>
      </c>
      <c r="AM58" s="60">
        <f t="shared" si="18"/>
        <v>0.30784799053976031</v>
      </c>
      <c r="AN58" s="60">
        <f t="shared" si="18"/>
        <v>0.31425334615960665</v>
      </c>
      <c r="AO58" s="60">
        <f t="shared" si="18"/>
        <v>0.32054873736395484</v>
      </c>
      <c r="AP58" s="60">
        <f t="shared" si="18"/>
        <v>0.326736570637716</v>
      </c>
      <c r="AQ58" s="60">
        <f t="shared" si="18"/>
        <v>0.33281921379650242</v>
      </c>
      <c r="AR58" s="60">
        <f t="shared" si="18"/>
        <v>0.33879899323712642</v>
      </c>
      <c r="AS58" s="60">
        <f t="shared" si="18"/>
        <v>0.34467819181825515</v>
      </c>
      <c r="AT58" s="60">
        <f t="shared" si="18"/>
        <v>0.3504590472721702</v>
      </c>
      <c r="AU58" s="60">
        <f t="shared" si="18"/>
        <v>0.35614375106403467</v>
      </c>
      <c r="AV58" s="60">
        <f t="shared" si="18"/>
        <v>0.36173444762795837</v>
      </c>
      <c r="AW58" s="60">
        <f t="shared" si="18"/>
        <v>0.36723323391994317</v>
      </c>
      <c r="AX58" s="60">
        <f t="shared" si="18"/>
        <v>0.37264215923684024</v>
      </c>
      <c r="AY58" s="60">
        <f t="shared" si="18"/>
        <v>0.37796322525807768</v>
      </c>
      <c r="AZ58" s="84">
        <f t="shared" si="18"/>
        <v>0.3831983862733474</v>
      </c>
    </row>
    <row r="59" spans="1:52">
      <c r="A59" s="102">
        <f t="shared" si="3"/>
        <v>56</v>
      </c>
      <c r="B59" s="4">
        <v>0</v>
      </c>
      <c r="C59" s="60">
        <f t="shared" si="16"/>
        <v>3.103584706680092E-3</v>
      </c>
      <c r="D59" s="60">
        <f t="shared" si="16"/>
        <v>9.5077288664856818E-3</v>
      </c>
      <c r="E59" s="60">
        <f t="shared" si="16"/>
        <v>1.7442401159453304E-2</v>
      </c>
      <c r="F59" s="60">
        <f t="shared" si="16"/>
        <v>2.6228274143197929E-2</v>
      </c>
      <c r="G59" s="60">
        <f t="shared" si="16"/>
        <v>3.5519042911066313E-2</v>
      </c>
      <c r="H59" s="60">
        <f t="shared" si="16"/>
        <v>4.5111257797333194E-2</v>
      </c>
      <c r="I59" s="60">
        <f t="shared" si="16"/>
        <v>5.4874789655898329E-2</v>
      </c>
      <c r="J59" s="60">
        <f t="shared" si="16"/>
        <v>6.4721653926208017E-2</v>
      </c>
      <c r="K59" s="60">
        <f t="shared" si="16"/>
        <v>7.459006187684232E-2</v>
      </c>
      <c r="L59" s="60">
        <f t="shared" si="16"/>
        <v>8.4435463888355183E-2</v>
      </c>
      <c r="M59" s="60">
        <f t="shared" si="17"/>
        <v>9.4225156337620602E-2</v>
      </c>
      <c r="N59" s="60">
        <f t="shared" si="17"/>
        <v>0.10393485385088719</v>
      </c>
      <c r="O59" s="60">
        <f t="shared" si="17"/>
        <v>0.11354641477529213</v>
      </c>
      <c r="P59" s="60">
        <f t="shared" si="17"/>
        <v>0.12304627802949916</v>
      </c>
      <c r="Q59" s="60">
        <f t="shared" si="17"/>
        <v>0.13242435724642301</v>
      </c>
      <c r="R59" s="60">
        <f t="shared" si="17"/>
        <v>0.1416732392052012</v>
      </c>
      <c r="S59" s="60">
        <f t="shared" si="17"/>
        <v>0.15078759076763013</v>
      </c>
      <c r="T59" s="60">
        <f t="shared" si="17"/>
        <v>0.15976371232727529</v>
      </c>
      <c r="U59" s="60">
        <f t="shared" si="17"/>
        <v>0.16859919647948149</v>
      </c>
      <c r="V59" s="60">
        <f t="shared" si="17"/>
        <v>0.17729266370899457</v>
      </c>
      <c r="W59" s="60">
        <f t="shared" si="17"/>
        <v>0.18584355540118841</v>
      </c>
      <c r="X59" s="60">
        <f t="shared" si="17"/>
        <v>0.19425197015288573</v>
      </c>
      <c r="Y59" s="60">
        <f t="shared" si="17"/>
        <v>0.2025185332205674</v>
      </c>
      <c r="Z59" s="60">
        <f t="shared" si="17"/>
        <v>0.21064429162615705</v>
      </c>
      <c r="AA59" s="60">
        <f t="shared" si="17"/>
        <v>0.2186306293369854</v>
      </c>
      <c r="AB59" s="60">
        <f t="shared" si="18"/>
        <v>0.22647919829889349</v>
      </c>
      <c r="AC59" s="60">
        <f t="shared" si="18"/>
        <v>0.23419186209445622</v>
      </c>
      <c r="AD59" s="60">
        <f t="shared" si="18"/>
        <v>0.24177064973177226</v>
      </c>
      <c r="AE59" s="60">
        <f t="shared" si="18"/>
        <v>0.24921771761762071</v>
      </c>
      <c r="AF59" s="60">
        <f t="shared" si="18"/>
        <v>0.25653531818332953</v>
      </c>
      <c r="AG59" s="60">
        <f t="shared" si="18"/>
        <v>0.26372577394831054</v>
      </c>
      <c r="AH59" s="60">
        <f t="shared" si="18"/>
        <v>0.27079145605030691</v>
      </c>
      <c r="AI59" s="60">
        <f t="shared" si="18"/>
        <v>0.27773476646124162</v>
      </c>
      <c r="AJ59" s="60">
        <f t="shared" si="18"/>
        <v>0.28455812325638419</v>
      </c>
      <c r="AK59" s="60">
        <f t="shared" si="18"/>
        <v>0.29126394842211661</v>
      </c>
      <c r="AL59" s="60">
        <f t="shared" si="18"/>
        <v>0.29785465778108122</v>
      </c>
      <c r="AM59" s="60">
        <f t="shared" si="18"/>
        <v>0.3043326526883518</v>
      </c>
      <c r="AN59" s="60">
        <f t="shared" si="18"/>
        <v>0.31070031321254499</v>
      </c>
      <c r="AO59" s="60">
        <f t="shared" si="18"/>
        <v>0.31695999256461327</v>
      </c>
      <c r="AP59" s="60">
        <f t="shared" si="18"/>
        <v>0.32311401257680628</v>
      </c>
      <c r="AQ59" s="60">
        <f t="shared" si="18"/>
        <v>0.32916466006679812</v>
      </c>
      <c r="AR59" s="60">
        <f t="shared" si="18"/>
        <v>0.33511418394870368</v>
      </c>
      <c r="AS59" s="60">
        <f t="shared" si="18"/>
        <v>0.34096479297475402</v>
      </c>
      <c r="AT59" s="60">
        <f t="shared" si="18"/>
        <v>0.34671865400968327</v>
      </c>
      <c r="AU59" s="60">
        <f t="shared" si="18"/>
        <v>0.35237789075506931</v>
      </c>
      <c r="AV59" s="60">
        <f t="shared" si="18"/>
        <v>0.35794458285356251</v>
      </c>
      <c r="AW59" s="60">
        <f t="shared" si="18"/>
        <v>0.36342076531355338</v>
      </c>
      <c r="AX59" s="60">
        <f t="shared" si="18"/>
        <v>0.36880842820375681</v>
      </c>
      <c r="AY59" s="60">
        <f t="shared" si="18"/>
        <v>0.37410951657470093</v>
      </c>
      <c r="AZ59" s="84">
        <f t="shared" si="18"/>
        <v>0.37932593057045705</v>
      </c>
    </row>
    <row r="60" spans="1:52">
      <c r="A60" s="102">
        <f t="shared" si="3"/>
        <v>57</v>
      </c>
      <c r="B60" s="4">
        <v>0</v>
      </c>
      <c r="C60" s="60">
        <f t="shared" si="16"/>
        <v>3.0499598845417628E-3</v>
      </c>
      <c r="D60" s="60">
        <f t="shared" si="16"/>
        <v>9.3457130335015126E-3</v>
      </c>
      <c r="E60" s="60">
        <f t="shared" si="16"/>
        <v>1.714919117914121E-2</v>
      </c>
      <c r="F60" s="60">
        <f t="shared" si="16"/>
        <v>2.5793286957672874E-2</v>
      </c>
      <c r="G60" s="60">
        <f t="shared" si="16"/>
        <v>3.4937831855833754E-2</v>
      </c>
      <c r="H60" s="60">
        <f t="shared" si="16"/>
        <v>4.4382879943887808E-2</v>
      </c>
      <c r="I60" s="60">
        <f t="shared" si="16"/>
        <v>5.4000447526830544E-2</v>
      </c>
      <c r="J60" s="60">
        <f t="shared" si="16"/>
        <v>6.3703914449373247E-2</v>
      </c>
      <c r="K60" s="60">
        <f t="shared" si="16"/>
        <v>7.3432373433468923E-2</v>
      </c>
      <c r="L60" s="60">
        <f t="shared" si="16"/>
        <v>8.3141842086250611E-2</v>
      </c>
      <c r="M60" s="60">
        <f t="shared" si="17"/>
        <v>9.2799971957491484E-2</v>
      </c>
      <c r="N60" s="60">
        <f t="shared" si="17"/>
        <v>0.10238268593034994</v>
      </c>
      <c r="O60" s="60">
        <f t="shared" si="17"/>
        <v>0.11187194691822094</v>
      </c>
      <c r="P60" s="60">
        <f t="shared" si="17"/>
        <v>0.1212542243247428</v>
      </c>
      <c r="Q60" s="60">
        <f t="shared" si="17"/>
        <v>0.1305194089904011</v>
      </c>
      <c r="R60" s="60">
        <f t="shared" si="17"/>
        <v>0.13966002654277956</v>
      </c>
      <c r="S60" s="60">
        <f t="shared" si="17"/>
        <v>0.1486706552074038</v>
      </c>
      <c r="T60" s="60">
        <f t="shared" si="17"/>
        <v>0.1575474872875825</v>
      </c>
      <c r="U60" s="60">
        <f t="shared" si="17"/>
        <v>0.16628799382577897</v>
      </c>
      <c r="V60" s="60">
        <f t="shared" si="17"/>
        <v>0.17489066479540771</v>
      </c>
      <c r="W60" s="60">
        <f t="shared" si="17"/>
        <v>0.18335480551618466</v>
      </c>
      <c r="X60" s="60">
        <f t="shared" si="17"/>
        <v>0.19168037554546477</v>
      </c>
      <c r="Y60" s="60">
        <f t="shared" si="17"/>
        <v>0.19986786008396254</v>
      </c>
      <c r="Z60" s="60">
        <f t="shared" si="17"/>
        <v>0.207918166563683</v>
      </c>
      <c r="AA60" s="60">
        <f t="shared" si="17"/>
        <v>0.21583254094468945</v>
      </c>
      <c r="AB60" s="60">
        <f t="shared" si="18"/>
        <v>0.22361249958256627</v>
      </c>
      <c r="AC60" s="60">
        <f t="shared" si="18"/>
        <v>0.23125977350162447</v>
      </c>
      <c r="AD60" s="60">
        <f t="shared" si="18"/>
        <v>0.23877626262769044</v>
      </c>
      <c r="AE60" s="60">
        <f t="shared" si="18"/>
        <v>0.24616399807168984</v>
      </c>
      <c r="AF60" s="60">
        <f t="shared" si="18"/>
        <v>0.25342511096149267</v>
      </c>
      <c r="AG60" s="60">
        <f t="shared" si="18"/>
        <v>0.26056180662975564</v>
      </c>
      <c r="AH60" s="60">
        <f t="shared" si="18"/>
        <v>0.26757634320473961</v>
      </c>
      <c r="AI60" s="60">
        <f t="shared" si="18"/>
        <v>0.27447101383714217</v>
      </c>
      <c r="AJ60" s="60">
        <f t="shared" si="18"/>
        <v>0.28124813194188497</v>
      </c>
      <c r="AK60" s="60">
        <f t="shared" si="18"/>
        <v>0.28791001894905327</v>
      </c>
      <c r="AL60" s="60">
        <f t="shared" si="18"/>
        <v>0.29445899414987403</v>
      </c>
      <c r="AM60" s="60">
        <f t="shared" si="18"/>
        <v>0.30089736629703168</v>
      </c>
      <c r="AN60" s="60">
        <f t="shared" si="18"/>
        <v>0.30722742667775987</v>
      </c>
      <c r="AO60" s="60">
        <f t="shared" si="18"/>
        <v>0.31345144342605452</v>
      </c>
      <c r="AP60" s="60">
        <f t="shared" si="18"/>
        <v>0.31957165687936323</v>
      </c>
      <c r="AQ60" s="60">
        <f t="shared" si="18"/>
        <v>0.32559027581703481</v>
      </c>
      <c r="AR60" s="60">
        <f t="shared" si="18"/>
        <v>0.33150947444405698</v>
      </c>
      <c r="AS60" s="60">
        <f t="shared" si="18"/>
        <v>0.33733139000528378</v>
      </c>
      <c r="AT60" s="60">
        <f t="shared" si="18"/>
        <v>0.34305812093331606</v>
      </c>
      <c r="AU60" s="60">
        <f t="shared" si="18"/>
        <v>0.34869172544814991</v>
      </c>
      <c r="AV60" s="60">
        <f t="shared" si="18"/>
        <v>0.35423422053918807</v>
      </c>
      <c r="AW60" s="60">
        <f t="shared" si="18"/>
        <v>0.35968758127067046</v>
      </c>
      <c r="AX60" s="60">
        <f t="shared" si="18"/>
        <v>0.36505374036036614</v>
      </c>
      <c r="AY60" s="60">
        <f t="shared" si="18"/>
        <v>0.37033458798877916</v>
      </c>
      <c r="AZ60" s="84">
        <f t="shared" si="18"/>
        <v>0.37553197180237941</v>
      </c>
    </row>
    <row r="61" spans="1:52">
      <c r="A61" s="102">
        <f t="shared" si="3"/>
        <v>58</v>
      </c>
      <c r="B61" s="4">
        <v>0</v>
      </c>
      <c r="C61" s="60">
        <f t="shared" si="16"/>
        <v>2.9981566929815229E-3</v>
      </c>
      <c r="D61" s="60">
        <f t="shared" si="16"/>
        <v>9.1891264901502456E-3</v>
      </c>
      <c r="E61" s="60">
        <f t="shared" si="16"/>
        <v>1.6865676835230683E-2</v>
      </c>
      <c r="F61" s="60">
        <f t="shared" si="16"/>
        <v>2.5372494807643999E-2</v>
      </c>
      <c r="G61" s="60">
        <f t="shared" si="16"/>
        <v>3.4375340336519372E-2</v>
      </c>
      <c r="H61" s="60">
        <f t="shared" si="16"/>
        <v>4.3677657831287853E-2</v>
      </c>
      <c r="I61" s="60">
        <f t="shared" si="16"/>
        <v>5.3153544319256056E-2</v>
      </c>
      <c r="J61" s="60">
        <f t="shared" si="16"/>
        <v>6.2717707033682832E-2</v>
      </c>
      <c r="K61" s="60">
        <f t="shared" si="16"/>
        <v>7.2310099959839905E-2</v>
      </c>
      <c r="L61" s="60">
        <f t="shared" si="16"/>
        <v>8.1887298391045416E-2</v>
      </c>
      <c r="M61" s="60">
        <f t="shared" si="17"/>
        <v>9.1417306424018671E-2</v>
      </c>
      <c r="N61" s="60">
        <f t="shared" si="17"/>
        <v>0.10087625712010548</v>
      </c>
      <c r="O61" s="60">
        <f t="shared" si="17"/>
        <v>0.11024622287362806</v>
      </c>
      <c r="P61" s="60">
        <f t="shared" si="17"/>
        <v>0.11951371043417634</v>
      </c>
      <c r="Q61" s="60">
        <f t="shared" si="17"/>
        <v>0.12866859593773389</v>
      </c>
      <c r="R61" s="60">
        <f t="shared" si="17"/>
        <v>0.13770335267426506</v>
      </c>
      <c r="S61" s="60">
        <f t="shared" si="17"/>
        <v>0.14661247942117508</v>
      </c>
      <c r="T61" s="60">
        <f t="shared" si="17"/>
        <v>0.15539206970596958</v>
      </c>
      <c r="U61" s="60">
        <f t="shared" si="17"/>
        <v>0.16403948228457529</v>
      </c>
      <c r="V61" s="60">
        <f t="shared" si="17"/>
        <v>0.17255308571556624</v>
      </c>
      <c r="W61" s="60">
        <f t="shared" si="17"/>
        <v>0.18093205809599439</v>
      </c>
      <c r="X61" s="60">
        <f t="shared" si="17"/>
        <v>0.18917622847735993</v>
      </c>
      <c r="Y61" s="60">
        <f t="shared" si="17"/>
        <v>0.19728595019327252</v>
      </c>
      <c r="Z61" s="60">
        <f t="shared" si="17"/>
        <v>0.2052619989088515</v>
      </c>
      <c r="AA61" s="60">
        <f t="shared" si="17"/>
        <v>0.21310549002452867</v>
      </c>
      <c r="AB61" s="60">
        <f t="shared" si="18"/>
        <v>0.22081781137605916</v>
      </c>
      <c r="AC61" s="60">
        <f t="shared" si="18"/>
        <v>0.22840056812665599</v>
      </c>
      <c r="AD61" s="60">
        <f t="shared" si="18"/>
        <v>0.23585553745183332</v>
      </c>
      <c r="AE61" s="60">
        <f t="shared" si="18"/>
        <v>0.2431846311443509</v>
      </c>
      <c r="AF61" s="60">
        <f t="shared" si="18"/>
        <v>0.25038986466490581</v>
      </c>
      <c r="AG61" s="60">
        <f t="shared" si="18"/>
        <v>0.25747333146840212</v>
      </c>
      <c r="AH61" s="60">
        <f t="shared" si="18"/>
        <v>0.26443718167016894</v>
      </c>
      <c r="AI61" s="60">
        <f t="shared" si="18"/>
        <v>0.27128360429893433</v>
      </c>
      <c r="AJ61" s="60">
        <f t="shared" si="18"/>
        <v>0.27801481252642296</v>
      </c>
      <c r="AK61" s="60">
        <f t="shared" si="18"/>
        <v>0.284633031376476</v>
      </c>
      <c r="AL61" s="60">
        <f t="shared" si="18"/>
        <v>0.29114048750652571</v>
      </c>
      <c r="AM61" s="60">
        <f t="shared" si="18"/>
        <v>0.29753940072627749</v>
      </c>
      <c r="AN61" s="60">
        <f t="shared" si="18"/>
        <v>0.30383197697647957</v>
      </c>
      <c r="AO61" s="60">
        <f t="shared" si="18"/>
        <v>0.31002040253768065</v>
      </c>
      <c r="AP61" s="60">
        <f t="shared" si="18"/>
        <v>0.31610683927717403</v>
      </c>
      <c r="AQ61" s="60">
        <f t="shared" si="18"/>
        <v>0.32209342077368147</v>
      </c>
      <c r="AR61" s="60">
        <f t="shared" si="18"/>
        <v>0.32798224918511304</v>
      </c>
      <c r="AS61" s="60">
        <f t="shared" si="18"/>
        <v>0.33377539274603552</v>
      </c>
      <c r="AT61" s="60">
        <f t="shared" si="18"/>
        <v>0.33947488379914736</v>
      </c>
      <c r="AU61" s="60">
        <f t="shared" si="18"/>
        <v>0.34508271727975537</v>
      </c>
      <c r="AV61" s="60">
        <f t="shared" si="18"/>
        <v>0.35060084958453969</v>
      </c>
      <c r="AW61" s="60">
        <f t="shared" si="18"/>
        <v>0.35603119776618125</v>
      </c>
      <c r="AX61" s="60">
        <f t="shared" si="18"/>
        <v>0.36137563900409242</v>
      </c>
      <c r="AY61" s="60">
        <f t="shared" si="18"/>
        <v>0.36663601030878662</v>
      </c>
      <c r="AZ61" s="84">
        <f t="shared" si="18"/>
        <v>0.37181410842360219</v>
      </c>
    </row>
    <row r="62" spans="1:52">
      <c r="A62" s="102">
        <f t="shared" si="3"/>
        <v>59</v>
      </c>
      <c r="B62" s="4">
        <v>0</v>
      </c>
      <c r="C62" s="60">
        <f t="shared" si="16"/>
        <v>2.9480838608736811E-3</v>
      </c>
      <c r="D62" s="60">
        <f t="shared" si="16"/>
        <v>9.0377008156878793E-3</v>
      </c>
      <c r="E62" s="60">
        <f t="shared" si="16"/>
        <v>1.6591385000846112E-2</v>
      </c>
      <c r="F62" s="60">
        <f t="shared" si="16"/>
        <v>2.4965213900485041E-2</v>
      </c>
      <c r="G62" s="60">
        <f t="shared" si="16"/>
        <v>3.3830678095435461E-2</v>
      </c>
      <c r="H62" s="60">
        <f t="shared" si="16"/>
        <v>4.2994504137461968E-2</v>
      </c>
      <c r="I62" s="60">
        <f t="shared" si="16"/>
        <v>5.2332807719182438E-2</v>
      </c>
      <c r="J62" s="60">
        <f t="shared" si="16"/>
        <v>6.1761587705875323E-2</v>
      </c>
      <c r="K62" s="60">
        <f t="shared" si="16"/>
        <v>7.1221639585433261E-2</v>
      </c>
      <c r="L62" s="60">
        <f t="shared" si="16"/>
        <v>8.0670086723837117E-2</v>
      </c>
      <c r="M62" s="60">
        <f t="shared" si="17"/>
        <v>9.0075282759886813E-2</v>
      </c>
      <c r="N62" s="60">
        <f t="shared" si="17"/>
        <v>9.9413572292404717E-2</v>
      </c>
      <c r="O62" s="60">
        <f t="shared" si="17"/>
        <v>0.10866714144495851</v>
      </c>
      <c r="P62" s="60">
        <f t="shared" si="17"/>
        <v>0.11782254045474989</v>
      </c>
      <c r="Q62" s="60">
        <f t="shared" si="17"/>
        <v>0.12686963810276669</v>
      </c>
      <c r="R62" s="60">
        <f t="shared" si="17"/>
        <v>0.13580086342007996</v>
      </c>
      <c r="S62" s="60">
        <f t="shared" si="17"/>
        <v>0.14461064420669051</v>
      </c>
      <c r="T62" s="60">
        <f t="shared" si="17"/>
        <v>0.15329498383837081</v>
      </c>
      <c r="U62" s="60">
        <f t="shared" si="17"/>
        <v>0.16185113739317145</v>
      </c>
      <c r="V62" s="60">
        <f t="shared" si="17"/>
        <v>0.17027736048946779</v>
      </c>
      <c r="W62" s="60">
        <f t="shared" si="17"/>
        <v>0.1785727122600286</v>
      </c>
      <c r="X62" s="60">
        <f t="shared" si="17"/>
        <v>0.1867368992369412</v>
      </c>
      <c r="Y62" s="60">
        <f t="shared" si="17"/>
        <v>0.1947701505650378</v>
      </c>
      <c r="Z62" s="60">
        <f t="shared" si="17"/>
        <v>0.20267311749093844</v>
      </c>
      <c r="AA62" s="60">
        <f t="shared" si="17"/>
        <v>0.2104467918626258</v>
      </c>
      <c r="AB62" s="60">
        <f t="shared" si="18"/>
        <v>0.21809243965848635</v>
      </c>
      <c r="AC62" s="60">
        <f t="shared" si="18"/>
        <v>0.22561154650050072</v>
      </c>
      <c r="AD62" s="60">
        <f t="shared" si="18"/>
        <v>0.23300577279734025</v>
      </c>
      <c r="AE62" s="60">
        <f t="shared" si="18"/>
        <v>0.24027691667974599</v>
      </c>
      <c r="AF62" s="60">
        <f t="shared" si="18"/>
        <v>0.247426883281129</v>
      </c>
      <c r="AG62" s="60">
        <f t="shared" si="18"/>
        <v>0.25445765921462965</v>
      </c>
      <c r="AH62" s="60">
        <f t="shared" si="18"/>
        <v>0.26137129132789688</v>
      </c>
      <c r="AI62" s="60">
        <f t="shared" si="18"/>
        <v>0.268169868995772</v>
      </c>
      <c r="AJ62" s="60">
        <f t="shared" si="18"/>
        <v>0.27485550935138847</v>
      </c>
      <c r="AK62" s="60">
        <f t="shared" si="18"/>
        <v>0.28143034496707231</v>
      </c>
      <c r="AL62" s="60">
        <f t="shared" si="18"/>
        <v>0.28789651358466833</v>
      </c>
      <c r="AM62" s="60">
        <f t="shared" si="18"/>
        <v>0.29425614956558316</v>
      </c>
      <c r="AN62" s="60">
        <f t="shared" si="18"/>
        <v>0.30051137678779111</v>
      </c>
      <c r="AO62" s="60">
        <f t="shared" si="18"/>
        <v>0.30666430276320522</v>
      </c>
      <c r="AP62" s="60">
        <f t="shared" si="18"/>
        <v>0.31271701378642186</v>
      </c>
      <c r="AQ62" s="60">
        <f t="shared" si="18"/>
        <v>0.31867157095664655</v>
      </c>
      <c r="AR62" s="60">
        <f t="shared" si="18"/>
        <v>0.32453000693993522</v>
      </c>
      <c r="AS62" s="60">
        <f t="shared" si="18"/>
        <v>0.3302943233598245</v>
      </c>
      <c r="AT62" s="60">
        <f t="shared" si="18"/>
        <v>0.33596648872178242</v>
      </c>
      <c r="AU62" s="60">
        <f t="shared" si="18"/>
        <v>0.34154843679138158</v>
      </c>
      <c r="AV62" s="60">
        <f t="shared" si="18"/>
        <v>0.34704206535817461</v>
      </c>
      <c r="AW62" s="60">
        <f t="shared" si="18"/>
        <v>0.3524492353273998</v>
      </c>
      <c r="AX62" s="60">
        <f t="shared" si="18"/>
        <v>0.35777177009016287</v>
      </c>
      <c r="AY62" s="60">
        <f t="shared" si="18"/>
        <v>0.36301145512994509</v>
      </c>
      <c r="AZ62" s="84">
        <f t="shared" si="18"/>
        <v>0.36817003782937135</v>
      </c>
    </row>
    <row r="63" spans="1:52">
      <c r="A63" s="102">
        <f t="shared" si="3"/>
        <v>60</v>
      </c>
      <c r="B63" s="4">
        <v>0</v>
      </c>
      <c r="C63" s="60">
        <f t="shared" si="16"/>
        <v>2.8996561143639805E-3</v>
      </c>
      <c r="D63" s="60">
        <f t="shared" si="16"/>
        <v>8.8911849970764022E-3</v>
      </c>
      <c r="E63" s="60">
        <f t="shared" si="16"/>
        <v>1.6325872842212413E-2</v>
      </c>
      <c r="F63" s="60">
        <f t="shared" si="16"/>
        <v>2.4570803674792932E-2</v>
      </c>
      <c r="G63" s="60">
        <f t="shared" si="16"/>
        <v>3.3303010458851381E-2</v>
      </c>
      <c r="H63" s="60">
        <f t="shared" si="16"/>
        <v>4.2332398591397709E-2</v>
      </c>
      <c r="I63" s="60">
        <f t="shared" si="16"/>
        <v>5.1537042914232133E-2</v>
      </c>
      <c r="J63" s="60">
        <f t="shared" si="16"/>
        <v>6.083419938921196E-2</v>
      </c>
      <c r="K63" s="60">
        <f t="shared" si="16"/>
        <v>7.016548568804834E-2</v>
      </c>
      <c r="L63" s="60">
        <f t="shared" si="16"/>
        <v>7.9488563604437026E-2</v>
      </c>
      <c r="M63" s="60">
        <f t="shared" si="17"/>
        <v>8.8772132993116051E-2</v>
      </c>
      <c r="N63" s="60">
        <f t="shared" si="17"/>
        <v>9.7992750853216237E-2</v>
      </c>
      <c r="O63" s="60">
        <f t="shared" si="17"/>
        <v>0.10713272068797697</v>
      </c>
      <c r="P63" s="60">
        <f t="shared" si="17"/>
        <v>0.11617864171285916</v>
      </c>
      <c r="Q63" s="60">
        <f t="shared" si="17"/>
        <v>0.12512038203120296</v>
      </c>
      <c r="R63" s="60">
        <f t="shared" si="17"/>
        <v>0.13395033382180127</v>
      </c>
      <c r="S63" s="60">
        <f t="shared" si="17"/>
        <v>0.14266286171984086</v>
      </c>
      <c r="T63" s="60">
        <f t="shared" si="17"/>
        <v>0.15125388693827768</v>
      </c>
      <c r="U63" s="60">
        <f t="shared" si="17"/>
        <v>0.15972056887933211</v>
      </c>
      <c r="V63" s="60">
        <f t="shared" si="17"/>
        <v>0.1680610581209431</v>
      </c>
      <c r="W63" s="60">
        <f t="shared" si="17"/>
        <v>0.17627430254837978</v>
      </c>
      <c r="X63" s="60">
        <f t="shared" si="17"/>
        <v>0.18435989365284997</v>
      </c>
      <c r="Y63" s="60">
        <f t="shared" si="17"/>
        <v>0.19231794359413659</v>
      </c>
      <c r="Z63" s="60">
        <f t="shared" si="17"/>
        <v>0.20014898610655452</v>
      </c>
      <c r="AA63" s="60">
        <f t="shared" si="17"/>
        <v>0.20785389608177998</v>
      </c>
      <c r="AB63" s="60">
        <f t="shared" si="18"/>
        <v>0.21543382392193752</v>
      </c>
      <c r="AC63" s="60">
        <f t="shared" si="18"/>
        <v>0.22289014167438978</v>
      </c>
      <c r="AD63" s="60">
        <f t="shared" si="18"/>
        <v>0.23022439863763886</v>
      </c>
      <c r="AE63" s="60">
        <f t="shared" si="18"/>
        <v>0.23743828463457048</v>
      </c>
      <c r="AF63" s="60">
        <f t="shared" si="18"/>
        <v>0.24453359953239737</v>
      </c>
      <c r="AG63" s="60">
        <f t="shared" si="18"/>
        <v>0.25151222788130057</v>
      </c>
      <c r="AH63" s="60">
        <f t="shared" si="18"/>
        <v>0.25837611776941677</v>
      </c>
      <c r="AI63" s="60">
        <f t="shared" si="18"/>
        <v>0.26512726316736557</v>
      </c>
      <c r="AJ63" s="60">
        <f t="shared" si="18"/>
        <v>0.27176768917318012</v>
      </c>
      <c r="AK63" s="60">
        <f t="shared" si="18"/>
        <v>0.27829943967731119</v>
      </c>
      <c r="AL63" s="60">
        <f t="shared" si="18"/>
        <v>0.28472456705395832</v>
      </c>
      <c r="AM63" s="60">
        <f t="shared" si="18"/>
        <v>0.29104512355434897</v>
      </c>
      <c r="AN63" s="60">
        <f t="shared" si="18"/>
        <v>0.29726315413349397</v>
      </c>
      <c r="AO63" s="60">
        <f t="shared" si="18"/>
        <v>0.3033806904872684</v>
      </c>
      <c r="AP63" s="60">
        <f t="shared" si="18"/>
        <v>0.30939974611360288</v>
      </c>
      <c r="AQ63" s="60">
        <f t="shared" si="18"/>
        <v>0.31532231224182006</v>
      </c>
      <c r="AR63" s="60">
        <f t="shared" si="18"/>
        <v>0.32115035449904739</v>
      </c>
      <c r="AS63" s="60">
        <f t="shared" si="18"/>
        <v>0.32688581020320867</v>
      </c>
      <c r="AT63" s="60">
        <f t="shared" si="18"/>
        <v>0.33253058618917686</v>
      </c>
      <c r="AU63" s="60">
        <f t="shared" si="18"/>
        <v>0.33808655708889324</v>
      </c>
      <c r="AV63" s="60">
        <f t="shared" si="18"/>
        <v>0.3435555639981549</v>
      </c>
      <c r="AW63" s="60">
        <f t="shared" si="18"/>
        <v>0.34893941347275176</v>
      </c>
      <c r="AX63" s="60">
        <f t="shared" si="18"/>
        <v>0.35423987680503688</v>
      </c>
      <c r="AY63" s="60">
        <f t="shared" si="18"/>
        <v>0.35945868953910198</v>
      </c>
      <c r="AZ63" s="84">
        <f t="shared" si="18"/>
        <v>0.36459755118873494</v>
      </c>
    </row>
    <row r="64" spans="1:52">
      <c r="A64" s="102">
        <f t="shared" si="3"/>
        <v>61</v>
      </c>
      <c r="B64" s="4">
        <v>0</v>
      </c>
      <c r="C64" s="60">
        <f t="shared" ref="C64:L73" si="19">(C$2/(C$2+$A64)+1.96*1.96/(2*(C$2+$A64))-1.96*SQRT((C$2/(C$2+$A64)*(1-C$2/(C$2+$A64))+1.96*1.96/(4*(C$2+$A64)))/(C$2+$A64)))/(1+1.96*1.96/(C$2+$A64))</f>
        <v>2.8527936922403941E-3</v>
      </c>
      <c r="D64" s="60">
        <f t="shared" si="19"/>
        <v>8.7493440402969837E-3</v>
      </c>
      <c r="E64" s="60">
        <f t="shared" si="19"/>
        <v>1.6068725432185193E-2</v>
      </c>
      <c r="F64" s="60">
        <f t="shared" si="19"/>
        <v>2.418866343656222E-2</v>
      </c>
      <c r="G64" s="60">
        <f t="shared" si="19"/>
        <v>3.2791554064608174E-2</v>
      </c>
      <c r="H64" s="60">
        <f t="shared" si="19"/>
        <v>4.1690382881334122E-2</v>
      </c>
      <c r="I64" s="60">
        <f t="shared" si="19"/>
        <v>5.0765126778174775E-2</v>
      </c>
      <c r="J64" s="60">
        <f t="shared" si="19"/>
        <v>5.9934265459584066E-2</v>
      </c>
      <c r="K64" s="60">
        <f t="shared" si="19"/>
        <v>6.9140219912422626E-2</v>
      </c>
      <c r="L64" s="60">
        <f t="shared" si="19"/>
        <v>7.8341180717208123E-2</v>
      </c>
      <c r="M64" s="60">
        <f t="shared" ref="M64:AB73" si="20">(M$2/(M$2+$A64)+1.96*1.96/(2*(M$2+$A64))-1.96*SQRT((M$2/(M$2+$A64)*(1-M$2/(M$2+$A64))+1.96*1.96/(4*(M$2+$A64)))/(M$2+$A64)))/(1+1.96*1.96/(M$2+$A64))</f>
        <v>8.7506190347754406E-2</v>
      </c>
      <c r="N64" s="60">
        <f t="shared" si="20"/>
        <v>9.6612018628094029E-2</v>
      </c>
      <c r="O64" s="60">
        <f t="shared" si="20"/>
        <v>0.10564108955494537</v>
      </c>
      <c r="P64" s="60">
        <f t="shared" si="20"/>
        <v>0.11458005622312066</v>
      </c>
      <c r="Q64" s="60">
        <f t="shared" si="20"/>
        <v>0.12341879212336242</v>
      </c>
      <c r="R64" s="60">
        <f t="shared" si="20"/>
        <v>0.13214965937388248</v>
      </c>
      <c r="S64" s="60">
        <f t="shared" si="20"/>
        <v>0.14076696665343855</v>
      </c>
      <c r="T64" s="60">
        <f t="shared" si="20"/>
        <v>0.14926656041627731</v>
      </c>
      <c r="U64" s="60">
        <f t="shared" si="20"/>
        <v>0.15764551183088746</v>
      </c>
      <c r="V64" s="60">
        <f t="shared" si="20"/>
        <v>0.16590187380267349</v>
      </c>
      <c r="W64" s="60">
        <f t="shared" si="20"/>
        <v>0.17403449018407666</v>
      </c>
      <c r="X64" s="60">
        <f t="shared" si="20"/>
        <v>0.18204284443216528</v>
      </c>
      <c r="Y64" s="60">
        <f t="shared" si="20"/>
        <v>0.18992693848374495</v>
      </c>
      <c r="Z64" s="60">
        <f t="shared" si="20"/>
        <v>0.19768719505480048</v>
      </c>
      <c r="AA64" s="60">
        <f t="shared" si="20"/>
        <v>0.20532437829302616</v>
      </c>
      <c r="AB64" s="60">
        <f t="shared" si="20"/>
        <v>0.21283952894872077</v>
      </c>
      <c r="AC64" s="60">
        <f t="shared" si="18"/>
        <v>0.22023391113033136</v>
      </c>
      <c r="AD64" s="60">
        <f t="shared" si="18"/>
        <v>0.22750896837627055</v>
      </c>
      <c r="AE64" s="60">
        <f t="shared" si="18"/>
        <v>0.23466628727198596</v>
      </c>
      <c r="AF64" s="60">
        <f t="shared" si="18"/>
        <v>0.24170756721723363</v>
      </c>
      <c r="AG64" s="60">
        <f t="shared" si="18"/>
        <v>0.24863459523567621</v>
      </c>
      <c r="AH64" s="60">
        <f t="shared" si="18"/>
        <v>0.25544922494036565</v>
      </c>
      <c r="AI64" s="60">
        <f t="shared" si="18"/>
        <v>0.2621533589409395</v>
      </c>
      <c r="AJ64" s="60">
        <f t="shared" si="18"/>
        <v>0.26874893411348122</v>
      </c>
      <c r="AK64" s="60">
        <f t="shared" si="18"/>
        <v>0.27523790926078118</v>
      </c>
      <c r="AL64" s="60">
        <f t="shared" si="18"/>
        <v>0.28162225477573227</v>
      </c>
      <c r="AM64" s="60">
        <f t="shared" si="18"/>
        <v>0.28790394398869279</v>
      </c>
      <c r="AN64" s="60">
        <f t="shared" si="18"/>
        <v>0.29408494593454731</v>
      </c>
      <c r="AO64" s="60">
        <f t="shared" si="18"/>
        <v>0.30016721931970203</v>
      </c>
      <c r="AP64" s="60">
        <f t="shared" si="18"/>
        <v>0.30615270750553591</v>
      </c>
      <c r="AQ64" s="60">
        <f t="shared" si="18"/>
        <v>0.31204333435454978</v>
      </c>
      <c r="AR64" s="60">
        <f t="shared" si="18"/>
        <v>0.31784100080991978</v>
      </c>
      <c r="AS64" s="60">
        <f t="shared" si="18"/>
        <v>0.32354758209939372</v>
      </c>
      <c r="AT64" s="60">
        <f t="shared" si="18"/>
        <v>0.32916492547125298</v>
      </c>
      <c r="AU64" s="60">
        <f t="shared" si="18"/>
        <v>0.33469484838406588</v>
      </c>
      <c r="AV64" s="60">
        <f t="shared" si="18"/>
        <v>0.34013913708365806</v>
      </c>
      <c r="AW64" s="60">
        <f t="shared" si="18"/>
        <v>0.34549954551055639</v>
      </c>
      <c r="AX64" s="60">
        <f t="shared" si="18"/>
        <v>0.35077779448943258</v>
      </c>
      <c r="AY64" s="60">
        <f t="shared" si="18"/>
        <v>0.35597557115906309</v>
      </c>
      <c r="AZ64" s="84">
        <f t="shared" si="18"/>
        <v>0.36109452860724189</v>
      </c>
    </row>
    <row r="65" spans="1:52">
      <c r="A65" s="102">
        <f t="shared" si="3"/>
        <v>62</v>
      </c>
      <c r="B65" s="4">
        <v>0</v>
      </c>
      <c r="C65" s="60">
        <f t="shared" si="19"/>
        <v>2.8074219075510881E-3</v>
      </c>
      <c r="D65" s="60">
        <f t="shared" si="19"/>
        <v>8.6119577125165925E-3</v>
      </c>
      <c r="E65" s="60">
        <f t="shared" si="19"/>
        <v>1.5819553585903267E-2</v>
      </c>
      <c r="F65" s="60">
        <f t="shared" si="19"/>
        <v>2.3818229304678567E-2</v>
      </c>
      <c r="G65" s="60">
        <f t="shared" si="19"/>
        <v>3.2295572977927921E-2</v>
      </c>
      <c r="H65" s="60">
        <f t="shared" si="19"/>
        <v>4.1067556020173999E-2</v>
      </c>
      <c r="I65" s="60">
        <f t="shared" si="19"/>
        <v>5.0016002571615488E-2</v>
      </c>
      <c r="J65" s="60">
        <f t="shared" si="19"/>
        <v>5.9060583867026062E-2</v>
      </c>
      <c r="K65" s="60">
        <f t="shared" si="19"/>
        <v>6.8144505794526467E-2</v>
      </c>
      <c r="L65" s="60">
        <f t="shared" si="19"/>
        <v>7.7226478114719013E-2</v>
      </c>
      <c r="M65" s="60">
        <f t="shared" si="20"/>
        <v>8.627588209726772E-2</v>
      </c>
      <c r="N65" s="60">
        <f t="shared" si="20"/>
        <v>9.5269700429221976E-2</v>
      </c>
      <c r="O65" s="60">
        <f t="shared" si="20"/>
        <v>0.10419048023286545</v>
      </c>
      <c r="P65" s="60">
        <f t="shared" si="20"/>
        <v>0.11302493284924942</v>
      </c>
      <c r="Q65" s="60">
        <f t="shared" si="20"/>
        <v>0.12176294266340366</v>
      </c>
      <c r="R65" s="60">
        <f t="shared" si="20"/>
        <v>0.13039684796163398</v>
      </c>
      <c r="S65" s="60">
        <f t="shared" si="20"/>
        <v>0.13892090811951757</v>
      </c>
      <c r="T65" s="60">
        <f t="shared" si="20"/>
        <v>0.14733090169782392</v>
      </c>
      <c r="U65" s="60">
        <f t="shared" si="20"/>
        <v>0.15562381855614316</v>
      </c>
      <c r="V65" s="60">
        <f t="shared" si="20"/>
        <v>0.1637976208028234</v>
      </c>
      <c r="W65" s="60">
        <f t="shared" si="20"/>
        <v>0.17185105500631209</v>
      </c>
      <c r="X65" s="60">
        <f t="shared" si="20"/>
        <v>0.17978350315773353</v>
      </c>
      <c r="Y65" s="60">
        <f t="shared" si="20"/>
        <v>0.18759486332171668</v>
      </c>
      <c r="Z65" s="60">
        <f t="shared" si="20"/>
        <v>0.19528545330537803</v>
      </c>
      <c r="AA65" s="60">
        <f t="shared" si="20"/>
        <v>0.20285593236614669</v>
      </c>
      <c r="AB65" s="60">
        <f t="shared" si="18"/>
        <v>0.21030723719315761</v>
      </c>
      <c r="AC65" s="60">
        <f t="shared" si="18"/>
        <v>0.21764052928150573</v>
      </c>
      <c r="AD65" s="60">
        <f t="shared" si="18"/>
        <v>0.22485715147181132</v>
      </c>
      <c r="AE65" s="60">
        <f t="shared" si="18"/>
        <v>0.23195859191577631</v>
      </c>
      <c r="AF65" s="60">
        <f t="shared" si="18"/>
        <v>0.23894645409747611</v>
      </c>
      <c r="AG65" s="60">
        <f t="shared" si="18"/>
        <v>0.24582243182201946</v>
      </c>
      <c r="AH65" s="60">
        <f t="shared" si="18"/>
        <v>0.25258828830057922</v>
      </c>
      <c r="AI65" s="60">
        <f t="shared" si="18"/>
        <v>0.25924583862990869</v>
      </c>
      <c r="AJ65" s="60">
        <f t="shared" si="18"/>
        <v>0.265796935097103</v>
      </c>
      <c r="AK65" s="60">
        <f t="shared" si="18"/>
        <v>0.27224345484520945</v>
      </c>
      <c r="AL65" s="60">
        <f t="shared" si="18"/>
        <v>0.27858728951874556</v>
      </c>
      <c r="AM65" s="60">
        <f t="shared" si="18"/>
        <v>0.28483033657505374</v>
      </c>
      <c r="AN65" s="60">
        <f t="shared" ref="AB65:AZ75" si="21">(AN$2/(AN$2+$A65)+1.96*1.96/(2*(AN$2+$A65))-1.96*SQRT((AN$2/(AN$2+$A65)*(1-AN$2/(AN$2+$A65))+1.96*1.96/(4*(AN$2+$A65)))/(AN$2+$A65)))/(1+1.96*1.96/(AN$2+$A65))</f>
        <v>0.29097449200134384</v>
      </c>
      <c r="AO65" s="60">
        <f t="shared" si="21"/>
        <v>0.29702164422098598</v>
      </c>
      <c r="AP65" s="60">
        <f t="shared" si="21"/>
        <v>0.3029736690082715</v>
      </c>
      <c r="AQ65" s="60">
        <f t="shared" si="21"/>
        <v>0.3088324252600616</v>
      </c>
      <c r="AR65" s="60">
        <f t="shared" si="21"/>
        <v>0.3145997514967952</v>
      </c>
      <c r="AS65" s="60">
        <f t="shared" si="21"/>
        <v>0.32027746298521398</v>
      </c>
      <c r="AT65" s="60">
        <f t="shared" si="21"/>
        <v>0.32586734939167683</v>
      </c>
      <c r="AU65" s="60">
        <f t="shared" si="21"/>
        <v>0.33137117288870527</v>
      </c>
      <c r="AV65" s="60">
        <f t="shared" si="21"/>
        <v>0.33679066664892388</v>
      </c>
      <c r="AW65" s="60">
        <f t="shared" si="21"/>
        <v>0.3421275336702308</v>
      </c>
      <c r="AX65" s="60">
        <f t="shared" si="21"/>
        <v>0.34738344588418479</v>
      </c>
      <c r="AY65" s="60">
        <f t="shared" si="21"/>
        <v>0.35256004350648223</v>
      </c>
      <c r="AZ65" s="84">
        <f t="shared" si="21"/>
        <v>0.35765893459423009</v>
      </c>
    </row>
    <row r="66" spans="1:52">
      <c r="A66" s="102">
        <f t="shared" si="3"/>
        <v>63</v>
      </c>
      <c r="B66" s="4">
        <v>0</v>
      </c>
      <c r="C66" s="60">
        <f t="shared" si="19"/>
        <v>2.7634707504014052E-3</v>
      </c>
      <c r="D66" s="60">
        <f t="shared" si="19"/>
        <v>8.4788194009453536E-3</v>
      </c>
      <c r="E66" s="60">
        <f t="shared" si="19"/>
        <v>1.5577991894810295E-2</v>
      </c>
      <c r="F66" s="60">
        <f t="shared" si="19"/>
        <v>2.3458971433043544E-2</v>
      </c>
      <c r="G66" s="60">
        <f t="shared" si="19"/>
        <v>3.1814375154871552E-2</v>
      </c>
      <c r="H66" s="60">
        <f t="shared" si="19"/>
        <v>4.0463070120907337E-2</v>
      </c>
      <c r="I66" s="60">
        <f t="shared" si="19"/>
        <v>4.9288675106146228E-2</v>
      </c>
      <c r="J66" s="60">
        <f t="shared" si="19"/>
        <v>5.8212021765552971E-2</v>
      </c>
      <c r="K66" s="60">
        <f t="shared" si="19"/>
        <v>6.7177082931055565E-2</v>
      </c>
      <c r="L66" s="60">
        <f t="shared" si="19"/>
        <v>7.6143077996208119E-2</v>
      </c>
      <c r="M66" s="60">
        <f t="shared" si="20"/>
        <v>8.5079723015851261E-2</v>
      </c>
      <c r="N66" s="60">
        <f t="shared" si="20"/>
        <v>9.3964213237742886E-2</v>
      </c>
      <c r="O66" s="60">
        <f t="shared" si="20"/>
        <v>0.10277922110932625</v>
      </c>
      <c r="P66" s="60">
        <f t="shared" si="20"/>
        <v>0.1115115201004776</v>
      </c>
      <c r="Q66" s="60">
        <f t="shared" si="20"/>
        <v>0.12015101048823743</v>
      </c>
      <c r="R66" s="60">
        <f t="shared" si="20"/>
        <v>0.12869001243979503</v>
      </c>
      <c r="S66" s="60">
        <f t="shared" si="20"/>
        <v>0.13712274217035494</v>
      </c>
      <c r="T66" s="60">
        <f t="shared" si="20"/>
        <v>0.14544491671551743</v>
      </c>
      <c r="U66" s="60">
        <f t="shared" si="20"/>
        <v>0.15365345107261638</v>
      </c>
      <c r="V66" s="60">
        <f t="shared" si="20"/>
        <v>0.16174622297217847</v>
      </c>
      <c r="W66" s="60">
        <f t="shared" si="20"/>
        <v>0.16972188801500593</v>
      </c>
      <c r="X66" s="60">
        <f t="shared" si="20"/>
        <v>0.1775797328865609</v>
      </c>
      <c r="Y66" s="60">
        <f t="shared" si="20"/>
        <v>0.1853195577468752</v>
      </c>
      <c r="Z66" s="60">
        <f t="shared" si="20"/>
        <v>0.19294158124476968</v>
      </c>
      <c r="AA66" s="60">
        <f t="shared" si="20"/>
        <v>0.20044636326587595</v>
      </c>
      <c r="AB66" s="60">
        <f t="shared" si="21"/>
        <v>0.2078347417163135</v>
      </c>
      <c r="AC66" s="60">
        <f t="shared" si="21"/>
        <v>0.21510778051256527</v>
      </c>
      <c r="AD66" s="60">
        <f t="shared" si="21"/>
        <v>0.22226672658950442</v>
      </c>
      <c r="AE66" s="60">
        <f t="shared" si="21"/>
        <v>0.2293129742179435</v>
      </c>
      <c r="AF66" s="60">
        <f t="shared" si="21"/>
        <v>0.23624803528547358</v>
      </c>
      <c r="AG66" s="60">
        <f t="shared" si="21"/>
        <v>0.24307351447114595</v>
      </c>
      <c r="AH66" s="60">
        <f t="shared" si="21"/>
        <v>0.24979108845799555</v>
      </c>
      <c r="AI66" s="60">
        <f t="shared" si="21"/>
        <v>0.2564024884934557</v>
      </c>
      <c r="AJ66" s="60">
        <f t="shared" si="21"/>
        <v>0.26290948573797346</v>
      </c>
      <c r="AK66" s="60">
        <f t="shared" si="21"/>
        <v>0.26931387894509207</v>
      </c>
      <c r="AL66" s="60">
        <f t="shared" si="21"/>
        <v>0.27561748409823289</v>
      </c>
      <c r="AM66" s="60">
        <f t="shared" si="21"/>
        <v>0.28182212569509163</v>
      </c>
      <c r="AN66" s="60">
        <f t="shared" si="21"/>
        <v>0.28792962942352879</v>
      </c>
      <c r="AO66" s="60">
        <f t="shared" si="21"/>
        <v>0.2939418160157895</v>
      </c>
      <c r="AP66" s="60">
        <f t="shared" si="21"/>
        <v>0.2998604961029176</v>
      </c>
      <c r="AQ66" s="60">
        <f t="shared" si="21"/>
        <v>0.30568746591993617</v>
      </c>
      <c r="AR66" s="60">
        <f t="shared" si="21"/>
        <v>0.31142450373600916</v>
      </c>
      <c r="AS66" s="60">
        <f t="shared" si="21"/>
        <v>0.31707336690335403</v>
      </c>
      <c r="AT66" s="60">
        <f t="shared" si="21"/>
        <v>0.32263578943492172</v>
      </c>
      <c r="AU66" s="60">
        <f t="shared" si="21"/>
        <v>0.32811348003440627</v>
      </c>
      <c r="AV66" s="60">
        <f t="shared" si="21"/>
        <v>0.333508120513485</v>
      </c>
      <c r="AW66" s="60">
        <f t="shared" si="21"/>
        <v>0.33882136454071754</v>
      </c>
      <c r="AX66" s="60">
        <f t="shared" si="21"/>
        <v>0.34405483667455772</v>
      </c>
      <c r="AY66" s="60">
        <f t="shared" si="21"/>
        <v>0.34921013163971659</v>
      </c>
      <c r="AZ66" s="84">
        <f t="shared" si="21"/>
        <v>0.35428881381187033</v>
      </c>
    </row>
    <row r="67" spans="1:52">
      <c r="A67" s="102">
        <f t="shared" si="3"/>
        <v>64</v>
      </c>
      <c r="B67" s="4">
        <v>0</v>
      </c>
      <c r="C67" s="60">
        <f t="shared" si="19"/>
        <v>2.7208745274866189E-3</v>
      </c>
      <c r="D67" s="60">
        <f t="shared" si="19"/>
        <v>8.3497350759465083E-3</v>
      </c>
      <c r="E67" s="60">
        <f t="shared" si="19"/>
        <v>1.5343696938151807E-2</v>
      </c>
      <c r="F67" s="60">
        <f t="shared" si="19"/>
        <v>2.3110391480533059E-2</v>
      </c>
      <c r="G67" s="60">
        <f t="shared" si="19"/>
        <v>3.1347309217669046E-2</v>
      </c>
      <c r="H67" s="60">
        <f t="shared" si="19"/>
        <v>3.987612654032837E-2</v>
      </c>
      <c r="I67" s="60">
        <f t="shared" si="19"/>
        <v>4.8582206325328975E-2</v>
      </c>
      <c r="J67" s="60">
        <f t="shared" si="19"/>
        <v>5.7387510600737685E-2</v>
      </c>
      <c r="K67" s="60">
        <f t="shared" si="19"/>
        <v>6.6236761640452516E-2</v>
      </c>
      <c r="L67" s="60">
        <f t="shared" si="19"/>
        <v>7.5089679004872248E-2</v>
      </c>
      <c r="M67" s="60">
        <f t="shared" si="20"/>
        <v>8.3916309370033623E-2</v>
      </c>
      <c r="N67" s="60">
        <f t="shared" si="20"/>
        <v>9.2694059942674503E-2</v>
      </c>
      <c r="O67" s="60">
        <f t="shared" si="20"/>
        <v>0.1014057303066853</v>
      </c>
      <c r="P67" s="60">
        <f t="shared" si="20"/>
        <v>0.11003815950408477</v>
      </c>
      <c r="Q67" s="60">
        <f t="shared" si="20"/>
        <v>0.11858126823689084</v>
      </c>
      <c r="R67" s="60">
        <f t="shared" si="20"/>
        <v>0.1270273637929335</v>
      </c>
      <c r="S67" s="60">
        <f t="shared" si="20"/>
        <v>0.1353706249001661</v>
      </c>
      <c r="T67" s="60">
        <f t="shared" si="20"/>
        <v>0.1436067129787513</v>
      </c>
      <c r="U67" s="60">
        <f t="shared" si="20"/>
        <v>0.1517324741680183</v>
      </c>
      <c r="V67" s="60">
        <f t="shared" si="20"/>
        <v>0.15974570781689024</v>
      </c>
      <c r="W67" s="60">
        <f t="shared" si="20"/>
        <v>0.16764498447307555</v>
      </c>
      <c r="X67" s="60">
        <f t="shared" si="20"/>
        <v>0.17542950129698359</v>
      </c>
      <c r="Y67" s="60">
        <f t="shared" si="20"/>
        <v>0.18309896615432045</v>
      </c>
      <c r="Z67" s="60">
        <f t="shared" si="20"/>
        <v>0.19065350395100789</v>
      </c>
      <c r="AA67" s="60">
        <f t="shared" si="20"/>
        <v>0.19809358040575942</v>
      </c>
      <c r="AB67" s="60">
        <f t="shared" si="21"/>
        <v>0.20541993962705982</v>
      </c>
      <c r="AC67" s="60">
        <f t="shared" si="21"/>
        <v>0.21263355271467296</v>
      </c>
      <c r="AD67" s="60">
        <f t="shared" si="21"/>
        <v>0.21973557523585982</v>
      </c>
      <c r="AE67" s="60">
        <f t="shared" si="21"/>
        <v>0.22672731189740269</v>
      </c>
      <c r="AF67" s="60">
        <f t="shared" si="21"/>
        <v>0.23361018709048179</v>
      </c>
      <c r="AG67" s="60">
        <f t="shared" si="21"/>
        <v>0.24038572025731433</v>
      </c>
      <c r="AH67" s="60">
        <f t="shared" si="21"/>
        <v>0.24705550523810998</v>
      </c>
      <c r="AI67" s="60">
        <f t="shared" si="21"/>
        <v>0.25362119291999519</v>
      </c>
      <c r="AJ67" s="60">
        <f t="shared" si="21"/>
        <v>0.26008447663750445</v>
      </c>
      <c r="AK67" s="60">
        <f t="shared" si="21"/>
        <v>0.26644707987537569</v>
      </c>
      <c r="AL67" s="60">
        <f t="shared" si="21"/>
        <v>0.27271074590490141</v>
      </c>
      <c r="AM67" s="60">
        <f t="shared" si="21"/>
        <v>0.27887722904962386</v>
      </c>
      <c r="AN67" s="60">
        <f t="shared" si="21"/>
        <v>0.28494828732820177</v>
      </c>
      <c r="AO67" s="60">
        <f t="shared" si="21"/>
        <v>0.29092567626448879</v>
      </c>
      <c r="AP67" s="60">
        <f t="shared" si="21"/>
        <v>0.29681114368929629</v>
      </c>
      <c r="AQ67" s="60">
        <f t="shared" si="21"/>
        <v>0.30260642538652971</v>
      </c>
      <c r="AR67" s="60">
        <f t="shared" si="21"/>
        <v>0.30831324145963807</v>
      </c>
      <c r="AS67" s="60">
        <f t="shared" si="21"/>
        <v>0.3139332933135473</v>
      </c>
      <c r="AT67" s="60">
        <f t="shared" si="21"/>
        <v>0.31946826116323029</v>
      </c>
      <c r="AU67" s="60">
        <f t="shared" si="21"/>
        <v>0.32491980199339493</v>
      </c>
      <c r="AV67" s="60">
        <f t="shared" si="21"/>
        <v>0.33028954790493459</v>
      </c>
      <c r="AW67" s="60">
        <f t="shared" si="21"/>
        <v>0.33557910479316561</v>
      </c>
      <c r="AX67" s="60">
        <f t="shared" si="21"/>
        <v>0.34079005131078005</v>
      </c>
      <c r="AY67" s="60">
        <f t="shared" si="21"/>
        <v>0.34592393807513022</v>
      </c>
      <c r="AZ67" s="84">
        <f t="shared" si="21"/>
        <v>0.35098228708513207</v>
      </c>
    </row>
    <row r="68" spans="1:52">
      <c r="A68" s="102">
        <f t="shared" si="3"/>
        <v>65</v>
      </c>
      <c r="B68" s="4">
        <v>0</v>
      </c>
      <c r="C68" s="60">
        <f t="shared" si="19"/>
        <v>2.6795715344567501E-3</v>
      </c>
      <c r="D68" s="60">
        <f t="shared" si="19"/>
        <v>8.2245223474539057E-3</v>
      </c>
      <c r="E68" s="60">
        <f t="shared" si="19"/>
        <v>1.5116345653532108E-2</v>
      </c>
      <c r="F68" s="60">
        <f t="shared" si="19"/>
        <v>2.2772020303367495E-2</v>
      </c>
      <c r="G68" s="60">
        <f t="shared" si="19"/>
        <v>3.0893761510293525E-2</v>
      </c>
      <c r="H68" s="60">
        <f t="shared" si="19"/>
        <v>3.9305972354112026E-2</v>
      </c>
      <c r="I68" s="60">
        <f t="shared" si="19"/>
        <v>4.7895711261167928E-2</v>
      </c>
      <c r="J68" s="60">
        <f t="shared" si="19"/>
        <v>5.6586041610119077E-2</v>
      </c>
      <c r="K68" s="60">
        <f t="shared" si="19"/>
        <v>6.5322418067745899E-2</v>
      </c>
      <c r="L68" s="60">
        <f t="shared" si="19"/>
        <v>7.4065050994147313E-2</v>
      </c>
      <c r="M68" s="60">
        <f t="shared" si="20"/>
        <v>8.2784313399212731E-2</v>
      </c>
      <c r="N68" s="60">
        <f t="shared" si="20"/>
        <v>9.1457823584038256E-2</v>
      </c>
      <c r="O68" s="60">
        <f t="shared" si="20"/>
        <v>0.10006850973163445</v>
      </c>
      <c r="P68" s="60">
        <f t="shared" si="20"/>
        <v>0.10860327950089017</v>
      </c>
      <c r="Q68" s="60">
        <f t="shared" si="20"/>
        <v>0.11705207812728377</v>
      </c>
      <c r="R68" s="60">
        <f t="shared" si="20"/>
        <v>0.12540720482500986</v>
      </c>
      <c r="S68" s="60">
        <f t="shared" si="20"/>
        <v>0.13366280607539824</v>
      </c>
      <c r="T68" s="60">
        <f t="shared" si="20"/>
        <v>0.14181449316941397</v>
      </c>
      <c r="U68" s="60">
        <f t="shared" si="20"/>
        <v>0.14985904898307537</v>
      </c>
      <c r="V68" s="60">
        <f t="shared" si="20"/>
        <v>0.15779420008743489</v>
      </c>
      <c r="W68" s="60">
        <f t="shared" si="20"/>
        <v>0.16561843751812286</v>
      </c>
      <c r="X68" s="60">
        <f t="shared" si="20"/>
        <v>0.17333087433749275</v>
      </c>
      <c r="Y68" s="60">
        <f t="shared" si="20"/>
        <v>0.18093113139383876</v>
      </c>
      <c r="Z68" s="60">
        <f t="shared" si="20"/>
        <v>0.18841924495236884</v>
      </c>
      <c r="AA68" s="60">
        <f t="shared" si="20"/>
        <v>0.19579559147626249</v>
      </c>
      <c r="AB68" s="60">
        <f t="shared" si="21"/>
        <v>0.2030608259873361</v>
      </c>
      <c r="AC68" s="60">
        <f t="shared" si="21"/>
        <v>0.21021583127441631</v>
      </c>
      <c r="AD68" s="60">
        <f t="shared" si="21"/>
        <v>0.21726167583661848</v>
      </c>
      <c r="AE68" s="60">
        <f t="shared" si="21"/>
        <v>0.22419957891141781</v>
      </c>
      <c r="AF68" s="60">
        <f t="shared" si="21"/>
        <v>0.23103088128713048</v>
      </c>
      <c r="AG68" s="60">
        <f t="shared" si="21"/>
        <v>0.23775702086652162</v>
      </c>
      <c r="AH68" s="60">
        <f t="shared" si="21"/>
        <v>0.2443795121542261</v>
      </c>
      <c r="AI68" s="60">
        <f t="shared" si="21"/>
        <v>0.25089992900091479</v>
      </c>
      <c r="AJ68" s="60">
        <f t="shared" si="21"/>
        <v>0.25731989006284084</v>
      </c>
      <c r="AK68" s="60">
        <f t="shared" si="21"/>
        <v>0.26364104653478027</v>
      </c>
      <c r="AL68" s="60">
        <f t="shared" si="21"/>
        <v>0.26986507179349312</v>
      </c>
      <c r="AM68" s="60">
        <f t="shared" si="21"/>
        <v>0.27599365265225301</v>
      </c>
      <c r="AN68" s="60">
        <f t="shared" si="21"/>
        <v>0.28202848197813429</v>
      </c>
      <c r="AO68" s="60">
        <f t="shared" si="21"/>
        <v>0.28797125246524385</v>
      </c>
      <c r="AP68" s="60">
        <f t="shared" si="21"/>
        <v>0.29382365139092603</v>
      </c>
      <c r="AQ68" s="60">
        <f t="shared" si="21"/>
        <v>0.29958735620971916</v>
      </c>
      <c r="AR68" s="60">
        <f t="shared" si="21"/>
        <v>0.30526403086270421</v>
      </c>
      <c r="AS68" s="60">
        <f t="shared" si="21"/>
        <v>0.31085532269880395</v>
      </c>
      <c r="AT68" s="60">
        <f t="shared" si="21"/>
        <v>0.31636285992031193</v>
      </c>
      <c r="AU68" s="60">
        <f t="shared" si="21"/>
        <v>0.32178824947805179</v>
      </c>
      <c r="AV68" s="60">
        <f t="shared" si="21"/>
        <v>0.32713307535255598</v>
      </c>
      <c r="AW68" s="60">
        <f t="shared" si="21"/>
        <v>0.33239889716688548</v>
      </c>
      <c r="AX68" s="60">
        <f t="shared" si="21"/>
        <v>0.33758724908450122</v>
      </c>
      <c r="AY68" s="60">
        <f t="shared" si="21"/>
        <v>0.34269963895219036</v>
      </c>
      <c r="AZ68" s="84">
        <f t="shared" si="21"/>
        <v>0.3477375476536349</v>
      </c>
    </row>
    <row r="69" spans="1:52">
      <c r="A69" s="102">
        <f t="shared" si="3"/>
        <v>66</v>
      </c>
      <c r="B69" s="4">
        <v>0</v>
      </c>
      <c r="C69" s="60">
        <f t="shared" si="19"/>
        <v>2.6395037576767816E-3</v>
      </c>
      <c r="D69" s="60">
        <f t="shared" si="19"/>
        <v>8.1030096050453432E-3</v>
      </c>
      <c r="E69" s="60">
        <f t="shared" si="19"/>
        <v>1.4895633850267164E-2</v>
      </c>
      <c r="F69" s="60">
        <f t="shared" si="19"/>
        <v>2.2443415847410175E-2</v>
      </c>
      <c r="G69" s="60">
        <f t="shared" si="19"/>
        <v>3.0453153406264533E-2</v>
      </c>
      <c r="H69" s="60">
        <f t="shared" si="19"/>
        <v>3.8751897130490362E-2</v>
      </c>
      <c r="I69" s="60">
        <f t="shared" si="19"/>
        <v>4.7228354329351067E-2</v>
      </c>
      <c r="J69" s="60">
        <f t="shared" si="19"/>
        <v>5.5806661696501225E-2</v>
      </c>
      <c r="K69" s="60">
        <f t="shared" si="19"/>
        <v>6.4432989690721643E-2</v>
      </c>
      <c r="L69" s="60">
        <f t="shared" si="19"/>
        <v>7.3068030218550378E-2</v>
      </c>
      <c r="M69" s="60">
        <f t="shared" si="20"/>
        <v>8.1682478239274645E-2</v>
      </c>
      <c r="N69" s="60">
        <f t="shared" si="20"/>
        <v>9.0254162053391859E-2</v>
      </c>
      <c r="O69" s="60">
        <f t="shared" si="20"/>
        <v>9.8766139592776317E-2</v>
      </c>
      <c r="P69" s="60">
        <f t="shared" si="20"/>
        <v>0.10720538981609888</v>
      </c>
      <c r="Q69" s="60">
        <f t="shared" si="20"/>
        <v>0.11556188621286034</v>
      </c>
      <c r="R69" s="60">
        <f t="shared" si="20"/>
        <v>0.12382792433083327</v>
      </c>
      <c r="S69" s="60">
        <f t="shared" si="20"/>
        <v>0.13199762324683001</v>
      </c>
      <c r="T69" s="60">
        <f t="shared" si="20"/>
        <v>0.14006654921749656</v>
      </c>
      <c r="U69" s="60">
        <f t="shared" si="20"/>
        <v>0.1480314270708086</v>
      </c>
      <c r="V69" s="60">
        <f t="shared" si="20"/>
        <v>0.15588991583928091</v>
      </c>
      <c r="W69" s="60">
        <f t="shared" si="20"/>
        <v>0.1636404322399915</v>
      </c>
      <c r="X69" s="60">
        <f t="shared" si="20"/>
        <v>0.17128201033468107</v>
      </c>
      <c r="Y69" s="60">
        <f t="shared" si="20"/>
        <v>0.1788141889199488</v>
      </c>
      <c r="Z69" s="60">
        <f t="shared" si="20"/>
        <v>0.18623692042961368</v>
      </c>
      <c r="AA69" s="60">
        <f t="shared" si="20"/>
        <v>0.19355049670786545</v>
      </c>
      <c r="AB69" s="60">
        <f t="shared" si="21"/>
        <v>0.20075548814347025</v>
      </c>
      <c r="AC69" s="60">
        <f t="shared" si="21"/>
        <v>0.20785269347957885</v>
      </c>
      <c r="AD69" s="60">
        <f t="shared" si="21"/>
        <v>0.21484309822217873</v>
      </c>
      <c r="AE69" s="60">
        <f t="shared" si="21"/>
        <v>0.2217278400249833</v>
      </c>
      <c r="AF69" s="60">
        <f t="shared" si="21"/>
        <v>0.22850817977225668</v>
      </c>
      <c r="AG69" s="60">
        <f t="shared" si="21"/>
        <v>0.23518547734357254</v>
      </c>
      <c r="AH69" s="60">
        <f t="shared" si="21"/>
        <v>0.24176117124691768</v>
      </c>
      <c r="AI69" s="60">
        <f t="shared" si="21"/>
        <v>0.24823676146403359</v>
      </c>
      <c r="AJ69" s="60">
        <f t="shared" si="21"/>
        <v>0.25461379497543002</v>
      </c>
      <c r="AK69" s="60">
        <f t="shared" si="21"/>
        <v>0.26089385353016681</v>
      </c>
      <c r="AL69" s="60">
        <f t="shared" si="21"/>
        <v>0.26707854330326647</v>
      </c>
      <c r="AM69" s="60">
        <f t="shared" si="21"/>
        <v>0.27316948614594705</v>
      </c>
      <c r="AN69" s="60">
        <f t="shared" si="21"/>
        <v>0.27916831218415195</v>
      </c>
      <c r="AO69" s="60">
        <f t="shared" si="21"/>
        <v>0.28507665356163669</v>
      </c>
      <c r="AP69" s="60">
        <f t="shared" si="21"/>
        <v>0.29089613915715784</v>
      </c>
      <c r="AQ69" s="60">
        <f t="shared" si="21"/>
        <v>0.29662839013259595</v>
      </c>
      <c r="AR69" s="60">
        <f t="shared" si="21"/>
        <v>0.30227501619133068</v>
      </c>
      <c r="AS69" s="60">
        <f t="shared" si="21"/>
        <v>0.30783761244479607</v>
      </c>
      <c r="AT69" s="60">
        <f t="shared" si="21"/>
        <v>0.31331775680061763</v>
      </c>
      <c r="AU69" s="60">
        <f t="shared" si="21"/>
        <v>0.31871700779864365</v>
      </c>
      <c r="AV69" s="60">
        <f t="shared" si="21"/>
        <v>0.32403690283200165</v>
      </c>
      <c r="AW69" s="60">
        <f t="shared" si="21"/>
        <v>0.32927895669940405</v>
      </c>
      <c r="AX69" s="60">
        <f t="shared" si="21"/>
        <v>0.33444466044260179</v>
      </c>
      <c r="AY69" s="60">
        <f t="shared" si="21"/>
        <v>0.33953548042937687</v>
      </c>
      <c r="AZ69" s="84">
        <f t="shared" si="21"/>
        <v>0.34455285764797311</v>
      </c>
    </row>
    <row r="70" spans="1:52">
      <c r="A70" s="102">
        <f t="shared" ref="A70:A103" si="22">A69+1</f>
        <v>67</v>
      </c>
      <c r="B70" s="4">
        <v>0</v>
      </c>
      <c r="C70" s="60">
        <f t="shared" si="19"/>
        <v>2.6006166023507821E-3</v>
      </c>
      <c r="D70" s="60">
        <f t="shared" si="19"/>
        <v>7.9850352331449336E-3</v>
      </c>
      <c r="E70" s="60">
        <f t="shared" si="19"/>
        <v>1.4681274851143573E-2</v>
      </c>
      <c r="F70" s="60">
        <f t="shared" si="19"/>
        <v>2.2124161220470236E-2</v>
      </c>
      <c r="G70" s="60">
        <f t="shared" si="19"/>
        <v>3.0024938843822721E-2</v>
      </c>
      <c r="H70" s="60">
        <f t="shared" si="19"/>
        <v>3.8213229973420255E-2</v>
      </c>
      <c r="I70" s="60">
        <f t="shared" si="19"/>
        <v>4.6579345930590606E-2</v>
      </c>
      <c r="J70" s="60">
        <f t="shared" si="19"/>
        <v>5.5048469638561637E-2</v>
      </c>
      <c r="K70" s="60">
        <f t="shared" si="19"/>
        <v>6.3567471189529212E-2</v>
      </c>
      <c r="L70" s="60">
        <f t="shared" si="19"/>
        <v>7.2097514909401916E-2</v>
      </c>
      <c r="M70" s="60">
        <f t="shared" si="20"/>
        <v>8.0609613248301071E-2</v>
      </c>
      <c r="N70" s="60">
        <f t="shared" si="20"/>
        <v>8.9081803209866445E-2</v>
      </c>
      <c r="O70" s="60">
        <f t="shared" si="20"/>
        <v>9.749727334375495E-2</v>
      </c>
      <c r="P70" s="60">
        <f t="shared" si="20"/>
        <v>0.10584307626279291</v>
      </c>
      <c r="Q70" s="60">
        <f t="shared" si="20"/>
        <v>0.1141092170763672</v>
      </c>
      <c r="R70" s="60">
        <f t="shared" si="20"/>
        <v>0.12228799170691443</v>
      </c>
      <c r="S70" s="60">
        <f t="shared" si="20"/>
        <v>0.13037349630137582</v>
      </c>
      <c r="T70" s="60">
        <f t="shared" si="20"/>
        <v>0.13836125681504122</v>
      </c>
      <c r="U70" s="60">
        <f t="shared" si="20"/>
        <v>0.14624794489136714</v>
      </c>
      <c r="V70" s="60">
        <f t="shared" si="20"/>
        <v>0.15403115692511479</v>
      </c>
      <c r="W70" s="60">
        <f t="shared" si="20"/>
        <v>0.1617092401848666</v>
      </c>
      <c r="X70" s="60">
        <f t="shared" si="20"/>
        <v>0.16928115452187478</v>
      </c>
      <c r="Y70" s="60">
        <f t="shared" si="20"/>
        <v>0.176746361356073</v>
      </c>
      <c r="Z70" s="60">
        <f t="shared" si="20"/>
        <v>0.18410473382523007</v>
      </c>
      <c r="AA70" s="60">
        <f t="shared" si="20"/>
        <v>0.19135648353357726</v>
      </c>
      <c r="AB70" s="60">
        <f t="shared" si="21"/>
        <v>0.19850210044898137</v>
      </c>
      <c r="AC70" s="60">
        <f t="shared" si="21"/>
        <v>0.20554230330818626</v>
      </c>
      <c r="AD70" s="60">
        <f t="shared" si="21"/>
        <v>0.21247799848789717</v>
      </c>
      <c r="AE70" s="60">
        <f t="shared" si="21"/>
        <v>0.21931024574654739</v>
      </c>
      <c r="AF70" s="60">
        <f t="shared" si="21"/>
        <v>0.22604022957947018</v>
      </c>
      <c r="AG70" s="60">
        <f t="shared" si="21"/>
        <v>0.23266923518824525</v>
      </c>
      <c r="AH70" s="60">
        <f t="shared" si="21"/>
        <v>0.23919862826396276</v>
      </c>
      <c r="AI70" s="60">
        <f t="shared" si="21"/>
        <v>0.24562983793895452</v>
      </c>
      <c r="AJ70" s="60">
        <f t="shared" si="21"/>
        <v>0.25196434238298415</v>
      </c>
      <c r="AK70" s="60">
        <f t="shared" si="21"/>
        <v>0.25820365661589834</v>
      </c>
      <c r="AL70" s="60">
        <f t="shared" si="21"/>
        <v>0.26434932218518686</v>
      </c>
      <c r="AM70" s="60">
        <f t="shared" si="21"/>
        <v>0.27040289841818516</v>
      </c>
      <c r="AN70" s="60">
        <f t="shared" si="21"/>
        <v>0.27636595500808658</v>
      </c>
      <c r="AO70" s="60">
        <f t="shared" si="21"/>
        <v>0.28224006573304644</v>
      </c>
      <c r="AP70" s="60">
        <f t="shared" si="21"/>
        <v>0.28802680314038603</v>
      </c>
      <c r="AQ70" s="60">
        <f t="shared" si="21"/>
        <v>0.29372773405474856</v>
      </c>
      <c r="AR70" s="60">
        <f t="shared" si="21"/>
        <v>0.29934441579117815</v>
      </c>
      <c r="AS70" s="60">
        <f t="shared" si="21"/>
        <v>0.30487839297240443</v>
      </c>
      <c r="AT70" s="60">
        <f t="shared" si="21"/>
        <v>0.31033119486484406</v>
      </c>
      <c r="AU70" s="60">
        <f t="shared" si="21"/>
        <v>0.31570433316053725</v>
      </c>
      <c r="AV70" s="60">
        <f t="shared" si="21"/>
        <v>0.32099930014289246</v>
      </c>
      <c r="AW70" s="60">
        <f t="shared" si="21"/>
        <v>0.32621756718306522</v>
      </c>
      <c r="AX70" s="60">
        <f t="shared" si="21"/>
        <v>0.33136058352136005</v>
      </c>
      <c r="AY70" s="60">
        <f t="shared" si="21"/>
        <v>0.33642977529443968</v>
      </c>
      <c r="AZ70" s="84">
        <f t="shared" si="21"/>
        <v>0.34142654477455808</v>
      </c>
    </row>
    <row r="71" spans="1:52">
      <c r="A71" s="102">
        <f t="shared" si="22"/>
        <v>68</v>
      </c>
      <c r="B71" s="4">
        <v>0</v>
      </c>
      <c r="C71" s="60">
        <f t="shared" si="19"/>
        <v>2.5628586443303789E-3</v>
      </c>
      <c r="D71" s="60">
        <f t="shared" si="19"/>
        <v>7.8704468938062891E-3</v>
      </c>
      <c r="E71" s="60">
        <f t="shared" si="19"/>
        <v>1.4472998249826664E-2</v>
      </c>
      <c r="F71" s="60">
        <f t="shared" si="19"/>
        <v>2.1813862926925037E-2</v>
      </c>
      <c r="G71" s="60">
        <f t="shared" si="19"/>
        <v>2.960860206637889E-2</v>
      </c>
      <c r="H71" s="60">
        <f t="shared" si="19"/>
        <v>3.7689336809333382E-2</v>
      </c>
      <c r="I71" s="60">
        <f t="shared" si="19"/>
        <v>4.5947939328944823E-2</v>
      </c>
      <c r="J71" s="60">
        <f t="shared" si="19"/>
        <v>5.4310612607017979E-2</v>
      </c>
      <c r="K71" s="60">
        <f t="shared" si="19"/>
        <v>6.2724910645863149E-2</v>
      </c>
      <c r="L71" s="60">
        <f t="shared" si="19"/>
        <v>7.1152461199934597E-2</v>
      </c>
      <c r="M71" s="60">
        <f t="shared" si="20"/>
        <v>7.9564589697654065E-2</v>
      </c>
      <c r="N71" s="60">
        <f t="shared" si="20"/>
        <v>8.7939540374142089E-2</v>
      </c>
      <c r="O71" s="60">
        <f t="shared" si="20"/>
        <v>9.6260633013838928E-2</v>
      </c>
      <c r="P71" s="60">
        <f t="shared" si="20"/>
        <v>0.10451499593969747</v>
      </c>
      <c r="Q71" s="60">
        <f t="shared" si="20"/>
        <v>0.1126926689223679</v>
      </c>
      <c r="R71" s="60">
        <f t="shared" si="20"/>
        <v>0.12078595196346183</v>
      </c>
      <c r="S71" s="60">
        <f t="shared" si="20"/>
        <v>0.12878892241565565</v>
      </c>
      <c r="T71" s="60">
        <f t="shared" si="20"/>
        <v>0.13669707033094278</v>
      </c>
      <c r="U71" s="60">
        <f t="shared" si="20"/>
        <v>0.14450701870548618</v>
      </c>
      <c r="V71" s="60">
        <f t="shared" si="20"/>
        <v>0.15221630588234231</v>
      </c>
      <c r="W71" s="60">
        <f t="shared" si="20"/>
        <v>0.15982321425035884</v>
      </c>
      <c r="X71" s="60">
        <f t="shared" si="20"/>
        <v>0.16732663395366265</v>
      </c>
      <c r="Y71" s="60">
        <f t="shared" si="20"/>
        <v>0.17472595343886432</v>
      </c>
      <c r="Z71" s="60">
        <f t="shared" si="20"/>
        <v>0.18202097082654678</v>
      </c>
      <c r="AA71" s="60">
        <f t="shared" si="20"/>
        <v>0.18921182161860811</v>
      </c>
      <c r="AB71" s="60">
        <f t="shared" si="21"/>
        <v>0.19629891934748106</v>
      </c>
      <c r="AC71" s="60">
        <f t="shared" si="21"/>
        <v>0.20328290657032791</v>
      </c>
      <c r="AD71" s="60">
        <f t="shared" si="21"/>
        <v>0.21016461419964405</v>
      </c>
      <c r="AE71" s="60">
        <f t="shared" si="21"/>
        <v>0.21694502760133391</v>
      </c>
      <c r="AF71" s="60">
        <f t="shared" si="21"/>
        <v>0.22362525822357754</v>
      </c>
      <c r="AG71" s="60">
        <f t="shared" si="21"/>
        <v>0.23020651977353204</v>
      </c>
      <c r="AH71" s="60">
        <f t="shared" si="21"/>
        <v>0.23669010815456884</v>
      </c>
      <c r="AI71" s="60">
        <f t="shared" si="21"/>
        <v>0.24307738452895139</v>
      </c>
      <c r="AJ71" s="60">
        <f t="shared" si="21"/>
        <v>0.24936976099027819</v>
      </c>
      <c r="AK71" s="60">
        <f t="shared" si="21"/>
        <v>0.25556868842441471</v>
      </c>
      <c r="AL71" s="60">
        <f t="shared" si="21"/>
        <v>0.26167564621281442</v>
      </c>
      <c r="AM71" s="60">
        <f t="shared" si="21"/>
        <v>0.26769213349239385</v>
      </c>
      <c r="AN71" s="60">
        <f t="shared" si="21"/>
        <v>0.27361966173474206</v>
      </c>
      <c r="AO71" s="60">
        <f t="shared" si="21"/>
        <v>0.27945974844690114</v>
      </c>
      <c r="AP71" s="60">
        <f t="shared" si="21"/>
        <v>0.28521391182814521</v>
      </c>
      <c r="AQ71" s="60">
        <f t="shared" si="21"/>
        <v>0.29088366624359363</v>
      </c>
      <c r="AR71" s="60">
        <f t="shared" si="21"/>
        <v>0.29647051839725508</v>
      </c>
      <c r="AS71" s="60">
        <f t="shared" si="21"/>
        <v>0.30197596410512551</v>
      </c>
      <c r="AT71" s="60">
        <f t="shared" si="21"/>
        <v>0.30740148558394531</v>
      </c>
      <c r="AU71" s="60">
        <f t="shared" si="21"/>
        <v>0.31274854918373601</v>
      </c>
      <c r="AV71" s="60">
        <f t="shared" si="21"/>
        <v>0.31801860350272454</v>
      </c>
      <c r="AW71" s="60">
        <f t="shared" si="21"/>
        <v>0.3232130778320873</v>
      </c>
      <c r="AX71" s="60">
        <f t="shared" si="21"/>
        <v>0.3283333808853891</v>
      </c>
      <c r="AY71" s="60">
        <f t="shared" si="21"/>
        <v>0.33338089977390312</v>
      </c>
      <c r="AZ71" s="84">
        <f t="shared" si="21"/>
        <v>0.33835699919434897</v>
      </c>
    </row>
    <row r="72" spans="1:52">
      <c r="A72" s="102">
        <f t="shared" si="22"/>
        <v>69</v>
      </c>
      <c r="B72" s="4">
        <v>0</v>
      </c>
      <c r="C72" s="60">
        <f t="shared" si="19"/>
        <v>2.5261814032348658E-3</v>
      </c>
      <c r="D72" s="60">
        <f t="shared" si="19"/>
        <v>7.7591008703830752E-3</v>
      </c>
      <c r="E72" s="60">
        <f t="shared" si="19"/>
        <v>1.427054877259009E-2</v>
      </c>
      <c r="F72" s="60">
        <f t="shared" si="19"/>
        <v>2.1512149248934791E-2</v>
      </c>
      <c r="G72" s="60">
        <f t="shared" si="19"/>
        <v>2.9203655548562042E-2</v>
      </c>
      <c r="H72" s="60">
        <f t="shared" si="19"/>
        <v>3.7179617894368071E-2</v>
      </c>
      <c r="I72" s="60">
        <f t="shared" si="19"/>
        <v>4.5333427781128623E-2</v>
      </c>
      <c r="J72" s="60">
        <f t="shared" si="19"/>
        <v>5.359228295797315E-2</v>
      </c>
      <c r="K72" s="60">
        <f t="shared" si="19"/>
        <v>6.1904406041422243E-2</v>
      </c>
      <c r="L72" s="60">
        <f t="shared" si="19"/>
        <v>7.0231879367990455E-2</v>
      </c>
      <c r="M72" s="60">
        <f t="shared" si="20"/>
        <v>7.8546336795511429E-2</v>
      </c>
      <c r="N72" s="60">
        <f t="shared" si="20"/>
        <v>8.6826228166634503E-2</v>
      </c>
      <c r="O72" s="60">
        <f t="shared" si="20"/>
        <v>9.5055004891709816E-2</v>
      </c>
      <c r="P72" s="60">
        <f t="shared" si="20"/>
        <v>0.10321987278869713</v>
      </c>
      <c r="Q72" s="60">
        <f t="shared" si="20"/>
        <v>0.11131090903390253</v>
      </c>
      <c r="R72" s="60">
        <f t="shared" si="20"/>
        <v>0.1193204211030341</v>
      </c>
      <c r="S72" s="60">
        <f t="shared" si="20"/>
        <v>0.1272424713770989</v>
      </c>
      <c r="T72" s="60">
        <f t="shared" si="20"/>
        <v>0.13507251809274734</v>
      </c>
      <c r="U72" s="60">
        <f t="shared" si="20"/>
        <v>0.14280713983318927</v>
      </c>
      <c r="V72" s="60">
        <f t="shared" si="20"/>
        <v>0.15044382118304631</v>
      </c>
      <c r="W72" s="60">
        <f t="shared" si="20"/>
        <v>0.15798078393937456</v>
      </c>
      <c r="X72" s="60">
        <f t="shared" si="20"/>
        <v>0.16541685277480106</v>
      </c>
      <c r="Y72" s="60">
        <f t="shared" si="20"/>
        <v>0.17275134731188044</v>
      </c>
      <c r="Z72" s="60">
        <f t="shared" si="20"/>
        <v>0.17998399469266022</v>
      </c>
      <c r="AA72" s="60">
        <f t="shared" si="20"/>
        <v>0.18711485822790061</v>
      </c>
      <c r="AB72" s="60">
        <f t="shared" si="21"/>
        <v>0.19414427878715154</v>
      </c>
      <c r="AC72" s="60">
        <f t="shared" si="21"/>
        <v>0.20107282637501533</v>
      </c>
      <c r="AD72" s="60">
        <f t="shared" si="21"/>
        <v>0.20790125991766101</v>
      </c>
      <c r="AE72" s="60">
        <f t="shared" si="21"/>
        <v>0.21463049371609197</v>
      </c>
      <c r="AF72" s="60">
        <f t="shared" si="21"/>
        <v>0.22126156934946595</v>
      </c>
      <c r="AG72" s="60">
        <f t="shared" si="21"/>
        <v>0.22779563206132378</v>
      </c>
      <c r="AH72" s="60">
        <f t="shared" si="21"/>
        <v>0.23423391085400688</v>
      </c>
      <c r="AI72" s="60">
        <f t="shared" si="21"/>
        <v>0.24057770166624781</v>
      </c>
      <c r="AJ72" s="60">
        <f t="shared" si="21"/>
        <v>0.24682835312636037</v>
      </c>
      <c r="AK72" s="60">
        <f t="shared" si="21"/>
        <v>0.25298725446630638</v>
      </c>
      <c r="AL72" s="60">
        <f t="shared" si="21"/>
        <v>0.25905582525585225</v>
      </c>
      <c r="AM72" s="60">
        <f t="shared" si="21"/>
        <v>0.26503550667530684</v>
      </c>
      <c r="AN72" s="60">
        <f t="shared" si="21"/>
        <v>0.27092775409315495</v>
      </c>
      <c r="AO72" s="60">
        <f t="shared" si="21"/>
        <v>0.27673403075371339</v>
      </c>
      <c r="AP72" s="60">
        <f t="shared" si="21"/>
        <v>0.28245580241160928</v>
      </c>
      <c r="AQ72" s="60">
        <f t="shared" si="21"/>
        <v>0.28809453277586256</v>
      </c>
      <c r="AR72" s="60">
        <f t="shared" si="21"/>
        <v>0.29365167964777411</v>
      </c>
      <c r="AS72" s="60">
        <f t="shared" si="21"/>
        <v>0.29912869165455791</v>
      </c>
      <c r="AT72" s="60">
        <f t="shared" si="21"/>
        <v>0.30452700549540734</v>
      </c>
      <c r="AU72" s="60">
        <f t="shared" si="21"/>
        <v>0.30984804362900914</v>
      </c>
      <c r="AV72" s="60">
        <f t="shared" si="21"/>
        <v>0.31509321234184529</v>
      </c>
      <c r="AW72" s="60">
        <f t="shared" si="21"/>
        <v>0.32026390014531392</v>
      </c>
      <c r="AX72" s="60">
        <f t="shared" si="21"/>
        <v>0.32536147645704011</v>
      </c>
      <c r="AY72" s="60">
        <f t="shared" si="21"/>
        <v>0.33038729052795845</v>
      </c>
      <c r="AZ72" s="84">
        <f t="shared" si="21"/>
        <v>0.33534267058203321</v>
      </c>
    </row>
    <row r="73" spans="1:52">
      <c r="A73" s="102">
        <f t="shared" si="22"/>
        <v>70</v>
      </c>
      <c r="B73" s="4">
        <v>0</v>
      </c>
      <c r="C73" s="60">
        <f t="shared" si="19"/>
        <v>2.490539134778199E-3</v>
      </c>
      <c r="D73" s="60">
        <f t="shared" si="19"/>
        <v>7.6508614661404632E-3</v>
      </c>
      <c r="E73" s="60">
        <f t="shared" si="19"/>
        <v>1.4073685234288726E-2</v>
      </c>
      <c r="F73" s="60">
        <f t="shared" si="19"/>
        <v>2.1218668760240082E-2</v>
      </c>
      <c r="G73" s="60">
        <f t="shared" si="19"/>
        <v>2.88096380903172E-2</v>
      </c>
      <c r="H73" s="60">
        <f t="shared" si="19"/>
        <v>3.6683505521454267E-2</v>
      </c>
      <c r="I73" s="60">
        <f t="shared" si="19"/>
        <v>4.4735141893571646E-2</v>
      </c>
      <c r="J73" s="60">
        <f t="shared" si="19"/>
        <v>5.2892715278034977E-2</v>
      </c>
      <c r="K73" s="60">
        <f t="shared" si="19"/>
        <v>6.1105102028490836E-2</v>
      </c>
      <c r="L73" s="60">
        <f t="shared" si="19"/>
        <v>6.9334830367775144E-2</v>
      </c>
      <c r="M73" s="60">
        <f t="shared" si="20"/>
        <v>7.7553838013278212E-2</v>
      </c>
      <c r="N73" s="60">
        <f t="shared" si="20"/>
        <v>8.5740778659566058E-2</v>
      </c>
      <c r="O73" s="60">
        <f t="shared" si="20"/>
        <v>9.3879235531629163E-2</v>
      </c>
      <c r="P73" s="60">
        <f t="shared" si="20"/>
        <v>0.10195649348099849</v>
      </c>
      <c r="Q73" s="60">
        <f t="shared" si="20"/>
        <v>0.10996266956209358</v>
      </c>
      <c r="R73" s="60">
        <f t="shared" si="20"/>
        <v>0.11789008183471807</v>
      </c>
      <c r="S73" s="60">
        <f t="shared" si="20"/>
        <v>0.12573278124165052</v>
      </c>
      <c r="T73" s="60">
        <f t="shared" si="20"/>
        <v>0.13348619800482903</v>
      </c>
      <c r="U73" s="60">
        <f t="shared" si="20"/>
        <v>0.14114687024752387</v>
      </c>
      <c r="V73" s="60">
        <f t="shared" si="20"/>
        <v>0.14871223281666784</v>
      </c>
      <c r="W73" s="60">
        <f t="shared" si="20"/>
        <v>0.15618045094358188</v>
      </c>
      <c r="X73" s="60">
        <f t="shared" si="20"/>
        <v>0.16355028781489545</v>
      </c>
      <c r="Y73" s="60">
        <f t="shared" si="20"/>
        <v>0.17082099814063503</v>
      </c>
      <c r="Z73" s="60">
        <f t="shared" si="20"/>
        <v>0.1779922418978549</v>
      </c>
      <c r="AA73" s="60">
        <f t="shared" si="20"/>
        <v>0.18506401390488098</v>
      </c>
      <c r="AB73" s="60">
        <f t="shared" si="21"/>
        <v>0.19203658594085099</v>
      </c>
      <c r="AC73" s="60">
        <f t="shared" si="21"/>
        <v>0.19891045889682296</v>
      </c>
      <c r="AD73" s="60">
        <f t="shared" si="21"/>
        <v>0.20568632301416537</v>
      </c>
      <c r="AE73" s="60">
        <f t="shared" si="21"/>
        <v>0.21236502469141286</v>
      </c>
      <c r="AF73" s="60">
        <f t="shared" si="21"/>
        <v>0.21894753866228117</v>
      </c>
      <c r="AG73" s="60">
        <f t="shared" si="21"/>
        <v>0.22543494459305355</v>
      </c>
      <c r="AH73" s="60">
        <f t="shared" si="21"/>
        <v>0.23182840733684665</v>
      </c>
      <c r="AI73" s="60">
        <f t="shared" si="21"/>
        <v>0.23812916022953898</v>
      </c>
      <c r="AJ73" s="60">
        <f t="shared" si="21"/>
        <v>0.24433849092767745</v>
      </c>
      <c r="AK73" s="60">
        <f t="shared" si="21"/>
        <v>0.25045772938002059</v>
      </c>
      <c r="AL73" s="60">
        <f t="shared" si="21"/>
        <v>0.25648823759711248</v>
      </c>
      <c r="AM73" s="60">
        <f t="shared" si="21"/>
        <v>0.2624314009416045</v>
      </c>
      <c r="AN73" s="60">
        <f t="shared" si="21"/>
        <v>0.26828862070909015</v>
      </c>
      <c r="AO73" s="60">
        <f t="shared" si="21"/>
        <v>0.27406130780741028</v>
      </c>
      <c r="AP73" s="60">
        <f t="shared" si="21"/>
        <v>0.2797508773735517</v>
      </c>
      <c r="AQ73" s="60">
        <f t="shared" si="21"/>
        <v>0.28535874419283452</v>
      </c>
      <c r="AR73" s="60">
        <f t="shared" si="21"/>
        <v>0.29088631880616334</v>
      </c>
      <c r="AS73" s="60">
        <f t="shared" si="21"/>
        <v>0.296335004208579</v>
      </c>
      <c r="AT73" s="60">
        <f t="shared" si="21"/>
        <v>0.30170619305687441</v>
      </c>
      <c r="AU73" s="60">
        <f t="shared" si="21"/>
        <v>0.30700126531616739</v>
      </c>
      <c r="AV73" s="60">
        <f t="shared" si="21"/>
        <v>0.3122215862855004</v>
      </c>
      <c r="AW73" s="60">
        <f t="shared" si="21"/>
        <v>0.3173685049510957</v>
      </c>
      <c r="AX73" s="60">
        <f t="shared" si="21"/>
        <v>0.32244335262312795</v>
      </c>
      <c r="AY73" s="60">
        <f t="shared" si="21"/>
        <v>0.32744744181799823</v>
      </c>
      <c r="AZ73" s="84">
        <f t="shared" si="21"/>
        <v>0.33238206535330334</v>
      </c>
    </row>
    <row r="74" spans="1:52">
      <c r="A74" s="102">
        <f t="shared" si="22"/>
        <v>71</v>
      </c>
      <c r="B74" s="4">
        <v>0</v>
      </c>
      <c r="C74" s="60">
        <f t="shared" ref="C74:L83" si="23">(C$2/(C$2+$A74)+1.96*1.96/(2*(C$2+$A74))-1.96*SQRT((C$2/(C$2+$A74)*(1-C$2/(C$2+$A74))+1.96*1.96/(4*(C$2+$A74)))/(C$2+$A74)))/(1+1.96*1.96/(C$2+$A74))</f>
        <v>2.4558886404321668E-3</v>
      </c>
      <c r="D74" s="60">
        <f t="shared" si="23"/>
        <v>7.5456004525155714E-3</v>
      </c>
      <c r="E74" s="60">
        <f t="shared" si="23"/>
        <v>1.3882179579595536E-2</v>
      </c>
      <c r="F74" s="60">
        <f t="shared" si="23"/>
        <v>2.0933088960043117E-2</v>
      </c>
      <c r="G74" s="60">
        <f t="shared" si="23"/>
        <v>2.8426113063375755E-2</v>
      </c>
      <c r="H74" s="60">
        <f t="shared" si="23"/>
        <v>3.6200461908799254E-2</v>
      </c>
      <c r="I74" s="60">
        <f t="shared" si="23"/>
        <v>4.4152447186411051E-2</v>
      </c>
      <c r="J74" s="60">
        <f t="shared" si="23"/>
        <v>5.2211183658433587E-2</v>
      </c>
      <c r="K74" s="60">
        <f t="shared" si="23"/>
        <v>6.0326186948270175E-2</v>
      </c>
      <c r="L74" s="60">
        <f t="shared" si="23"/>
        <v>6.8460422625033657E-2</v>
      </c>
      <c r="M74" s="60">
        <f t="shared" ref="M74:AB83" si="24">(M$2/(M$2+$A74)+1.96*1.96/(2*(M$2+$A74))-1.96*SQRT((M$2/(M$2+$A74)*(1-M$2/(M$2+$A74))+1.96*1.96/(4*(M$2+$A74)))/(M$2+$A74)))/(1+1.96*1.96/(M$2+$A74))</f>
        <v>7.6586127688272221E-2</v>
      </c>
      <c r="N74" s="60">
        <f t="shared" si="24"/>
        <v>8.4682157815612821E-2</v>
      </c>
      <c r="O74" s="60">
        <f t="shared" si="24"/>
        <v>9.2732228054201296E-2</v>
      </c>
      <c r="P74" s="60">
        <f t="shared" si="24"/>
        <v>0.1007237036038737</v>
      </c>
      <c r="Q74" s="60">
        <f t="shared" si="24"/>
        <v>0.10864674362052465</v>
      </c>
      <c r="R74" s="60">
        <f t="shared" si="24"/>
        <v>0.1164936795956926</v>
      </c>
      <c r="S74" s="60">
        <f t="shared" si="24"/>
        <v>0.12425855430009698</v>
      </c>
      <c r="T74" s="60">
        <f t="shared" si="24"/>
        <v>0.13193677347522109</v>
      </c>
      <c r="U74" s="60">
        <f t="shared" si="24"/>
        <v>0.13952483847594746</v>
      </c>
      <c r="V74" s="60">
        <f t="shared" si="24"/>
        <v>0.14702013817844428</v>
      </c>
      <c r="W74" s="60">
        <f t="shared" si="24"/>
        <v>0.15442078502997611</v>
      </c>
      <c r="X74" s="60">
        <f t="shared" si="24"/>
        <v>0.16172548448287755</v>
      </c>
      <c r="Y74" s="60">
        <f t="shared" si="24"/>
        <v>0.16893343002359543</v>
      </c>
      <c r="Z74" s="60">
        <f t="shared" si="24"/>
        <v>0.17604421806666851</v>
      </c>
      <c r="AA74" s="60">
        <f t="shared" si="24"/>
        <v>0.18305777843717666</v>
      </c>
      <c r="AB74" s="60">
        <f t="shared" si="24"/>
        <v>0.18997431720820315</v>
      </c>
      <c r="AC74" s="60">
        <f t="shared" si="21"/>
        <v>0.19679426941928946</v>
      </c>
      <c r="AD74" s="60">
        <f t="shared" si="21"/>
        <v>0.20351825976230095</v>
      </c>
      <c r="AE74" s="60">
        <f t="shared" si="21"/>
        <v>0.21014706973984149</v>
      </c>
      <c r="AF74" s="60">
        <f t="shared" si="21"/>
        <v>0.21668161011774309</v>
      </c>
      <c r="AG74" s="60">
        <f t="shared" si="21"/>
        <v>0.22312289773475899</v>
      </c>
      <c r="AH74" s="60">
        <f t="shared" si="21"/>
        <v>0.22947203591885548</v>
      </c>
      <c r="AI74" s="60">
        <f t="shared" si="21"/>
        <v>0.23573019790441693</v>
      </c>
      <c r="AJ74" s="60">
        <f t="shared" si="21"/>
        <v>0.24189861275835717</v>
      </c>
      <c r="AK74" s="60">
        <f t="shared" si="21"/>
        <v>0.24797855341301295</v>
      </c>
      <c r="AL74" s="60">
        <f t="shared" si="21"/>
        <v>0.25397132647526838</v>
      </c>
      <c r="AM74" s="60">
        <f t="shared" si="21"/>
        <v>0.25987826353874716</v>
      </c>
      <c r="AN74" s="60">
        <f t="shared" si="21"/>
        <v>0.26570071377221438</v>
      </c>
      <c r="AO74" s="60">
        <f t="shared" si="21"/>
        <v>0.2714400375949107</v>
      </c>
      <c r="AP74" s="60">
        <f t="shared" si="21"/>
        <v>0.27709760128022254</v>
      </c>
      <c r="AQ74" s="60">
        <f t="shared" si="21"/>
        <v>0.28267477235425587</v>
      </c>
      <c r="AR74" s="60">
        <f t="shared" si="21"/>
        <v>0.28817291567663905</v>
      </c>
      <c r="AS74" s="60">
        <f t="shared" si="21"/>
        <v>0.29359339010807006</v>
      </c>
      <c r="AT74" s="60">
        <f t="shared" si="21"/>
        <v>0.29893754568342634</v>
      </c>
      <c r="AU74" s="60">
        <f t="shared" si="21"/>
        <v>0.30420672122120562</v>
      </c>
      <c r="AV74" s="60">
        <f t="shared" si="21"/>
        <v>0.30940224231008551</v>
      </c>
      <c r="AW74" s="60">
        <f t="shared" si="21"/>
        <v>0.31452541962182934</v>
      </c>
      <c r="AX74" s="60">
        <f t="shared" si="21"/>
        <v>0.31957754750688561</v>
      </c>
      <c r="AY74" s="60">
        <f t="shared" si="21"/>
        <v>0.32455990283507163</v>
      </c>
      <c r="AZ74" s="84">
        <f t="shared" si="21"/>
        <v>0.32947374404886082</v>
      </c>
    </row>
    <row r="75" spans="1:52">
      <c r="A75" s="102">
        <f t="shared" si="22"/>
        <v>72</v>
      </c>
      <c r="B75" s="4">
        <v>0</v>
      </c>
      <c r="C75" s="60">
        <f t="shared" si="23"/>
        <v>2.4221890927605232E-3</v>
      </c>
      <c r="D75" s="60">
        <f t="shared" si="23"/>
        <v>7.4431965623096832E-3</v>
      </c>
      <c r="E75" s="60">
        <f t="shared" si="23"/>
        <v>1.3695816001486484E-2</v>
      </c>
      <c r="F75" s="60">
        <f t="shared" si="23"/>
        <v>2.0655095015801955E-2</v>
      </c>
      <c r="G75" s="60">
        <f t="shared" si="23"/>
        <v>2.805266679607037E-2</v>
      </c>
      <c r="H75" s="60">
        <f t="shared" si="23"/>
        <v>3.5729977253244921E-2</v>
      </c>
      <c r="I75" s="60">
        <f t="shared" si="23"/>
        <v>4.3584741845753533E-2</v>
      </c>
      <c r="J75" s="60">
        <f t="shared" si="23"/>
        <v>5.1546999177685536E-2</v>
      </c>
      <c r="K75" s="60">
        <f t="shared" si="23"/>
        <v>5.9566890075051344E-2</v>
      </c>
      <c r="L75" s="60">
        <f t="shared" si="23"/>
        <v>6.7607809072579184E-2</v>
      </c>
      <c r="M75" s="60">
        <f t="shared" si="24"/>
        <v>7.5642287878719738E-2</v>
      </c>
      <c r="N75" s="60">
        <f t="shared" si="24"/>
        <v>8.3649382188505775E-2</v>
      </c>
      <c r="O75" s="60">
        <f t="shared" si="24"/>
        <v>9.1612938716652992E-2</v>
      </c>
      <c r="P75" s="60">
        <f t="shared" si="24"/>
        <v>9.9520404122632133E-2</v>
      </c>
      <c r="Q75" s="60">
        <f t="shared" si="24"/>
        <v>0.10736198165891475</v>
      </c>
      <c r="R75" s="60">
        <f t="shared" si="24"/>
        <v>0.11513001885470897</v>
      </c>
      <c r="S75" s="60">
        <f t="shared" si="24"/>
        <v>0.12281855332766228</v>
      </c>
      <c r="T75" s="60">
        <f t="shared" si="24"/>
        <v>0.13042296962596497</v>
      </c>
      <c r="U75" s="60">
        <f t="shared" si="24"/>
        <v>0.13793973578452018</v>
      </c>
      <c r="V75" s="60">
        <f t="shared" si="24"/>
        <v>0.14536619823911476</v>
      </c>
      <c r="W75" s="60">
        <f t="shared" si="24"/>
        <v>0.15270042020646624</v>
      </c>
      <c r="X75" s="60">
        <f t="shared" si="24"/>
        <v>0.15994105293764951</v>
      </c>
      <c r="Y75" s="60">
        <f t="shared" si="24"/>
        <v>0.16708723217598367</v>
      </c>
      <c r="Z75" s="60">
        <f t="shared" si="24"/>
        <v>0.17413849417796742</v>
      </c>
      <c r="AA75" s="60">
        <f t="shared" si="24"/>
        <v>0.18109470708719705</v>
      </c>
      <c r="AB75" s="60">
        <f t="shared" si="21"/>
        <v>0.18795601447811169</v>
      </c>
      <c r="AC75" s="60">
        <f t="shared" si="21"/>
        <v>0.1947227886340705</v>
      </c>
      <c r="AD75" s="60">
        <f t="shared" si="21"/>
        <v>0.20139559167598364</v>
      </c>
      <c r="AE75" s="60">
        <f t="shared" si="21"/>
        <v>0.20797514306988282</v>
      </c>
      <c r="AF75" s="60">
        <f t="shared" si="21"/>
        <v>0.21446229235325731</v>
      </c>
      <c r="AG75" s="60">
        <f t="shared" si="21"/>
        <v>0.22085799615777002</v>
      </c>
      <c r="AH75" s="60">
        <f t="shared" si="21"/>
        <v>0.22716329878931368</v>
      </c>
      <c r="AI75" s="60">
        <f t="shared" si="21"/>
        <v>0.23337931576898624</v>
      </c>
      <c r="AJ75" s="60">
        <f t="shared" si="21"/>
        <v>0.23950721985046017</v>
      </c>
      <c r="AK75" s="60">
        <f t="shared" si="21"/>
        <v>0.24554822911767421</v>
      </c>
      <c r="AL75" s="60">
        <f t="shared" si="21"/>
        <v>0.25150359683722601</v>
      </c>
      <c r="AM75" s="60">
        <f t="shared" si="21"/>
        <v>0.25737460279632612</v>
      </c>
      <c r="AN75" s="60">
        <f t="shared" si="21"/>
        <v>0.26316254590275023</v>
      </c>
      <c r="AO75" s="60">
        <f t="shared" si="21"/>
        <v>0.26886873786022281</v>
      </c>
      <c r="AP75" s="60">
        <f t="shared" si="21"/>
        <v>0.27449449776286322</v>
      </c>
      <c r="AQ75" s="60">
        <f t="shared" si="21"/>
        <v>0.28004114747710351</v>
      </c>
      <c r="AR75" s="60">
        <f t="shared" si="21"/>
        <v>0.28551000769992574</v>
      </c>
      <c r="AS75" s="60">
        <f t="shared" si="21"/>
        <v>0.29090239459918776</v>
      </c>
      <c r="AT75" s="60">
        <f t="shared" ref="AB75:AZ85" si="25">(AT$2/(AT$2+$A75)+1.96*1.96/(2*(AT$2+$A75))-1.96*SQRT((AT$2/(AT$2+$A75)*(1-AT$2/(AT$2+$A75))+1.96*1.96/(4*(AT$2+$A75)))/(AT$2+$A75)))/(1+1.96*1.96/(AT$2+$A75))</f>
        <v>0.29621961695590254</v>
      </c>
      <c r="AU75" s="60">
        <f t="shared" si="25"/>
        <v>0.30146297374009678</v>
      </c>
      <c r="AV75" s="60">
        <f t="shared" si="25"/>
        <v>0.30663375206175597</v>
      </c>
      <c r="AW75" s="60">
        <f t="shared" si="25"/>
        <v>0.31173322544666904</v>
      </c>
      <c r="AX75" s="60">
        <f t="shared" si="25"/>
        <v>0.31676265239401125</v>
      </c>
      <c r="AY75" s="60">
        <f t="shared" si="25"/>
        <v>0.32172327517845639</v>
      </c>
      <c r="AZ75" s="84">
        <f t="shared" si="25"/>
        <v>0.32661631886466974</v>
      </c>
    </row>
    <row r="76" spans="1:52">
      <c r="A76" s="102">
        <f t="shared" si="22"/>
        <v>73</v>
      </c>
      <c r="B76" s="4">
        <v>0</v>
      </c>
      <c r="C76" s="60">
        <f t="shared" si="23"/>
        <v>2.3894018749393269E-3</v>
      </c>
      <c r="D76" s="60">
        <f t="shared" si="23"/>
        <v>7.3435350236005512E-3</v>
      </c>
      <c r="E76" s="60">
        <f t="shared" si="23"/>
        <v>1.3514390129808604E-2</v>
      </c>
      <c r="F76" s="60">
        <f t="shared" si="23"/>
        <v>2.0384388604939376E-2</v>
      </c>
      <c r="G76" s="60">
        <f t="shared" si="23"/>
        <v>2.7688907083923672E-2</v>
      </c>
      <c r="H76" s="60">
        <f t="shared" si="23"/>
        <v>3.527156793366646E-2</v>
      </c>
      <c r="I76" s="60">
        <f t="shared" si="23"/>
        <v>4.3031454647439876E-2</v>
      </c>
      <c r="J76" s="60">
        <f t="shared" si="23"/>
        <v>5.0899507574416615E-2</v>
      </c>
      <c r="K76" s="60">
        <f t="shared" si="23"/>
        <v>5.8826479066509917E-2</v>
      </c>
      <c r="L76" s="60">
        <f t="shared" si="23"/>
        <v>6.6776184405388794E-2</v>
      </c>
      <c r="M76" s="60">
        <f t="shared" si="24"/>
        <v>7.4721445449448601E-2</v>
      </c>
      <c r="N76" s="60">
        <f t="shared" si="24"/>
        <v>8.264151586335422E-2</v>
      </c>
      <c r="O76" s="60">
        <f t="shared" si="24"/>
        <v>9.0520373729967546E-2</v>
      </c>
      <c r="P76" s="60">
        <f t="shared" si="24"/>
        <v>9.8345548094884966E-2</v>
      </c>
      <c r="Q76" s="60">
        <f t="shared" si="24"/>
        <v>0.10610728809302103</v>
      </c>
      <c r="R76" s="60">
        <f t="shared" si="24"/>
        <v>0.11379795967440831</v>
      </c>
      <c r="S76" s="60">
        <f t="shared" si="24"/>
        <v>0.1214115980938824</v>
      </c>
      <c r="T76" s="60">
        <f t="shared" si="24"/>
        <v>0.12894356976415927</v>
      </c>
      <c r="U76" s="60">
        <f t="shared" si="24"/>
        <v>0.13639031262233317</v>
      </c>
      <c r="V76" s="60">
        <f t="shared" si="24"/>
        <v>0.14374913397362912</v>
      </c>
      <c r="W76" s="60">
        <f t="shared" si="24"/>
        <v>0.15101805114456934</v>
      </c>
      <c r="X76" s="60">
        <f t="shared" si="24"/>
        <v>0.15819566451338007</v>
      </c>
      <c r="Y76" s="60">
        <f t="shared" si="24"/>
        <v>0.16528105536529172</v>
      </c>
      <c r="Z76" s="60">
        <f t="shared" si="24"/>
        <v>0.172273703017395</v>
      </c>
      <c r="AA76" s="60">
        <f t="shared" si="24"/>
        <v>0.17917341706740805</v>
      </c>
      <c r="AB76" s="60">
        <f t="shared" si="25"/>
        <v>0.18598028163201125</v>
      </c>
      <c r="AC76" s="60">
        <f t="shared" si="25"/>
        <v>0.19269460917664821</v>
      </c>
      <c r="AD76" s="60">
        <f t="shared" si="25"/>
        <v>0.19931690208194319</v>
      </c>
      <c r="AE76" s="60">
        <f t="shared" si="25"/>
        <v>0.20584782049770634</v>
      </c>
      <c r="AF76" s="60">
        <f t="shared" si="25"/>
        <v>0.21228815534212059</v>
      </c>
      <c r="AG76" s="60">
        <f t="shared" si="25"/>
        <v>0.21863880553781623</v>
      </c>
      <c r="AH76" s="60">
        <f t="shared" si="25"/>
        <v>0.22490075875702692</v>
      </c>
      <c r="AI76" s="60">
        <f t="shared" si="25"/>
        <v>0.23107507508843311</v>
      </c>
      <c r="AJ76" s="60">
        <f t="shared" si="25"/>
        <v>0.23716287314844187</v>
      </c>
      <c r="AK76" s="60">
        <f t="shared" si="25"/>
        <v>0.24316531824673593</v>
      </c>
      <c r="AL76" s="60">
        <f t="shared" si="25"/>
        <v>0.24908361228527498</v>
      </c>
      <c r="AM76" s="60">
        <f t="shared" si="25"/>
        <v>0.2549189851255354</v>
      </c>
      <c r="AN76" s="60">
        <f t="shared" si="25"/>
        <v>0.26067268720364861</v>
      </c>
      <c r="AO76" s="60">
        <f t="shared" si="25"/>
        <v>0.2663459832095178</v>
      </c>
      <c r="AP76" s="60">
        <f t="shared" si="25"/>
        <v>0.27194014667572775</v>
      </c>
      <c r="AQ76" s="60">
        <f t="shared" si="25"/>
        <v>0.27745645534646424</v>
      </c>
      <c r="AR76" s="60">
        <f t="shared" si="25"/>
        <v>0.28289618721677939</v>
      </c>
      <c r="AS76" s="60">
        <f t="shared" si="25"/>
        <v>0.28826061714921475</v>
      </c>
      <c r="AT76" s="60">
        <f t="shared" si="25"/>
        <v>0.29355101398866745</v>
      </c>
      <c r="AU76" s="60">
        <f t="shared" si="25"/>
        <v>0.29876863810798276</v>
      </c>
      <c r="AV76" s="60">
        <f t="shared" si="25"/>
        <v>0.30391473932648189</v>
      </c>
      <c r="AW76" s="60">
        <f t="shared" si="25"/>
        <v>0.30899055515182583</v>
      </c>
      <c r="AX76" s="60">
        <f t="shared" si="25"/>
        <v>0.31399730930254011</v>
      </c>
      <c r="AY76" s="60">
        <f t="shared" si="25"/>
        <v>0.3189362104743908</v>
      </c>
      <c r="AZ76" s="84">
        <f t="shared" si="25"/>
        <v>0.32380845131879504</v>
      </c>
    </row>
    <row r="77" spans="1:52">
      <c r="A77" s="102">
        <f t="shared" si="22"/>
        <v>74</v>
      </c>
      <c r="B77" s="4">
        <v>0</v>
      </c>
      <c r="C77" s="60">
        <f t="shared" si="23"/>
        <v>2.3574904331369155E-3</v>
      </c>
      <c r="D77" s="60">
        <f t="shared" si="23"/>
        <v>7.2465071306078198E-3</v>
      </c>
      <c r="E77" s="60">
        <f t="shared" si="23"/>
        <v>1.3337708283515265E-2</v>
      </c>
      <c r="F77" s="60">
        <f t="shared" si="23"/>
        <v>2.0120686846503352E-2</v>
      </c>
      <c r="G77" s="60">
        <f t="shared" si="23"/>
        <v>2.7334461814729392E-2</v>
      </c>
      <c r="H77" s="60">
        <f t="shared" si="23"/>
        <v>3.482477485108787E-2</v>
      </c>
      <c r="I77" s="60">
        <f t="shared" si="23"/>
        <v>4.249204303723253E-2</v>
      </c>
      <c r="J77" s="60">
        <f t="shared" si="23"/>
        <v>5.0268087093785004E-2</v>
      </c>
      <c r="K77" s="60">
        <f t="shared" si="23"/>
        <v>5.8104257602346991E-2</v>
      </c>
      <c r="L77" s="60">
        <f t="shared" si="23"/>
        <v>6.5964782536511002E-2</v>
      </c>
      <c r="M77" s="60">
        <f t="shared" si="24"/>
        <v>7.3822769368755758E-2</v>
      </c>
      <c r="N77" s="60">
        <f t="shared" si="24"/>
        <v>8.1657667616593085E-2</v>
      </c>
      <c r="O77" s="60">
        <f t="shared" si="24"/>
        <v>8.9453586302364274E-2</v>
      </c>
      <c r="P77" s="60">
        <f t="shared" si="24"/>
        <v>9.7198137616329186E-2</v>
      </c>
      <c r="Q77" s="60">
        <f t="shared" si="24"/>
        <v>0.10488161816985909</v>
      </c>
      <c r="R77" s="60">
        <f t="shared" si="24"/>
        <v>0.11249641451153418</v>
      </c>
      <c r="S77" s="60">
        <f t="shared" si="24"/>
        <v>0.12003656211187942</v>
      </c>
      <c r="T77" s="60">
        <f t="shared" si="24"/>
        <v>0.12749741209297205</v>
      </c>
      <c r="U77" s="60">
        <f t="shared" si="24"/>
        <v>0.13487537530564259</v>
      </c>
      <c r="V77" s="60">
        <f t="shared" si="24"/>
        <v>0.14216772302859196</v>
      </c>
      <c r="W77" s="60">
        <f t="shared" si="24"/>
        <v>0.14937242983925722</v>
      </c>
      <c r="X77" s="60">
        <f t="shared" si="24"/>
        <v>0.15648804837983804</v>
      </c>
      <c r="Y77" s="60">
        <f t="shared" si="24"/>
        <v>0.16351360857927175</v>
      </c>
      <c r="Z77" s="60">
        <f t="shared" si="24"/>
        <v>0.17044853585935213</v>
      </c>
      <c r="AA77" s="60">
        <f t="shared" si="24"/>
        <v>0.17729258424187705</v>
      </c>
      <c r="AB77" s="60">
        <f t="shared" si="25"/>
        <v>0.18404578126986462</v>
      </c>
      <c r="AC77" s="60">
        <f t="shared" si="25"/>
        <v>0.19070838238104168</v>
      </c>
      <c r="AD77" s="60">
        <f t="shared" si="25"/>
        <v>0.19728083290685014</v>
      </c>
      <c r="AE77" s="60">
        <f t="shared" si="25"/>
        <v>0.20376373626988126</v>
      </c>
      <c r="AF77" s="60">
        <f t="shared" si="25"/>
        <v>0.21015782725460305</v>
      </c>
      <c r="AG77" s="60">
        <f t="shared" si="25"/>
        <v>0.2164639494567783</v>
      </c>
      <c r="AH77" s="60">
        <f t="shared" si="25"/>
        <v>0.22268303619470345</v>
      </c>
      <c r="AI77" s="60">
        <f t="shared" si="25"/>
        <v>0.2288160943036506</v>
      </c>
      <c r="AJ77" s="60">
        <f t="shared" si="25"/>
        <v>0.23486419034335099</v>
      </c>
      <c r="AK77" s="60">
        <f t="shared" si="25"/>
        <v>0.24082843883410393</v>
      </c>
      <c r="AL77" s="60">
        <f t="shared" si="25"/>
        <v>0.24670999220537854</v>
      </c>
      <c r="AM77" s="60">
        <f t="shared" si="25"/>
        <v>0.25251003219553059</v>
      </c>
      <c r="AN77" s="60">
        <f t="shared" si="25"/>
        <v>0.25822976248543739</v>
      </c>
      <c r="AO77" s="60">
        <f t="shared" si="25"/>
        <v>0.2638704023847232</v>
      </c>
      <c r="AP77" s="60">
        <f t="shared" si="25"/>
        <v>0.26943318141852846</v>
      </c>
      <c r="AQ77" s="60">
        <f t="shared" si="25"/>
        <v>0.27491933468680518</v>
      </c>
      <c r="AR77" s="60">
        <f t="shared" si="25"/>
        <v>0.2803300988879438</v>
      </c>
      <c r="AS77" s="60">
        <f t="shared" si="25"/>
        <v>0.2856667089149571</v>
      </c>
      <c r="AT77" s="60">
        <f t="shared" si="25"/>
        <v>0.29093039494611966</v>
      </c>
      <c r="AU77" s="60">
        <f t="shared" si="25"/>
        <v>0.29612237996338414</v>
      </c>
      <c r="AV77" s="60">
        <f t="shared" si="25"/>
        <v>0.30124387764148153</v>
      </c>
      <c r="AW77" s="60">
        <f t="shared" si="25"/>
        <v>0.30629609055868845</v>
      </c>
      <c r="AX77" s="60">
        <f t="shared" si="25"/>
        <v>0.31128020868706735</v>
      </c>
      <c r="AY77" s="60">
        <f t="shared" si="25"/>
        <v>0.31619740812576747</v>
      </c>
      <c r="AZ77" s="84">
        <f t="shared" si="25"/>
        <v>0.32104885004590483</v>
      </c>
    </row>
    <row r="78" spans="1:52">
      <c r="A78" s="102">
        <f t="shared" si="22"/>
        <v>75</v>
      </c>
      <c r="B78" s="4">
        <v>0</v>
      </c>
      <c r="C78" s="60">
        <f t="shared" si="23"/>
        <v>2.3264201405674635E-3</v>
      </c>
      <c r="D78" s="60">
        <f t="shared" si="23"/>
        <v>7.1520098481384214E-3</v>
      </c>
      <c r="E78" s="60">
        <f t="shared" si="23"/>
        <v>1.3165586780815215E-2</v>
      </c>
      <c r="F78" s="60">
        <f t="shared" si="23"/>
        <v>1.9863721314733046E-2</v>
      </c>
      <c r="G78" s="60">
        <f t="shared" si="23"/>
        <v>2.6988977697985542E-2</v>
      </c>
      <c r="H78" s="60">
        <f t="shared" si="23"/>
        <v>3.4389161893526081E-2</v>
      </c>
      <c r="I78" s="60">
        <f t="shared" si="23"/>
        <v>4.1965991353843053E-2</v>
      </c>
      <c r="J78" s="60">
        <f t="shared" si="23"/>
        <v>4.9652146492575308E-2</v>
      </c>
      <c r="K78" s="60">
        <f t="shared" si="23"/>
        <v>5.7399563195232366E-2</v>
      </c>
      <c r="L78" s="60">
        <f t="shared" si="23"/>
        <v>6.5172874236839748E-2</v>
      </c>
      <c r="M78" s="60">
        <f t="shared" si="24"/>
        <v>7.2945468198795257E-2</v>
      </c>
      <c r="N78" s="60">
        <f t="shared" si="24"/>
        <v>8.0696988277360701E-2</v>
      </c>
      <c r="O78" s="60">
        <f t="shared" si="24"/>
        <v>8.8411673890541206E-2</v>
      </c>
      <c r="P78" s="60">
        <f t="shared" si="24"/>
        <v>9.6077220979213826E-2</v>
      </c>
      <c r="Q78" s="60">
        <f t="shared" si="24"/>
        <v>0.10368397504925965</v>
      </c>
      <c r="R78" s="60">
        <f t="shared" si="24"/>
        <v>0.11122434523601707</v>
      </c>
      <c r="S78" s="60">
        <f t="shared" si="24"/>
        <v>0.11869236960805385</v>
      </c>
      <c r="T78" s="60">
        <f t="shared" si="24"/>
        <v>0.12608338664374871</v>
      </c>
      <c r="U78" s="60">
        <f t="shared" si="24"/>
        <v>0.13339378292301518</v>
      </c>
      <c r="V78" s="60">
        <f t="shared" si="24"/>
        <v>0.14062079660997454</v>
      </c>
      <c r="W78" s="60">
        <f t="shared" si="24"/>
        <v>0.14776236248775229</v>
      </c>
      <c r="X78" s="60">
        <f t="shared" si="24"/>
        <v>0.15481698841986685</v>
      </c>
      <c r="Y78" s="60">
        <f t="shared" si="24"/>
        <v>0.16178365590883514</v>
      </c>
      <c r="Z78" s="60">
        <f t="shared" si="24"/>
        <v>0.16866173936129494</v>
      </c>
      <c r="AA78" s="60">
        <f t="shared" si="24"/>
        <v>0.17545094003724265</v>
      </c>
      <c r="AB78" s="60">
        <f t="shared" si="25"/>
        <v>0.18215123164243846</v>
      </c>
      <c r="AC78" s="60">
        <f t="shared" si="25"/>
        <v>0.18876281523744701</v>
      </c>
      <c r="AD78" s="60">
        <f t="shared" si="25"/>
        <v>0.19528608166385128</v>
      </c>
      <c r="AE78" s="60">
        <f t="shared" si="25"/>
        <v>0.20172158008187036</v>
      </c>
      <c r="AF78" s="60">
        <f t="shared" si="25"/>
        <v>0.20806999151103064</v>
      </c>
      <c r="AG78" s="60">
        <f t="shared" si="25"/>
        <v>0.21433210649260998</v>
      </c>
      <c r="AH78" s="60">
        <f t="shared" si="25"/>
        <v>0.22050880616761667</v>
      </c>
      <c r="AI78" s="60">
        <f t="shared" si="25"/>
        <v>0.22660104620023358</v>
      </c>
      <c r="AJ78" s="60">
        <f t="shared" si="25"/>
        <v>0.23260984308346908</v>
      </c>
      <c r="AK78" s="60">
        <f t="shared" si="25"/>
        <v>0.23853626244820214</v>
      </c>
      <c r="AL78" s="60">
        <f t="shared" si="25"/>
        <v>0.24438140906406047</v>
      </c>
      <c r="AM78" s="60">
        <f t="shared" si="25"/>
        <v>0.2501464182744943</v>
      </c>
      <c r="AN78" s="60">
        <f t="shared" si="25"/>
        <v>0.25583244865192328</v>
      </c>
      <c r="AO78" s="60">
        <f t="shared" si="25"/>
        <v>0.26144067569416146</v>
      </c>
      <c r="AP78" s="60">
        <f t="shared" si="25"/>
        <v>0.26697228641216703</v>
      </c>
      <c r="AQ78" s="60">
        <f t="shared" si="25"/>
        <v>0.27242847468283177</v>
      </c>
      <c r="AR78" s="60">
        <f t="shared" si="25"/>
        <v>0.27781043726005444</v>
      </c>
      <c r="AS78" s="60">
        <f t="shared" si="25"/>
        <v>0.28311937035351992</v>
      </c>
      <c r="AT78" s="60">
        <f t="shared" si="25"/>
        <v>0.28835646669807535</v>
      </c>
      <c r="AU78" s="60">
        <f t="shared" si="25"/>
        <v>0.29352291304785322</v>
      </c>
      <c r="AV78" s="60">
        <f t="shared" si="25"/>
        <v>0.29861988803874046</v>
      </c>
      <c r="AW78" s="60">
        <f t="shared" si="25"/>
        <v>0.30364856037074855</v>
      </c>
      <c r="AX78" s="60">
        <f t="shared" si="25"/>
        <v>0.30861008726856798</v>
      </c>
      <c r="AY78" s="60">
        <f t="shared" si="25"/>
        <v>0.31350561318429698</v>
      </c>
      <c r="AZ78" s="84">
        <f t="shared" si="25"/>
        <v>0.31833626871118842</v>
      </c>
    </row>
    <row r="79" spans="1:52">
      <c r="A79" s="102">
        <f t="shared" si="22"/>
        <v>76</v>
      </c>
      <c r="B79" s="4">
        <v>0</v>
      </c>
      <c r="C79" s="60">
        <f t="shared" si="23"/>
        <v>2.2961581721549491E-3</v>
      </c>
      <c r="D79" s="60">
        <f t="shared" si="23"/>
        <v>7.0599454465853752E-3</v>
      </c>
      <c r="E79" s="60">
        <f t="shared" si="23"/>
        <v>1.2997851302069412E-2</v>
      </c>
      <c r="F79" s="60">
        <f t="shared" si="23"/>
        <v>1.9613237127295572E-2</v>
      </c>
      <c r="G79" s="60">
        <f t="shared" si="23"/>
        <v>2.6652119089554067E-2</v>
      </c>
      <c r="H79" s="60">
        <f t="shared" si="23"/>
        <v>3.3964314514761194E-2</v>
      </c>
      <c r="I79" s="60">
        <f t="shared" si="23"/>
        <v>4.1452809182547887E-2</v>
      </c>
      <c r="J79" s="60">
        <f t="shared" si="23"/>
        <v>4.9051123189484368E-2</v>
      </c>
      <c r="K79" s="60">
        <f t="shared" si="23"/>
        <v>5.6711765159551238E-2</v>
      </c>
      <c r="L79" s="60">
        <f t="shared" si="23"/>
        <v>6.4399764943425725E-2</v>
      </c>
      <c r="M79" s="60">
        <f t="shared" si="24"/>
        <v>7.2088787763500362E-2</v>
      </c>
      <c r="N79" s="60">
        <f t="shared" si="24"/>
        <v>7.9758668273817196E-2</v>
      </c>
      <c r="O79" s="60">
        <f t="shared" si="24"/>
        <v>8.7393775641825738E-2</v>
      </c>
      <c r="P79" s="60">
        <f t="shared" si="24"/>
        <v>9.4981890026383284E-2</v>
      </c>
      <c r="Q79" s="60">
        <f t="shared" si="24"/>
        <v>0.10251340708451503</v>
      </c>
      <c r="R79" s="60">
        <f t="shared" si="24"/>
        <v>0.10998076035163003</v>
      </c>
      <c r="S79" s="60">
        <f t="shared" si="24"/>
        <v>0.11737799269491769</v>
      </c>
      <c r="T79" s="60">
        <f t="shared" si="24"/>
        <v>0.12470043241202647</v>
      </c>
      <c r="U79" s="60">
        <f t="shared" si="24"/>
        <v>0.13194444444444448</v>
      </c>
      <c r="V79" s="60">
        <f t="shared" si="24"/>
        <v>0.13910723657424498</v>
      </c>
      <c r="W79" s="60">
        <f t="shared" si="24"/>
        <v>0.14618670657065766</v>
      </c>
      <c r="X79" s="60">
        <f t="shared" si="24"/>
        <v>0.1531813203076455</v>
      </c>
      <c r="Y79" s="60">
        <f t="shared" si="24"/>
        <v>0.16009001362979594</v>
      </c>
      <c r="Z79" s="60">
        <f t="shared" si="24"/>
        <v>0.16691211265459965</v>
      </c>
      <c r="AA79" s="60">
        <f t="shared" si="24"/>
        <v>0.17364726854768731</v>
      </c>
      <c r="AB79" s="60">
        <f t="shared" si="25"/>
        <v>0.18029540377477937</v>
      </c>
      <c r="AC79" s="60">
        <f t="shared" si="25"/>
        <v>0.18685666753807445</v>
      </c>
      <c r="AD79" s="60">
        <f t="shared" si="25"/>
        <v>0.19333139862414106</v>
      </c>
      <c r="AE79" s="60">
        <f t="shared" si="25"/>
        <v>0.19972009427826307</v>
      </c>
      <c r="AF79" s="60">
        <f t="shared" si="25"/>
        <v>0.20602338401321438</v>
      </c>
      <c r="AG79" s="60">
        <f t="shared" si="25"/>
        <v>0.21224200748413424</v>
      </c>
      <c r="AH79" s="60">
        <f t="shared" si="25"/>
        <v>0.21837679573361612</v>
      </c>
      <c r="AI79" s="60">
        <f t="shared" si="25"/>
        <v>0.22442865524526034</v>
      </c>
      <c r="AJ79" s="60">
        <f t="shared" si="25"/>
        <v>0.23039855434915507</v>
      </c>
      <c r="AK79" s="60">
        <f t="shared" si="25"/>
        <v>0.23628751160593822</v>
      </c>
      <c r="AL79" s="60">
        <f t="shared" si="25"/>
        <v>0.24209658586233546</v>
      </c>
      <c r="AM79" s="60">
        <f t="shared" si="25"/>
        <v>0.2478268677241881</v>
      </c>
      <c r="AN79" s="60">
        <f t="shared" si="25"/>
        <v>0.25347947223585288</v>
      </c>
      <c r="AO79" s="60">
        <f t="shared" si="25"/>
        <v>0.25905553258965458</v>
      </c>
      <c r="AP79" s="60">
        <f t="shared" si="25"/>
        <v>0.26455619471748454</v>
      </c>
      <c r="AQ79" s="60">
        <f t="shared" si="25"/>
        <v>0.26998261263996287</v>
      </c>
      <c r="AR79" s="60">
        <f t="shared" si="25"/>
        <v>0.27533594446781612</v>
      </c>
      <c r="AS79" s="60">
        <f t="shared" si="25"/>
        <v>0.2806173489660671</v>
      </c>
      <c r="AT79" s="60">
        <f t="shared" si="25"/>
        <v>0.28582798260490788</v>
      </c>
      <c r="AU79" s="60">
        <f t="shared" si="25"/>
        <v>0.29096899703222084</v>
      </c>
      <c r="AV79" s="60">
        <f t="shared" si="25"/>
        <v>0.296041536912028</v>
      </c>
      <c r="AW79" s="60">
        <f t="shared" si="25"/>
        <v>0.30104673808099086</v>
      </c>
      <c r="AX79" s="60">
        <f t="shared" si="25"/>
        <v>0.30598572598172064</v>
      </c>
      <c r="AY79" s="60">
        <f t="shared" si="25"/>
        <v>0.31085961433728171</v>
      </c>
      <c r="AZ79" s="84">
        <f t="shared" si="25"/>
        <v>0.31566950403605964</v>
      </c>
    </row>
    <row r="80" spans="1:52">
      <c r="A80" s="102">
        <f t="shared" si="22"/>
        <v>77</v>
      </c>
      <c r="B80" s="4">
        <v>0</v>
      </c>
      <c r="C80" s="60">
        <f t="shared" si="23"/>
        <v>2.266673388853785E-3</v>
      </c>
      <c r="D80" s="60">
        <f t="shared" si="23"/>
        <v>6.9702211647619068E-3</v>
      </c>
      <c r="E80" s="60">
        <f t="shared" si="23"/>
        <v>1.2834336300788755E-2</v>
      </c>
      <c r="F80" s="60">
        <f t="shared" si="23"/>
        <v>1.9368992101681116E-2</v>
      </c>
      <c r="G80" s="60">
        <f t="shared" si="23"/>
        <v>2.6323566903321858E-2</v>
      </c>
      <c r="H80" s="60">
        <f t="shared" si="23"/>
        <v>3.3549838417288064E-2</v>
      </c>
      <c r="I80" s="60">
        <f t="shared" si="23"/>
        <v>4.0952029828328511E-2</v>
      </c>
      <c r="J80" s="60">
        <f t="shared" si="23"/>
        <v>4.8464481548412638E-2</v>
      </c>
      <c r="K80" s="60">
        <f t="shared" si="23"/>
        <v>5.6040262724831764E-2</v>
      </c>
      <c r="L80" s="60">
        <f t="shared" si="23"/>
        <v>6.364479272244053E-2</v>
      </c>
      <c r="M80" s="60">
        <f t="shared" si="24"/>
        <v>7.1252008979545881E-2</v>
      </c>
      <c r="N80" s="60">
        <f t="shared" si="24"/>
        <v>7.8841935349441353E-2</v>
      </c>
      <c r="O80" s="60">
        <f t="shared" si="24"/>
        <v>8.6399070011922444E-2</v>
      </c>
      <c r="P80" s="60">
        <f t="shared" si="24"/>
        <v>9.3911277685350972E-2</v>
      </c>
      <c r="Q80" s="60">
        <f t="shared" si="24"/>
        <v>0.10136900528642381</v>
      </c>
      <c r="R80" s="60">
        <f t="shared" si="24"/>
        <v>0.10876471240246263</v>
      </c>
      <c r="S80" s="60">
        <f t="shared" si="24"/>
        <v>0.1160924487313244</v>
      </c>
      <c r="T80" s="60">
        <f t="shared" si="24"/>
        <v>0.12334753468178351</v>
      </c>
      <c r="U80" s="60">
        <f t="shared" si="24"/>
        <v>0.13052631601888467</v>
      </c>
      <c r="V80" s="60">
        <f t="shared" si="24"/>
        <v>0.13762597270753013</v>
      </c>
      <c r="W80" s="60">
        <f t="shared" si="24"/>
        <v>0.14464436812023421</v>
      </c>
      <c r="X80" s="60">
        <f t="shared" si="24"/>
        <v>0.15157992877278331</v>
      </c>
      <c r="Y80" s="60">
        <f t="shared" si="24"/>
        <v>0.15843154746876406</v>
      </c>
      <c r="Z80" s="60">
        <f t="shared" si="24"/>
        <v>0.1651985046175726</v>
      </c>
      <c r="AA80" s="60">
        <f t="shared" si="24"/>
        <v>0.17188040381978262</v>
      </c>
      <c r="AB80" s="60">
        <f t="shared" si="25"/>
        <v>0.17847711876706254</v>
      </c>
      <c r="AC80" s="60">
        <f t="shared" si="25"/>
        <v>0.18498874919767011</v>
      </c>
      <c r="AD80" s="60">
        <f t="shared" si="25"/>
        <v>0.19141558416037008</v>
      </c>
      <c r="AE80" s="60">
        <f t="shared" si="25"/>
        <v>0.19775807122187763</v>
      </c>
      <c r="AF80" s="60">
        <f t="shared" si="25"/>
        <v>0.20401679054167657</v>
      </c>
      <c r="AG80" s="60">
        <f t="shared" si="25"/>
        <v>0.21019243295848952</v>
      </c>
      <c r="AH80" s="60">
        <f t="shared" si="25"/>
        <v>0.21628578140258625</v>
      </c>
      <c r="AI80" s="60">
        <f t="shared" si="25"/>
        <v>0.22229769508028016</v>
      </c>
      <c r="AJ80" s="60">
        <f t="shared" si="25"/>
        <v>0.22822909598063226</v>
      </c>
      <c r="AK80" s="60">
        <f t="shared" si="25"/>
        <v>0.23408095733633788</v>
      </c>
      <c r="AL80" s="60">
        <f t="shared" si="25"/>
        <v>0.23985429373603992</v>
      </c>
      <c r="AM80" s="60">
        <f t="shared" si="25"/>
        <v>0.24555015263764907</v>
      </c>
      <c r="AN80" s="60">
        <f t="shared" si="25"/>
        <v>0.25116960707448399</v>
      </c>
      <c r="AO80" s="60">
        <f t="shared" si="25"/>
        <v>0.25671374938033492</v>
      </c>
      <c r="AP80" s="60">
        <f t="shared" si="25"/>
        <v>0.26218368578754919</v>
      </c>
      <c r="AQ80" s="60">
        <f t="shared" si="25"/>
        <v>0.26758053177522007</v>
      </c>
      <c r="AR80" s="60">
        <f t="shared" si="25"/>
        <v>0.27290540806351382</v>
      </c>
      <c r="AS80" s="60">
        <f t="shared" si="25"/>
        <v>0.27815943716588615</v>
      </c>
      <c r="AT80" s="60">
        <f t="shared" si="25"/>
        <v>0.2833437404240205</v>
      </c>
      <c r="AU80" s="60">
        <f t="shared" si="25"/>
        <v>0.28845943546125768</v>
      </c>
      <c r="AV80" s="60">
        <f t="shared" si="25"/>
        <v>0.29350763399946533</v>
      </c>
      <c r="AW80" s="60">
        <f t="shared" si="25"/>
        <v>0.29848943999203742</v>
      </c>
      <c r="AX80" s="60">
        <f t="shared" si="25"/>
        <v>0.30340594803224619</v>
      </c>
      <c r="AY80" s="60">
        <f t="shared" si="25"/>
        <v>0.3082582420017253</v>
      </c>
      <c r="AZ80" s="84">
        <f t="shared" si="25"/>
        <v>0.31304739392858366</v>
      </c>
    </row>
    <row r="81" spans="1:52">
      <c r="A81" s="102">
        <f t="shared" si="22"/>
        <v>78</v>
      </c>
      <c r="B81" s="4">
        <v>0</v>
      </c>
      <c r="C81" s="60">
        <f t="shared" si="23"/>
        <v>2.2379362307692087E-3</v>
      </c>
      <c r="D81" s="60">
        <f t="shared" si="23"/>
        <v>6.8827488981252315E-3</v>
      </c>
      <c r="E81" s="60">
        <f t="shared" si="23"/>
        <v>1.2674884458548488E-2</v>
      </c>
      <c r="F81" s="60">
        <f t="shared" si="23"/>
        <v>1.9130755973884299E-2</v>
      </c>
      <c r="G81" s="60">
        <f t="shared" si="23"/>
        <v>2.6003017602439862E-2</v>
      </c>
      <c r="H81" s="60">
        <f t="shared" si="23"/>
        <v>3.3145358330644359E-2</v>
      </c>
      <c r="I81" s="60">
        <f t="shared" si="23"/>
        <v>4.0463208898530237E-2</v>
      </c>
      <c r="J81" s="60">
        <f t="shared" si="23"/>
        <v>4.7891711283730924E-2</v>
      </c>
      <c r="K81" s="60">
        <f t="shared" si="23"/>
        <v>5.538448328196699E-2</v>
      </c>
      <c r="L81" s="60">
        <f t="shared" si="23"/>
        <v>6.2907326374200906E-2</v>
      </c>
      <c r="M81" s="60">
        <f t="shared" si="24"/>
        <v>7.043444583719613E-2</v>
      </c>
      <c r="N81" s="60">
        <f t="shared" si="24"/>
        <v>7.7946052435711052E-2</v>
      </c>
      <c r="O81" s="60">
        <f t="shared" si="24"/>
        <v>8.5426772544338642E-2</v>
      </c>
      <c r="P81" s="60">
        <f t="shared" si="24"/>
        <v>9.2864555668253995E-2</v>
      </c>
      <c r="Q81" s="60">
        <f t="shared" si="24"/>
        <v>0.10024990095644241</v>
      </c>
      <c r="R81" s="60">
        <f t="shared" si="24"/>
        <v>0.10757529555085371</v>
      </c>
      <c r="S81" s="60">
        <f t="shared" si="24"/>
        <v>0.11483479785573532</v>
      </c>
      <c r="T81" s="60">
        <f t="shared" si="24"/>
        <v>0.12202372252361303</v>
      </c>
      <c r="U81" s="60">
        <f t="shared" si="24"/>
        <v>0.12913839844599526</v>
      </c>
      <c r="V81" s="60">
        <f t="shared" si="24"/>
        <v>0.13617598017874119</v>
      </c>
      <c r="W81" s="60">
        <f t="shared" si="24"/>
        <v>0.14313429916193274</v>
      </c>
      <c r="X81" s="60">
        <f t="shared" si="24"/>
        <v>0.15001174503655804</v>
      </c>
      <c r="Y81" s="60">
        <f t="shared" si="24"/>
        <v>0.15680717003972039</v>
      </c>
      <c r="Z81" s="60">
        <f t="shared" si="24"/>
        <v>0.16351981131738558</v>
      </c>
      <c r="AA81" s="60">
        <f t="shared" si="24"/>
        <v>0.17014922730424603</v>
      </c>
      <c r="AB81" s="60">
        <f t="shared" si="25"/>
        <v>0.17669524526012348</v>
      </c>
      <c r="AC81" s="60">
        <f t="shared" si="25"/>
        <v>0.18315791773630993</v>
      </c>
      <c r="AD81" s="60">
        <f t="shared" si="25"/>
        <v>0.18953748624976913</v>
      </c>
      <c r="AE81" s="60">
        <f t="shared" si="25"/>
        <v>0.19583435081989597</v>
      </c>
      <c r="AF81" s="60">
        <f t="shared" si="25"/>
        <v>0.20204904430713197</v>
      </c>
      <c r="AG81" s="60">
        <f t="shared" si="25"/>
        <v>0.20818221070997711</v>
      </c>
      <c r="AH81" s="60">
        <f t="shared" si="25"/>
        <v>0.214234586744393</v>
      </c>
      <c r="AI81" s="60">
        <f t="shared" si="25"/>
        <v>0.22020698615983769</v>
      </c>
      <c r="AJ81" s="60">
        <f t="shared" si="25"/>
        <v>0.22610028634833562</v>
      </c>
      <c r="AK81" s="60">
        <f t="shared" si="25"/>
        <v>0.23191541688374978</v>
      </c>
      <c r="AL81" s="60">
        <f t="shared" si="25"/>
        <v>0.23765334969274224</v>
      </c>
      <c r="AM81" s="60">
        <f t="shared" si="25"/>
        <v>0.24331509061048323</v>
      </c>
      <c r="AN81" s="60">
        <f t="shared" si="25"/>
        <v>0.24890167211578704</v>
      </c>
      <c r="AO81" s="60">
        <f t="shared" si="25"/>
        <v>0.25441414707414578</v>
      </c>
      <c r="AP81" s="60">
        <f t="shared" si="25"/>
        <v>0.25985358334472392</v>
      </c>
      <c r="AQ81" s="60">
        <f t="shared" si="25"/>
        <v>0.26522105913002003</v>
      </c>
      <c r="AR81" s="60">
        <f t="shared" si="25"/>
        <v>0.27051765896559277</v>
      </c>
      <c r="AS81" s="60">
        <f t="shared" si="25"/>
        <v>0.2757444702627318</v>
      </c>
      <c r="AT81" s="60">
        <f t="shared" si="25"/>
        <v>0.28090258032985244</v>
      </c>
      <c r="AU81" s="60">
        <f t="shared" si="25"/>
        <v>0.28599307380917349</v>
      </c>
      <c r="AV81" s="60">
        <f t="shared" si="25"/>
        <v>0.29101703047429306</v>
      </c>
      <c r="AW81" s="60">
        <f t="shared" si="25"/>
        <v>0.29597552334190091</v>
      </c>
      <c r="AX81" s="60">
        <f t="shared" si="25"/>
        <v>0.30086961705731946</v>
      </c>
      <c r="AY81" s="60">
        <f t="shared" si="25"/>
        <v>0.30570036651903992</v>
      </c>
      <c r="AZ81" s="84">
        <f t="shared" si="25"/>
        <v>0.31046881571207507</v>
      </c>
    </row>
    <row r="82" spans="1:52">
      <c r="A82" s="102">
        <f t="shared" si="22"/>
        <v>79</v>
      </c>
      <c r="B82" s="4">
        <v>0</v>
      </c>
      <c r="C82" s="60">
        <f t="shared" si="23"/>
        <v>2.2099186183062243E-3</v>
      </c>
      <c r="D82" s="60">
        <f t="shared" si="23"/>
        <v>6.7974449101870322E-3</v>
      </c>
      <c r="E82" s="60">
        <f t="shared" si="23"/>
        <v>1.2519346180045791E-2</v>
      </c>
      <c r="F82" s="60">
        <f t="shared" si="23"/>
        <v>1.8898309674071523E-2</v>
      </c>
      <c r="G82" s="60">
        <f t="shared" si="23"/>
        <v>2.5690182263433017E-2</v>
      </c>
      <c r="H82" s="60">
        <f t="shared" si="23"/>
        <v>3.2750516877152358E-2</v>
      </c>
      <c r="I82" s="60">
        <f t="shared" si="23"/>
        <v>3.99859229859802E-2</v>
      </c>
      <c r="J82" s="60">
        <f t="shared" si="23"/>
        <v>4.7332325977526041E-2</v>
      </c>
      <c r="K82" s="60">
        <f t="shared" si="23"/>
        <v>5.4743880751445935E-2</v>
      </c>
      <c r="L82" s="60">
        <f t="shared" si="23"/>
        <v>6.2186763668821504E-2</v>
      </c>
      <c r="M82" s="60">
        <f t="shared" si="24"/>
        <v>6.9635443519081991E-2</v>
      </c>
      <c r="N82" s="60">
        <f t="shared" si="24"/>
        <v>7.7070315668803874E-2</v>
      </c>
      <c r="O82" s="60">
        <f t="shared" si="24"/>
        <v>8.447613379881469E-2</v>
      </c>
      <c r="P82" s="60">
        <f t="shared" si="24"/>
        <v>9.1840932324798327E-2</v>
      </c>
      <c r="Q82" s="60">
        <f t="shared" si="24"/>
        <v>9.9155263475912941E-2</v>
      </c>
      <c r="R82" s="60">
        <f t="shared" si="24"/>
        <v>0.10641164331368241</v>
      </c>
      <c r="S82" s="60">
        <f t="shared" si="24"/>
        <v>0.11360414067940663</v>
      </c>
      <c r="T82" s="60">
        <f t="shared" si="24"/>
        <v>0.12072806645374706</v>
      </c>
      <c r="U82" s="60">
        <f t="shared" si="24"/>
        <v>0.12777973480910126</v>
      </c>
      <c r="V82" s="60">
        <f t="shared" si="24"/>
        <v>0.13475627715378938</v>
      </c>
      <c r="W82" s="60">
        <f t="shared" si="24"/>
        <v>0.14165549531645785</v>
      </c>
      <c r="X82" s="60">
        <f t="shared" si="24"/>
        <v>0.14847574440775013</v>
      </c>
      <c r="Y82" s="60">
        <f t="shared" si="24"/>
        <v>0.15521583843892919</v>
      </c>
      <c r="Z82" s="60">
        <f t="shared" si="24"/>
        <v>0.16187497360880485</v>
      </c>
      <c r="AA82" s="60">
        <f t="shared" si="24"/>
        <v>0.16845266546271026</v>
      </c>
      <c r="AB82" s="60">
        <f t="shared" si="25"/>
        <v>0.17494869705401508</v>
      </c>
      <c r="AC82" s="60">
        <f t="shared" si="25"/>
        <v>0.18136307591306167</v>
      </c>
      <c r="AD82" s="60">
        <f t="shared" si="25"/>
        <v>0.1876959981258367</v>
      </c>
      <c r="AE82" s="60">
        <f t="shared" si="25"/>
        <v>0.19394781819614243</v>
      </c>
      <c r="AF82" s="60">
        <f t="shared" si="25"/>
        <v>0.20011902364559714</v>
      </c>
      <c r="AG82" s="60">
        <f t="shared" si="25"/>
        <v>0.20621021351994501</v>
      </c>
      <c r="AH82" s="60">
        <f t="shared" si="25"/>
        <v>0.21222208013522115</v>
      </c>
      <c r="AI82" s="60">
        <f t="shared" si="25"/>
        <v>0.21815539352569849</v>
      </c>
      <c r="AJ82" s="60">
        <f t="shared" si="25"/>
        <v>0.22401098815624215</v>
      </c>
      <c r="AK82" s="60">
        <f t="shared" si="25"/>
        <v>0.22978975154130196</v>
      </c>
      <c r="AL82" s="60">
        <f t="shared" si="25"/>
        <v>0.23549261447616679</v>
      </c>
      <c r="AM82" s="60">
        <f t="shared" si="25"/>
        <v>0.24112054263693899</v>
      </c>
      <c r="AN82" s="60">
        <f t="shared" si="25"/>
        <v>0.24667452934670642</v>
      </c>
      <c r="AO82" s="60">
        <f t="shared" si="25"/>
        <v>0.25215558933869953</v>
      </c>
      <c r="AP82" s="60">
        <f t="shared" si="25"/>
        <v>0.25756475337441331</v>
      </c>
      <c r="AQ82" s="60">
        <f t="shared" si="25"/>
        <v>0.26290306359700033</v>
      </c>
      <c r="AR82" s="60">
        <f t="shared" si="25"/>
        <v>0.26817156951865989</v>
      </c>
      <c r="AS82" s="60">
        <f t="shared" si="25"/>
        <v>0.27337132455601726</v>
      </c>
      <c r="AT82" s="60">
        <f t="shared" si="25"/>
        <v>0.278503383040199</v>
      </c>
      <c r="AU82" s="60">
        <f t="shared" si="25"/>
        <v>0.28356879763894488</v>
      </c>
      <c r="AV82" s="60">
        <f t="shared" si="25"/>
        <v>0.28856861713702142</v>
      </c>
      <c r="AW82" s="60">
        <f t="shared" si="25"/>
        <v>0.29350388452872506</v>
      </c>
      <c r="AX82" s="60">
        <f t="shared" si="25"/>
        <v>0.29837563538262502</v>
      </c>
      <c r="AY82" s="60">
        <f t="shared" si="25"/>
        <v>0.30318489644409718</v>
      </c>
      <c r="AZ82" s="84">
        <f t="shared" si="25"/>
        <v>0.3079326844457963</v>
      </c>
    </row>
    <row r="83" spans="1:52">
      <c r="A83" s="102">
        <f t="shared" si="22"/>
        <v>80</v>
      </c>
      <c r="B83" s="4">
        <v>0</v>
      </c>
      <c r="C83" s="60">
        <f t="shared" si="23"/>
        <v>2.1825938606520106E-3</v>
      </c>
      <c r="D83" s="60">
        <f t="shared" si="23"/>
        <v>6.7142295651235447E-3</v>
      </c>
      <c r="E83" s="60">
        <f t="shared" si="23"/>
        <v>1.2367579124893054E-2</v>
      </c>
      <c r="F83" s="60">
        <f t="shared" si="23"/>
        <v>1.8671444654442908E-2</v>
      </c>
      <c r="G83" s="60">
        <f t="shared" si="23"/>
        <v>2.5384785707111474E-2</v>
      </c>
      <c r="H83" s="60">
        <f t="shared" si="23"/>
        <v>3.2364973517860725E-2</v>
      </c>
      <c r="I83" s="60">
        <f t="shared" si="23"/>
        <v>3.9519768444352343E-2</v>
      </c>
      <c r="J83" s="60">
        <f t="shared" si="23"/>
        <v>4.6785861699754072E-2</v>
      </c>
      <c r="K83" s="60">
        <f t="shared" si="23"/>
        <v>5.4117934063799833E-2</v>
      </c>
      <c r="L83" s="60">
        <f t="shared" si="23"/>
        <v>6.1482529702102391E-2</v>
      </c>
      <c r="M83" s="60">
        <f t="shared" si="24"/>
        <v>6.8854376646031057E-2</v>
      </c>
      <c r="N83" s="60">
        <f t="shared" si="24"/>
        <v>7.621405253905901E-2</v>
      </c>
      <c r="O83" s="60">
        <f t="shared" si="24"/>
        <v>8.3546437417211544E-2</v>
      </c>
      <c r="P83" s="60">
        <f t="shared" si="24"/>
        <v>9.0839650636437591E-2</v>
      </c>
      <c r="Q83" s="60">
        <f t="shared" si="24"/>
        <v>9.8084298239473372E-2</v>
      </c>
      <c r="R83" s="60">
        <f t="shared" si="24"/>
        <v>0.10527292644504677</v>
      </c>
      <c r="S83" s="60">
        <f t="shared" si="24"/>
        <v>0.11239961612750933</v>
      </c>
      <c r="T83" s="60">
        <f t="shared" si="24"/>
        <v>0.11945967624196772</v>
      </c>
      <c r="U83" s="60">
        <f t="shared" si="24"/>
        <v>0.12644940825747544</v>
      </c>
      <c r="V83" s="60">
        <f t="shared" si="24"/>
        <v>0.13336592255909879</v>
      </c>
      <c r="W83" s="60">
        <f t="shared" si="24"/>
        <v>0.14020699355070068</v>
      </c>
      <c r="X83" s="60">
        <f t="shared" si="24"/>
        <v>0.14697094402656705</v>
      </c>
      <c r="Y83" s="60">
        <f t="shared" si="24"/>
        <v>0.15365655198685371</v>
      </c>
      <c r="Z83" s="60">
        <f t="shared" si="24"/>
        <v>0.1602629748785753</v>
      </c>
      <c r="AA83" s="60">
        <f t="shared" si="24"/>
        <v>0.16678968751856937</v>
      </c>
      <c r="AB83" s="60">
        <f t="shared" si="25"/>
        <v>0.17323643086887056</v>
      </c>
      <c r="AC83" s="60">
        <f t="shared" si="25"/>
        <v>0.17960316950001598</v>
      </c>
      <c r="AD83" s="60">
        <f t="shared" si="25"/>
        <v>0.18589005606832509</v>
      </c>
      <c r="AE83" s="60">
        <f t="shared" si="25"/>
        <v>0.19209740149947543</v>
      </c>
      <c r="AF83" s="60">
        <f t="shared" si="25"/>
        <v>0.19822564984733446</v>
      </c>
      <c r="AG83" s="60">
        <f t="shared" si="25"/>
        <v>0.20427535700815577</v>
      </c>
      <c r="AH83" s="60">
        <f t="shared" si="25"/>
        <v>0.21024717263298542</v>
      </c>
      <c r="AI83" s="60">
        <f t="shared" si="25"/>
        <v>0.21614182470769669</v>
      </c>
      <c r="AJ83" s="60">
        <f t="shared" si="25"/>
        <v>0.22196010636934352</v>
      </c>
      <c r="AK83" s="60">
        <f t="shared" si="25"/>
        <v>0.22770286460600048</v>
      </c>
      <c r="AL83" s="60">
        <f t="shared" si="25"/>
        <v>0.23337099054975249</v>
      </c>
      <c r="AM83" s="60">
        <f t="shared" si="25"/>
        <v>0.23896541112260819</v>
      </c>
      <c r="AN83" s="60">
        <f t="shared" si="25"/>
        <v>0.2444870818355514</v>
      </c>
      <c r="AO83" s="60">
        <f t="shared" si="25"/>
        <v>0.2499369805737803</v>
      </c>
      <c r="AP83" s="60">
        <f t="shared" si="25"/>
        <v>0.255316102227993</v>
      </c>
      <c r="AQ83" s="60">
        <f t="shared" si="25"/>
        <v>0.26062545405358972</v>
      </c>
      <c r="AR83" s="60">
        <f t="shared" si="25"/>
        <v>0.26586605165782129</v>
      </c>
      <c r="AS83" s="60">
        <f t="shared" si="25"/>
        <v>0.27103891552996556</v>
      </c>
      <c r="AT83" s="60">
        <f t="shared" si="25"/>
        <v>0.27614506804215572</v>
      </c>
      <c r="AU83" s="60">
        <f t="shared" si="25"/>
        <v>0.28118553085896308</v>
      </c>
      <c r="AV83" s="60">
        <f t="shared" si="25"/>
        <v>0.28616132270264288</v>
      </c>
      <c r="AW83" s="60">
        <f t="shared" si="25"/>
        <v>0.29107345742837193</v>
      </c>
      <c r="AX83" s="60">
        <f t="shared" si="25"/>
        <v>0.29592294237008238</v>
      </c>
      <c r="AY83" s="60">
        <f t="shared" si="25"/>
        <v>0.30071077692282255</v>
      </c>
      <c r="AZ83" s="84">
        <f t="shared" si="25"/>
        <v>0.30543795133211471</v>
      </c>
    </row>
    <row r="84" spans="1:52">
      <c r="A84" s="102">
        <f t="shared" si="22"/>
        <v>81</v>
      </c>
      <c r="B84" s="4">
        <v>0</v>
      </c>
      <c r="C84" s="60">
        <f t="shared" ref="C84:L93" si="26">(C$2/(C$2+$A84)+1.96*1.96/(2*(C$2+$A84))-1.96*SQRT((C$2/(C$2+$A84)*(1-C$2/(C$2+$A84))+1.96*1.96/(4*(C$2+$A84)))/(C$2+$A84)))/(1+1.96*1.96/(C$2+$A84))</f>
        <v>2.1559365709651499E-3</v>
      </c>
      <c r="D84" s="60">
        <f t="shared" si="26"/>
        <v>6.6330270797902201E-3</v>
      </c>
      <c r="E84" s="60">
        <f t="shared" si="26"/>
        <v>1.2219447773066121E-2</v>
      </c>
      <c r="F84" s="60">
        <f t="shared" si="26"/>
        <v>1.8449962264952782E-2</v>
      </c>
      <c r="G84" s="60">
        <f t="shared" si="26"/>
        <v>2.5086565690785115E-2</v>
      </c>
      <c r="H84" s="60">
        <f t="shared" si="26"/>
        <v>3.1988403572147162E-2</v>
      </c>
      <c r="I84" s="60">
        <f t="shared" si="26"/>
        <v>3.906436024832495E-2</v>
      </c>
      <c r="J84" s="60">
        <f t="shared" si="26"/>
        <v>4.6251875723061407E-2</v>
      </c>
      <c r="K84" s="60">
        <f t="shared" si="26"/>
        <v>5.3506145743358338E-2</v>
      </c>
      <c r="L84" s="60">
        <f t="shared" si="26"/>
        <v>6.0794075362194139E-2</v>
      </c>
      <c r="M84" s="60">
        <f t="shared" ref="M84:AB93" si="27">(M$2/(M$2+$A84)+1.96*1.96/(2*(M$2+$A84))-1.96*SQRT((M$2/(M$2+$A84)*(1-M$2/(M$2+$A84))+1.96*1.96/(4*(M$2+$A84)))/(M$2+$A84)))/(1+1.96*1.96/(M$2+$A84))</f>
        <v>6.8090647640043564E-2</v>
      </c>
      <c r="N84" s="60">
        <f t="shared" si="27"/>
        <v>7.537662016293771E-2</v>
      </c>
      <c r="O84" s="60">
        <f t="shared" si="27"/>
        <v>8.2636998316319224E-2</v>
      </c>
      <c r="P84" s="60">
        <f t="shared" si="27"/>
        <v>8.9859986341051287E-2</v>
      </c>
      <c r="Q84" s="60">
        <f t="shared" si="27"/>
        <v>9.7036244721782655E-2</v>
      </c>
      <c r="R84" s="60">
        <f t="shared" si="27"/>
        <v>0.10415835095438805</v>
      </c>
      <c r="S84" s="60">
        <f t="shared" si="27"/>
        <v>0.11122039941721076</v>
      </c>
      <c r="T84" s="60">
        <f t="shared" si="27"/>
        <v>0.11821769885745202</v>
      </c>
      <c r="U84" s="60">
        <f t="shared" si="27"/>
        <v>0.12514653992704258</v>
      </c>
      <c r="V84" s="60">
        <f t="shared" si="27"/>
        <v>0.13200401398360054</v>
      </c>
      <c r="W84" s="60">
        <f t="shared" si="27"/>
        <v>0.1387878700668384</v>
      </c>
      <c r="X84" s="60">
        <f t="shared" si="27"/>
        <v>0.14549640074608999</v>
      </c>
      <c r="Y84" s="60">
        <f t="shared" si="27"/>
        <v>0.1521283501066639</v>
      </c>
      <c r="Z84" s="60">
        <f t="shared" si="27"/>
        <v>0.15868283892521592</v>
      </c>
      <c r="AA84" s="60">
        <f t="shared" si="27"/>
        <v>0.16515930334184276</v>
      </c>
      <c r="AB84" s="60">
        <f t="shared" si="27"/>
        <v>0.17155744423820674</v>
      </c>
      <c r="AC84" s="60">
        <f t="shared" si="25"/>
        <v>0.17787718518702555</v>
      </c>
      <c r="AD84" s="60">
        <f t="shared" si="25"/>
        <v>0.18411863732206865</v>
      </c>
      <c r="AE84" s="60">
        <f t="shared" si="25"/>
        <v>0.19028206983904628</v>
      </c>
      <c r="AF84" s="60">
        <f t="shared" si="25"/>
        <v>0.19636788511059944</v>
      </c>
      <c r="AG84" s="60">
        <f t="shared" si="25"/>
        <v>0.2023765976068205</v>
      </c>
      <c r="AH84" s="60">
        <f t="shared" si="25"/>
        <v>0.20830881597321499</v>
      </c>
      <c r="AI84" s="60">
        <f t="shared" si="25"/>
        <v>0.21416522774282082</v>
      </c>
      <c r="AJ84" s="60">
        <f t="shared" si="25"/>
        <v>0.21994658625708916</v>
      </c>
      <c r="AK84" s="60">
        <f t="shared" si="25"/>
        <v>0.22565369944751187</v>
      </c>
      <c r="AL84" s="60">
        <f t="shared" si="25"/>
        <v>0.23128742019159806</v>
      </c>
      <c r="AM84" s="60">
        <f t="shared" si="25"/>
        <v>0.23684863800621475</v>
      </c>
      <c r="AN84" s="60">
        <f t="shared" si="25"/>
        <v>0.24233827188117765</v>
      </c>
      <c r="AO84" s="60">
        <f t="shared" si="25"/>
        <v>0.24775726408835427</v>
      </c>
      <c r="AP84" s="60">
        <f t="shared" si="25"/>
        <v>0.25310657482797755</v>
      </c>
      <c r="AQ84" s="60">
        <f t="shared" si="25"/>
        <v>0.25838717759557045</v>
      </c>
      <c r="AR84" s="60">
        <f t="shared" si="25"/>
        <v>0.26360005517078905</v>
      </c>
      <c r="AS84" s="60">
        <f t="shared" si="25"/>
        <v>0.2687461961443377</v>
      </c>
      <c r="AT84" s="60">
        <f t="shared" si="25"/>
        <v>0.27382659191147585</v>
      </c>
      <c r="AU84" s="60">
        <f t="shared" si="25"/>
        <v>0.27884223407097081</v>
      </c>
      <c r="AV84" s="60">
        <f t="shared" si="25"/>
        <v>0.28379411217704115</v>
      </c>
      <c r="AW84" s="60">
        <f t="shared" si="25"/>
        <v>0.28868321179914996</v>
      </c>
      <c r="AX84" s="60">
        <f t="shared" si="25"/>
        <v>0.29351051285070046</v>
      </c>
      <c r="AY84" s="60">
        <f t="shared" si="25"/>
        <v>0.29827698815294273</v>
      </c>
      <c r="AZ84" s="84">
        <f t="shared" si="25"/>
        <v>0.30298360220487908</v>
      </c>
    </row>
    <row r="85" spans="1:52">
      <c r="A85" s="102">
        <f t="shared" si="22"/>
        <v>82</v>
      </c>
      <c r="B85" s="4">
        <v>0</v>
      </c>
      <c r="C85" s="60">
        <f t="shared" si="26"/>
        <v>2.1299225877048282E-3</v>
      </c>
      <c r="D85" s="60">
        <f t="shared" si="26"/>
        <v>6.5537652935177436E-3</v>
      </c>
      <c r="E85" s="60">
        <f t="shared" si="26"/>
        <v>1.2074823021218326E-2</v>
      </c>
      <c r="F85" s="60">
        <f t="shared" si="26"/>
        <v>1.8233673172959066E-2</v>
      </c>
      <c r="G85" s="60">
        <f t="shared" si="26"/>
        <v>2.4795272156794539E-2</v>
      </c>
      <c r="H85" s="60">
        <f t="shared" si="26"/>
        <v>3.1620497305043599E-2</v>
      </c>
      <c r="I85" s="60">
        <f t="shared" si="26"/>
        <v>3.86193309317579E-2</v>
      </c>
      <c r="J85" s="60">
        <f t="shared" si="26"/>
        <v>4.5729945324778469E-2</v>
      </c>
      <c r="K85" s="60">
        <f t="shared" si="26"/>
        <v>5.2908040587209215E-2</v>
      </c>
      <c r="L85" s="60">
        <f t="shared" si="26"/>
        <v>6.0120875898424249E-2</v>
      </c>
      <c r="M85" s="60">
        <f t="shared" si="27"/>
        <v>6.7343685195381545E-2</v>
      </c>
      <c r="N85" s="60">
        <f t="shared" si="27"/>
        <v>7.4557403668116862E-2</v>
      </c>
      <c r="O85" s="60">
        <f t="shared" si="27"/>
        <v>8.1747160997965584E-2</v>
      </c>
      <c r="P85" s="60">
        <f t="shared" si="27"/>
        <v>8.8901246178311799E-2</v>
      </c>
      <c r="Q85" s="60">
        <f t="shared" si="27"/>
        <v>9.6010374667620232E-2</v>
      </c>
      <c r="R85" s="60">
        <f t="shared" si="27"/>
        <v>0.10306715625004181</v>
      </c>
      <c r="S85" s="60">
        <f t="shared" si="27"/>
        <v>0.11006570016266973</v>
      </c>
      <c r="T85" s="60">
        <f t="shared" si="27"/>
        <v>0.11700131654251038</v>
      </c>
      <c r="U85" s="60">
        <f t="shared" si="27"/>
        <v>0.12387028698950667</v>
      </c>
      <c r="V85" s="60">
        <f t="shared" si="27"/>
        <v>0.13066968570928414</v>
      </c>
      <c r="W85" s="60">
        <f t="shared" si="27"/>
        <v>0.13739723831977257</v>
      </c>
      <c r="X85" s="60">
        <f t="shared" si="27"/>
        <v>0.14405120914153324</v>
      </c>
      <c r="Y85" s="60">
        <f t="shared" si="27"/>
        <v>0.15063031032976165</v>
      </c>
      <c r="Z85" s="60">
        <f t="shared" si="27"/>
        <v>0.15713362796480379</v>
      </c>
      <c r="AA85" s="60">
        <f t="shared" si="27"/>
        <v>0.16356056145879611</v>
      </c>
      <c r="AB85" s="60">
        <f t="shared" si="25"/>
        <v>0.16991077352557898</v>
      </c>
      <c r="AC85" s="60">
        <f t="shared" si="25"/>
        <v>0.17618414860824205</v>
      </c>
      <c r="AD85" s="60">
        <f t="shared" si="25"/>
        <v>0.18238075813593077</v>
      </c>
      <c r="AE85" s="60">
        <f t="shared" si="25"/>
        <v>0.18850083133789378</v>
      </c>
      <c r="AF85" s="60">
        <f t="shared" si="25"/>
        <v>0.19454473061185254</v>
      </c>
      <c r="AG85" s="60">
        <f t="shared" si="25"/>
        <v>0.2005129306491566</v>
      </c>
      <c r="AH85" s="60">
        <f t="shared" si="25"/>
        <v>0.20640600067746481</v>
      </c>
      <c r="AI85" s="60">
        <f t="shared" si="25"/>
        <v>0.21222458930478511</v>
      </c>
      <c r="AJ85" s="60">
        <f t="shared" si="25"/>
        <v>0.21796941154524363</v>
      </c>
      <c r="AK85" s="60">
        <f t="shared" si="25"/>
        <v>0.22364123768326574</v>
      </c>
      <c r="AL85" s="60">
        <f t="shared" si="25"/>
        <v>0.22924088369362036</v>
      </c>
      <c r="AM85" s="60">
        <f t="shared" si="25"/>
        <v>0.23476920298350337</v>
      </c>
      <c r="AN85" s="60">
        <f t="shared" si="25"/>
        <v>0.24022707926215947</v>
      </c>
      <c r="AO85" s="60">
        <f t="shared" si="25"/>
        <v>0.24561542037546771</v>
      </c>
      <c r="AP85" s="60">
        <f t="shared" si="25"/>
        <v>0.25093515296898788</v>
      </c>
      <c r="AQ85" s="60">
        <f t="shared" si="25"/>
        <v>0.2561872178643666</v>
      </c>
      <c r="AR85" s="60">
        <f t="shared" si="25"/>
        <v>0.26137256605166526</v>
      </c>
      <c r="AS85" s="60">
        <f t="shared" si="25"/>
        <v>0.2664921552148129</v>
      </c>
      <c r="AT85" s="60">
        <f t="shared" si="25"/>
        <v>0.27154694671958102</v>
      </c>
      <c r="AU85" s="60">
        <f t="shared" si="25"/>
        <v>0.27653790300368081</v>
      </c>
      <c r="AV85" s="60">
        <f t="shared" si="25"/>
        <v>0.28146598531714601</v>
      </c>
      <c r="AW85" s="60">
        <f t="shared" si="25"/>
        <v>0.28633215176838583</v>
      </c>
      <c r="AX85" s="60">
        <f t="shared" si="25"/>
        <v>0.29113735563740545</v>
      </c>
      <c r="AY85" s="60">
        <f t="shared" si="25"/>
        <v>0.29588254392287383</v>
      </c>
      <c r="AZ85" s="84">
        <f t="shared" ref="AB85:AZ96" si="28">(AZ$2/(AZ$2+$A85)+1.96*1.96/(2*(AZ$2+$A85))-1.96*SQRT((AZ$2/(AZ$2+$A85)*(1-AZ$2/(AZ$2+$A85))+1.96*1.96/(4*(AZ$2+$A85)))/(AZ$2+$A85)))/(1+1.96*1.96/(AZ$2+$A85))</f>
        <v>0.30056865609414096</v>
      </c>
    </row>
    <row r="86" spans="1:52">
      <c r="A86" s="102">
        <f t="shared" si="22"/>
        <v>83</v>
      </c>
      <c r="B86" s="4">
        <v>0</v>
      </c>
      <c r="C86" s="60">
        <f t="shared" si="26"/>
        <v>2.1045289015878751E-3</v>
      </c>
      <c r="D86" s="60">
        <f t="shared" si="26"/>
        <v>6.4763754542195347E-3</v>
      </c>
      <c r="E86" s="60">
        <f t="shared" si="26"/>
        <v>1.1933581807332517E-2</v>
      </c>
      <c r="F86" s="60">
        <f t="shared" si="26"/>
        <v>1.8022396823237179E-2</v>
      </c>
      <c r="G86" s="60">
        <f t="shared" si="26"/>
        <v>2.4510666532829649E-2</v>
      </c>
      <c r="H86" s="60">
        <f t="shared" si="26"/>
        <v>3.126095907688764E-2</v>
      </c>
      <c r="I86" s="60">
        <f t="shared" si="26"/>
        <v>3.8184329597727634E-2</v>
      </c>
      <c r="J86" s="60">
        <f t="shared" si="26"/>
        <v>4.5219666669263102E-2</v>
      </c>
      <c r="K86" s="60">
        <f t="shared" si="26"/>
        <v>5.2323164431973955E-2</v>
      </c>
      <c r="L86" s="60">
        <f t="shared" si="26"/>
        <v>5.9462429584426144E-2</v>
      </c>
      <c r="M86" s="60">
        <f t="shared" si="27"/>
        <v>6.6612942849525208E-2</v>
      </c>
      <c r="N86" s="60">
        <f t="shared" si="27"/>
        <v>7.3755814683161336E-2</v>
      </c>
      <c r="O86" s="60">
        <f t="shared" si="27"/>
        <v>8.0876297967627894E-2</v>
      </c>
      <c r="P86" s="60">
        <f t="shared" si="27"/>
        <v>8.7962766246764384E-2</v>
      </c>
      <c r="Q86" s="60">
        <f t="shared" si="27"/>
        <v>9.5005990396259302E-2</v>
      </c>
      <c r="R86" s="60">
        <f t="shared" si="27"/>
        <v>0.10199861339903871</v>
      </c>
      <c r="S86" s="60">
        <f t="shared" si="27"/>
        <v>0.10893476059773154</v>
      </c>
      <c r="T86" s="60">
        <f t="shared" si="27"/>
        <v>0.1158097450050057</v>
      </c>
      <c r="U86" s="60">
        <f t="shared" si="27"/>
        <v>0.12261984082072329</v>
      </c>
      <c r="V86" s="60">
        <f t="shared" si="27"/>
        <v>0.12936210686118582</v>
      </c>
      <c r="W86" s="60">
        <f t="shared" si="27"/>
        <v>0.1360342471538695</v>
      </c>
      <c r="X86" s="60">
        <f t="shared" si="27"/>
        <v>0.14263449963838329</v>
      </c>
      <c r="Y86" s="60">
        <f t="shared" si="27"/>
        <v>0.14916154641951038</v>
      </c>
      <c r="Z86" s="60">
        <f t="shared" si="27"/>
        <v>0.15561444075406777</v>
      </c>
      <c r="AA86" s="60">
        <f t="shared" si="27"/>
        <v>0.1619925471777863</v>
      </c>
      <c r="AB86" s="60">
        <f t="shared" si="28"/>
        <v>0.16829549205620983</v>
      </c>
      <c r="AC86" s="60">
        <f t="shared" si="28"/>
        <v>0.17452312248223445</v>
      </c>
      <c r="AD86" s="60">
        <f t="shared" si="28"/>
        <v>0.18067547191382155</v>
      </c>
      <c r="AE86" s="60">
        <f t="shared" si="28"/>
        <v>0.18675273129699621</v>
      </c>
      <c r="AF86" s="60">
        <f t="shared" si="28"/>
        <v>0.19275522468473327</v>
      </c>
      <c r="AG86" s="60">
        <f t="shared" si="28"/>
        <v>0.198683388564943</v>
      </c>
      <c r="AH86" s="60">
        <f t="shared" si="28"/>
        <v>0.20453775426690435</v>
      </c>
      <c r="AI86" s="60">
        <f t="shared" si="28"/>
        <v>0.2103189329369165</v>
      </c>
      <c r="AJ86" s="60">
        <f t="shared" si="28"/>
        <v>0.21602760266916318</v>
      </c>
      <c r="AK86" s="60">
        <f t="shared" si="28"/>
        <v>0.22166449745305886</v>
      </c>
      <c r="AL86" s="60">
        <f t="shared" si="28"/>
        <v>0.22723039765828143</v>
      </c>
      <c r="AM86" s="60">
        <f t="shared" si="28"/>
        <v>0.23272612182675734</v>
      </c>
      <c r="AN86" s="60">
        <f t="shared" si="28"/>
        <v>0.2381525195796507</v>
      </c>
      <c r="AO86" s="60">
        <f t="shared" si="28"/>
        <v>0.24351046547889818</v>
      </c>
      <c r="AP86" s="60">
        <f t="shared" si="28"/>
        <v>0.24880085370854416</v>
      </c>
      <c r="AQ86" s="60">
        <f t="shared" si="28"/>
        <v>0.25402459346224765</v>
      </c>
      <c r="AR86" s="60">
        <f t="shared" si="28"/>
        <v>0.25918260494074635</v>
      </c>
      <c r="AS86" s="60">
        <f t="shared" si="28"/>
        <v>0.26427581587751342</v>
      </c>
      <c r="AT86" s="60">
        <f t="shared" si="28"/>
        <v>0.26930515852286863</v>
      </c>
      <c r="AU86" s="60">
        <f t="shared" si="28"/>
        <v>0.27427156702687105</v>
      </c>
      <c r="AV86" s="60">
        <f t="shared" si="28"/>
        <v>0.27917597516976872</v>
      </c>
      <c r="AW86" s="60">
        <f t="shared" si="28"/>
        <v>0.28401931439591033</v>
      </c>
      <c r="AX86" s="60">
        <f t="shared" si="28"/>
        <v>0.28880251211304908</v>
      </c>
      <c r="AY86" s="60">
        <f t="shared" si="28"/>
        <v>0.29352649022408878</v>
      </c>
      <c r="AZ86" s="84">
        <f t="shared" si="28"/>
        <v>0.29819216386268604</v>
      </c>
    </row>
    <row r="87" spans="1:52">
      <c r="A87" s="102">
        <f t="shared" si="22"/>
        <v>84</v>
      </c>
      <c r="B87" s="4">
        <v>0</v>
      </c>
      <c r="C87" s="60">
        <f t="shared" si="26"/>
        <v>2.0797335877093272E-3</v>
      </c>
      <c r="D87" s="60">
        <f t="shared" si="26"/>
        <v>6.4007920194777915E-3</v>
      </c>
      <c r="E87" s="60">
        <f t="shared" si="26"/>
        <v>1.1795606761416898E-2</v>
      </c>
      <c r="F87" s="60">
        <f t="shared" si="26"/>
        <v>1.7815960935119887E-2</v>
      </c>
      <c r="G87" s="60">
        <f t="shared" si="26"/>
        <v>2.4232521079919089E-2</v>
      </c>
      <c r="H87" s="60">
        <f t="shared" si="26"/>
        <v>3.0909506550389255E-2</v>
      </c>
      <c r="I87" s="60">
        <f t="shared" si="26"/>
        <v>3.7759020994808372E-2</v>
      </c>
      <c r="J87" s="60">
        <f t="shared" si="26"/>
        <v>4.4720653764373008E-2</v>
      </c>
      <c r="K87" s="60">
        <f t="shared" si="26"/>
        <v>5.1751083001661251E-2</v>
      </c>
      <c r="L87" s="60">
        <f t="shared" si="26"/>
        <v>5.881825646839621E-2</v>
      </c>
      <c r="M87" s="60">
        <f t="shared" si="27"/>
        <v>6.5897897646463949E-2</v>
      </c>
      <c r="N87" s="60">
        <f t="shared" si="27"/>
        <v>7.2971289923950675E-2</v>
      </c>
      <c r="O87" s="60">
        <f t="shared" si="27"/>
        <v>8.0023808253499348E-2</v>
      </c>
      <c r="P87" s="60">
        <f t="shared" si="27"/>
        <v>8.7043910464400506E-2</v>
      </c>
      <c r="Q87" s="60">
        <f t="shared" si="27"/>
        <v>9.402242321177301E-2</v>
      </c>
      <c r="R87" s="60">
        <f t="shared" si="27"/>
        <v>0.10095202349473717</v>
      </c>
      <c r="S87" s="60">
        <f t="shared" si="27"/>
        <v>0.1078268539078673</v>
      </c>
      <c r="T87" s="60">
        <f t="shared" si="27"/>
        <v>0.11464223172099423</v>
      </c>
      <c r="U87" s="60">
        <f t="shared" si="27"/>
        <v>0.12139442527988081</v>
      </c>
      <c r="V87" s="60">
        <f t="shared" si="27"/>
        <v>0.12808047966842859</v>
      </c>
      <c r="W87" s="60">
        <f t="shared" si="27"/>
        <v>0.13469807905069028</v>
      </c>
      <c r="X87" s="60">
        <f t="shared" si="27"/>
        <v>0.14124543675119416</v>
      </c>
      <c r="Y87" s="60">
        <f t="shared" si="27"/>
        <v>0.14772120660505175</v>
      </c>
      <c r="Z87" s="60">
        <f t="shared" si="27"/>
        <v>0.15412441082279263</v>
      </c>
      <c r="AA87" s="60">
        <f t="shared" si="27"/>
        <v>0.16045438082345989</v>
      </c>
      <c r="AB87" s="60">
        <f t="shared" si="28"/>
        <v>0.16671070835585763</v>
      </c>
      <c r="AC87" s="60">
        <f t="shared" si="28"/>
        <v>0.17289320485810214</v>
      </c>
      <c r="AD87" s="60">
        <f t="shared" si="28"/>
        <v>0.17900186747034863</v>
      </c>
      <c r="AE87" s="60">
        <f t="shared" si="28"/>
        <v>0.18503685046249974</v>
      </c>
      <c r="AF87" s="60">
        <f t="shared" si="28"/>
        <v>0.19099844110067174</v>
      </c>
      <c r="AG87" s="60">
        <f t="shared" si="28"/>
        <v>0.1968870391761085</v>
      </c>
      <c r="AH87" s="60">
        <f t="shared" si="28"/>
        <v>0.20270313957428149</v>
      </c>
      <c r="AI87" s="60">
        <f t="shared" si="28"/>
        <v>0.2084473173817141</v>
      </c>
      <c r="AJ87" s="60">
        <f t="shared" si="28"/>
        <v>0.21412021512201196</v>
      </c>
      <c r="AK87" s="60">
        <f t="shared" si="28"/>
        <v>0.21972253178684073</v>
      </c>
      <c r="AL87" s="60">
        <f t="shared" si="28"/>
        <v>0.22525501338672321</v>
      </c>
      <c r="AM87" s="60">
        <f t="shared" si="28"/>
        <v>0.23071844479394091</v>
      </c>
      <c r="AN87" s="60">
        <f t="shared" si="28"/>
        <v>0.23611364268808388</v>
      </c>
      <c r="AO87" s="60">
        <f t="shared" si="28"/>
        <v>0.24144144944585907</v>
      </c>
      <c r="AP87" s="60">
        <f t="shared" si="28"/>
        <v>0.24670272784213756</v>
      </c>
      <c r="AQ87" s="60">
        <f t="shared" si="28"/>
        <v>0.25189835645004538</v>
      </c>
      <c r="AR87" s="60">
        <f t="shared" si="28"/>
        <v>0.25702922564508918</v>
      </c>
      <c r="AS87" s="60">
        <f t="shared" si="28"/>
        <v>0.26209623413256217</v>
      </c>
      <c r="AT87" s="60">
        <f t="shared" si="28"/>
        <v>0.26710028592933982</v>
      </c>
      <c r="AU87" s="60">
        <f t="shared" si="28"/>
        <v>0.27204228774110789</v>
      </c>
      <c r="AV87" s="60">
        <f t="shared" si="28"/>
        <v>0.2769231466844021</v>
      </c>
      <c r="AW87" s="60">
        <f t="shared" si="28"/>
        <v>0.28174376830987274</v>
      </c>
      <c r="AX87" s="60">
        <f t="shared" si="28"/>
        <v>0.28650505488913514</v>
      </c>
      <c r="AY87" s="60">
        <f t="shared" si="28"/>
        <v>0.2912079039326208</v>
      </c>
      <c r="AZ87" s="84">
        <f t="shared" si="28"/>
        <v>0.29585320691014999</v>
      </c>
    </row>
    <row r="88" spans="1:52">
      <c r="A88" s="102">
        <f t="shared" si="22"/>
        <v>85</v>
      </c>
      <c r="B88" s="4">
        <v>0</v>
      </c>
      <c r="C88" s="60">
        <f t="shared" si="26"/>
        <v>2.0555157424055515E-3</v>
      </c>
      <c r="D88" s="60">
        <f t="shared" si="26"/>
        <v>6.3269524713987987E-3</v>
      </c>
      <c r="E88" s="60">
        <f t="shared" si="26"/>
        <v>1.1660785880160495E-2</v>
      </c>
      <c r="F88" s="60">
        <f t="shared" si="26"/>
        <v>1.7614201033819138E-2</v>
      </c>
      <c r="G88" s="60">
        <f t="shared" si="26"/>
        <v>2.396061828434318E-2</v>
      </c>
      <c r="H88" s="60">
        <f t="shared" si="26"/>
        <v>3.0565869950639868E-2</v>
      </c>
      <c r="I88" s="60">
        <f t="shared" si="26"/>
        <v>3.7343084654483313E-2</v>
      </c>
      <c r="J88" s="60">
        <f t="shared" si="26"/>
        <v>4.4232537486392692E-2</v>
      </c>
      <c r="K88" s="60">
        <f t="shared" si="26"/>
        <v>5.1191380830443195E-2</v>
      </c>
      <c r="L88" s="60">
        <f t="shared" si="26"/>
        <v>5.8187897203921528E-2</v>
      </c>
      <c r="M88" s="60">
        <f t="shared" si="27"/>
        <v>6.5198048885430127E-2</v>
      </c>
      <c r="N88" s="60">
        <f t="shared" si="27"/>
        <v>7.2203289869701134E-2</v>
      </c>
      <c r="O88" s="60">
        <f t="shared" si="27"/>
        <v>7.9189116018635139E-2</v>
      </c>
      <c r="P88" s="60">
        <f t="shared" si="27"/>
        <v>8.614406912518853E-2</v>
      </c>
      <c r="Q88" s="60">
        <f t="shared" si="27"/>
        <v>9.3059031911622972E-2</v>
      </c>
      <c r="R88" s="60">
        <f t="shared" si="27"/>
        <v>9.9926716124561304E-2</v>
      </c>
      <c r="S88" s="60">
        <f t="shared" si="27"/>
        <v>0.10674128266359069</v>
      </c>
      <c r="T88" s="60">
        <f t="shared" si="27"/>
        <v>0.11349805433981061</v>
      </c>
      <c r="U88" s="60">
        <f t="shared" si="27"/>
        <v>0.12019329509173256</v>
      </c>
      <c r="V88" s="60">
        <f t="shared" si="27"/>
        <v>0.12682403782859736</v>
      </c>
      <c r="W88" s="60">
        <f t="shared" si="27"/>
        <v>0.13338794848005259</v>
      </c>
      <c r="X88" s="60">
        <f t="shared" si="27"/>
        <v>0.13988321742546095</v>
      </c>
      <c r="Y88" s="60">
        <f t="shared" si="27"/>
        <v>0.14630847191772375</v>
      </c>
      <c r="Z88" s="60">
        <f t="shared" si="27"/>
        <v>0.1526627048081528</v>
      </c>
      <c r="AA88" s="60">
        <f t="shared" si="27"/>
        <v>0.15894521607203976</v>
      </c>
      <c r="AB88" s="60">
        <f t="shared" si="28"/>
        <v>0.16515556448978605</v>
      </c>
      <c r="AC88" s="60">
        <f t="shared" si="28"/>
        <v>0.17129352746057167</v>
      </c>
      <c r="AD88" s="60">
        <f t="shared" si="28"/>
        <v>0.17735906738422746</v>
      </c>
      <c r="AE88" s="60">
        <f t="shared" si="28"/>
        <v>0.18335230338938902</v>
      </c>
      <c r="AF88" s="60">
        <f t="shared" si="28"/>
        <v>0.18927348744454853</v>
      </c>
      <c r="AG88" s="60">
        <f t="shared" si="28"/>
        <v>0.19512298408590828</v>
      </c>
      <c r="AH88" s="60">
        <f t="shared" si="28"/>
        <v>0.2009012531479607</v>
      </c>
      <c r="AI88" s="60">
        <f t="shared" si="28"/>
        <v>0.20660883500092977</v>
      </c>
      <c r="AJ88" s="60">
        <f t="shared" si="28"/>
        <v>0.2122463378919113</v>
      </c>
      <c r="AK88" s="60">
        <f t="shared" si="28"/>
        <v>0.21781442705981954</v>
      </c>
      <c r="AL88" s="60">
        <f t="shared" si="28"/>
        <v>0.22331381535259329</v>
      </c>
      <c r="AM88" s="60">
        <f t="shared" si="28"/>
        <v>0.22874525512189398</v>
      </c>
      <c r="AN88" s="60">
        <f t="shared" si="28"/>
        <v>0.23410953120827657</v>
      </c>
      <c r="AO88" s="60">
        <f t="shared" si="28"/>
        <v>0.23940745486046947</v>
      </c>
      <c r="AP88" s="60">
        <f t="shared" si="28"/>
        <v>0.24463985845742653</v>
      </c>
      <c r="AQ88" s="60">
        <f t="shared" si="28"/>
        <v>0.24980759092236368</v>
      </c>
      <c r="AR88" s="60">
        <f t="shared" si="28"/>
        <v>0.25491151373495374</v>
      </c>
      <c r="AS88" s="60">
        <f t="shared" si="28"/>
        <v>0.25995249746191129</v>
      </c>
      <c r="AT88" s="60">
        <f t="shared" si="28"/>
        <v>0.26493141873791182</v>
      </c>
      <c r="AU88" s="60">
        <f t="shared" si="28"/>
        <v>0.26984915763859174</v>
      </c>
      <c r="AV88" s="60">
        <f t="shared" si="28"/>
        <v>0.27470659539559905</v>
      </c>
      <c r="AW88" s="60">
        <f t="shared" si="28"/>
        <v>0.27950461241061153</v>
      </c>
      <c r="AX88" s="60">
        <f t="shared" si="28"/>
        <v>0.28424408653110655</v>
      </c>
      <c r="AY88" s="60">
        <f t="shared" si="28"/>
        <v>0.28892589155565762</v>
      </c>
      <c r="AZ88" s="84">
        <f t="shared" si="28"/>
        <v>0.29355089594078115</v>
      </c>
    </row>
    <row r="89" spans="1:52">
      <c r="A89" s="102">
        <f t="shared" si="22"/>
        <v>86</v>
      </c>
      <c r="B89" s="4">
        <v>0</v>
      </c>
      <c r="C89" s="60">
        <f t="shared" si="26"/>
        <v>2.0318554244781032E-3</v>
      </c>
      <c r="D89" s="60">
        <f t="shared" si="26"/>
        <v>6.2547971441379285E-3</v>
      </c>
      <c r="E89" s="60">
        <f t="shared" si="26"/>
        <v>1.152901222365257E-2</v>
      </c>
      <c r="F89" s="60">
        <f t="shared" si="26"/>
        <v>1.7416960013248817E-2</v>
      </c>
      <c r="G89" s="60">
        <f t="shared" si="26"/>
        <v>2.3694750290056289E-2</v>
      </c>
      <c r="H89" s="60">
        <f t="shared" si="26"/>
        <v>3.0229791373983947E-2</v>
      </c>
      <c r="I89" s="60">
        <f t="shared" si="26"/>
        <v>3.6936214085016475E-2</v>
      </c>
      <c r="J89" s="60">
        <f t="shared" si="26"/>
        <v>4.3754964668229868E-2</v>
      </c>
      <c r="K89" s="60">
        <f t="shared" si="26"/>
        <v>5.0643660254729314E-2</v>
      </c>
      <c r="L89" s="60">
        <f t="shared" si="26"/>
        <v>5.7570911955379701E-2</v>
      </c>
      <c r="M89" s="60">
        <f t="shared" si="27"/>
        <v>6.4512916948767804E-2</v>
      </c>
      <c r="N89" s="60">
        <f t="shared" si="27"/>
        <v>7.1451297522020521E-2</v>
      </c>
      <c r="O89" s="60">
        <f t="shared" si="27"/>
        <v>7.8371669259418658E-2</v>
      </c>
      <c r="P89" s="60">
        <f t="shared" si="27"/>
        <v>8.526265754464904E-2</v>
      </c>
      <c r="Q89" s="60">
        <f t="shared" si="27"/>
        <v>9.2115201386504003E-2</v>
      </c>
      <c r="R89" s="60">
        <f t="shared" si="27"/>
        <v>9.8922047930744425E-2</v>
      </c>
      <c r="S89" s="60">
        <f t="shared" si="27"/>
        <v>0.10567737734821089</v>
      </c>
      <c r="T89" s="60">
        <f t="shared" si="27"/>
        <v>0.11237651918444377</v>
      </c>
      <c r="U89" s="60">
        <f t="shared" si="27"/>
        <v>0.11901573432473685</v>
      </c>
      <c r="V89" s="60">
        <f t="shared" si="27"/>
        <v>0.12559204496833837</v>
      </c>
      <c r="W89" s="60">
        <f t="shared" si="27"/>
        <v>0.13210310034736822</v>
      </c>
      <c r="X89" s="60">
        <f t="shared" si="27"/>
        <v>0.13854706947558235</v>
      </c>
      <c r="Y89" s="60">
        <f t="shared" si="27"/>
        <v>0.14492255462317269</v>
      </c>
      <c r="Z89" s="60">
        <f t="shared" si="27"/>
        <v>0.15122852088416214</v>
      </c>
      <c r="AA89" s="60">
        <f t="shared" si="27"/>
        <v>0.15746423838098933</v>
      </c>
      <c r="AB89" s="60">
        <f t="shared" si="28"/>
        <v>0.16362923449523212</v>
      </c>
      <c r="AC89" s="60">
        <f t="shared" si="28"/>
        <v>0.16972325412759412</v>
      </c>
      <c r="AD89" s="60">
        <f t="shared" si="28"/>
        <v>0.17574622644308974</v>
      </c>
      <c r="AE89" s="60">
        <f t="shared" si="28"/>
        <v>0.18169823689536532</v>
      </c>
      <c r="AF89" s="60">
        <f t="shared" si="28"/>
        <v>0.18757950357929473</v>
      </c>
      <c r="AG89" s="60">
        <f t="shared" si="28"/>
        <v>0.19339035715571287</v>
      </c>
      <c r="AH89" s="60">
        <f t="shared" si="28"/>
        <v>0.19913122374219616</v>
      </c>
      <c r="AI89" s="60">
        <f t="shared" si="28"/>
        <v>0.20480261028046137</v>
      </c>
      <c r="AJ89" s="60">
        <f t="shared" si="28"/>
        <v>0.21040509198244722</v>
      </c>
      <c r="AK89" s="60">
        <f t="shared" si="28"/>
        <v>0.21593930152944865</v>
      </c>
      <c r="AL89" s="60">
        <f t="shared" si="28"/>
        <v>0.22140591975625476</v>
      </c>
      <c r="AM89" s="60">
        <f t="shared" si="28"/>
        <v>0.22680566759840012</v>
      </c>
      <c r="AN89" s="60">
        <f t="shared" si="28"/>
        <v>0.23213929911789785</v>
      </c>
      <c r="AO89" s="60">
        <f t="shared" si="28"/>
        <v>0.23740759545306639</v>
      </c>
      <c r="AP89" s="60">
        <f t="shared" si="28"/>
        <v>0.24261135956276217</v>
      </c>
      <c r="AQ89" s="60">
        <f t="shared" si="28"/>
        <v>0.24775141165561224</v>
      </c>
      <c r="AR89" s="60">
        <f t="shared" si="28"/>
        <v>0.25282858521157198</v>
      </c>
      <c r="AS89" s="60">
        <f t="shared" si="28"/>
        <v>0.25784372351701318</v>
      </c>
      <c r="AT89" s="60">
        <f t="shared" si="28"/>
        <v>0.26279767664610515</v>
      </c>
      <c r="AU89" s="60">
        <f t="shared" si="28"/>
        <v>0.26769129883092269</v>
      </c>
      <c r="AV89" s="60">
        <f t="shared" si="28"/>
        <v>0.27252544617083752</v>
      </c>
      <c r="AW89" s="60">
        <f t="shared" si="28"/>
        <v>0.27730097463859998</v>
      </c>
      <c r="AX89" s="60">
        <f t="shared" si="28"/>
        <v>0.28201873834631702</v>
      </c>
      <c r="AY89" s="60">
        <f t="shared" si="28"/>
        <v>0.28667958803945254</v>
      </c>
      <c r="AZ89" s="84">
        <f t="shared" si="28"/>
        <v>0.29128436979117783</v>
      </c>
    </row>
    <row r="90" spans="1:52">
      <c r="A90" s="102">
        <f t="shared" si="22"/>
        <v>87</v>
      </c>
      <c r="B90" s="4">
        <v>0</v>
      </c>
      <c r="C90" s="60">
        <f t="shared" si="26"/>
        <v>2.0087336004305217E-3</v>
      </c>
      <c r="D90" s="60">
        <f t="shared" si="26"/>
        <v>6.1842690630941723E-3</v>
      </c>
      <c r="E90" s="60">
        <f t="shared" si="26"/>
        <v>1.1400183632439493E-2</v>
      </c>
      <c r="F90" s="60">
        <f t="shared" si="26"/>
        <v>1.722408772790587E-2</v>
      </c>
      <c r="G90" s="60">
        <f t="shared" si="26"/>
        <v>2.3434718368504141E-2</v>
      </c>
      <c r="H90" s="60">
        <f t="shared" si="26"/>
        <v>2.9901024142029803E-2</v>
      </c>
      <c r="I90" s="60">
        <f t="shared" si="26"/>
        <v>3.6538116017519023E-2</v>
      </c>
      <c r="J90" s="60">
        <f t="shared" si="26"/>
        <v>4.3287597246142527E-2</v>
      </c>
      <c r="K90" s="60">
        <f t="shared" si="26"/>
        <v>5.0107540469390296E-2</v>
      </c>
      <c r="L90" s="60">
        <f t="shared" si="26"/>
        <v>5.6966879372416609E-2</v>
      </c>
      <c r="M90" s="60">
        <f t="shared" si="27"/>
        <v>6.384204220315412E-2</v>
      </c>
      <c r="N90" s="60">
        <f t="shared" si="27"/>
        <v>7.0714817240979805E-2</v>
      </c>
      <c r="O90" s="60">
        <f t="shared" si="27"/>
        <v>7.7570938584142643E-2</v>
      </c>
      <c r="P90" s="60">
        <f t="shared" si="27"/>
        <v>8.4399114788123952E-2</v>
      </c>
      <c r="Q90" s="60">
        <f t="shared" si="27"/>
        <v>9.1190341304989389E-2</v>
      </c>
      <c r="R90" s="60">
        <f t="shared" si="27"/>
        <v>9.7937401257548837E-2</v>
      </c>
      <c r="S90" s="60">
        <f t="shared" si="27"/>
        <v>0.10463449497334908</v>
      </c>
      <c r="T90" s="60">
        <f t="shared" si="27"/>
        <v>0.11127695984061492</v>
      </c>
      <c r="U90" s="60">
        <f t="shared" si="27"/>
        <v>0.11786105495852324</v>
      </c>
      <c r="V90" s="60">
        <f t="shared" si="27"/>
        <v>0.12438379319362988</v>
      </c>
      <c r="W90" s="60">
        <f t="shared" si="27"/>
        <v>0.13084280853074545</v>
      </c>
      <c r="X90" s="60">
        <f t="shared" si="27"/>
        <v>0.13723625011246085</v>
      </c>
      <c r="Y90" s="60">
        <f t="shared" si="27"/>
        <v>0.14356269674278019</v>
      </c>
      <c r="Z90" s="60">
        <f t="shared" si="27"/>
        <v>0.14982108727994309</v>
      </c>
      <c r="AA90" s="60">
        <f t="shared" si="27"/>
        <v>0.15601066350684975</v>
      </c>
      <c r="AB90" s="60">
        <f t="shared" si="28"/>
        <v>0.16213092290126854</v>
      </c>
      <c r="AC90" s="60">
        <f t="shared" si="28"/>
        <v>0.16818157933444355</v>
      </c>
      <c r="AD90" s="60">
        <f t="shared" si="28"/>
        <v>0.17416253017380065</v>
      </c>
      <c r="AE90" s="60">
        <f t="shared" si="28"/>
        <v>0.18007382859915586</v>
      </c>
      <c r="AF90" s="60">
        <f t="shared" si="28"/>
        <v>0.18591566019377614</v>
      </c>
      <c r="AG90" s="60">
        <f t="shared" si="28"/>
        <v>0.19168832306387246</v>
      </c>
      <c r="AH90" s="60">
        <f t="shared" si="28"/>
        <v>0.19739221088821968</v>
      </c>
      <c r="AI90" s="60">
        <f t="shared" si="28"/>
        <v>0.20302779841476157</v>
      </c>
      <c r="AJ90" s="60">
        <f t="shared" si="28"/>
        <v>0.20859562901136219</v>
      </c>
      <c r="AK90" s="60">
        <f t="shared" si="28"/>
        <v>0.21409630394923995</v>
      </c>
      <c r="AL90" s="60">
        <f t="shared" si="28"/>
        <v>0.21953047315444632</v>
      </c>
      <c r="AM90" s="60">
        <f t="shared" si="28"/>
        <v>0.22489882720831866</v>
      </c>
      <c r="AN90" s="60">
        <f t="shared" si="28"/>
        <v>0.23020209041460138</v>
      </c>
      <c r="AO90" s="60">
        <f t="shared" si="28"/>
        <v>0.23544101478078402</v>
      </c>
      <c r="AP90" s="60">
        <f t="shared" si="28"/>
        <v>0.24061637478558412</v>
      </c>
      <c r="AQ90" s="60">
        <f t="shared" si="28"/>
        <v>0.24572896282451617</v>
      </c>
      <c r="AR90" s="60">
        <f t="shared" si="28"/>
        <v>0.25077958524200566</v>
      </c>
      <c r="AS90" s="60">
        <f t="shared" si="28"/>
        <v>0.2557690588722058</v>
      </c>
      <c r="AT90" s="60">
        <f t="shared" si="28"/>
        <v>0.26069820802208127</v>
      </c>
      <c r="AU90" s="60">
        <f t="shared" si="28"/>
        <v>0.26556786183987086</v>
      </c>
      <c r="AV90" s="60">
        <f t="shared" si="28"/>
        <v>0.2703788520200599</v>
      </c>
      <c r="AW90" s="60">
        <f t="shared" si="28"/>
        <v>0.2751320108027539</v>
      </c>
      <c r="AX90" s="60">
        <f t="shared" si="28"/>
        <v>0.27982816923107112</v>
      </c>
      <c r="AY90" s="60">
        <f t="shared" si="28"/>
        <v>0.2844681556350323</v>
      </c>
      <c r="AZ90" s="84">
        <f t="shared" si="28"/>
        <v>0.28905279431456948</v>
      </c>
    </row>
    <row r="91" spans="1:52">
      <c r="A91" s="102">
        <f t="shared" si="22"/>
        <v>88</v>
      </c>
      <c r="B91" s="4">
        <v>0</v>
      </c>
      <c r="C91" s="60">
        <f t="shared" si="26"/>
        <v>1.9861320934023686E-3</v>
      </c>
      <c r="D91" s="60">
        <f t="shared" si="26"/>
        <v>6.1153137948636071E-3</v>
      </c>
      <c r="E91" s="60">
        <f t="shared" si="26"/>
        <v>1.1274202463345793E-2</v>
      </c>
      <c r="F91" s="60">
        <f t="shared" si="26"/>
        <v>1.7035440611580622E-2</v>
      </c>
      <c r="G91" s="60">
        <f t="shared" si="26"/>
        <v>2.3180332422992944E-2</v>
      </c>
      <c r="H91" s="60">
        <f t="shared" si="26"/>
        <v>2.9579332197395999E-2</v>
      </c>
      <c r="I91" s="60">
        <f t="shared" si="26"/>
        <v>3.6148509700308494E-2</v>
      </c>
      <c r="J91" s="60">
        <f t="shared" si="26"/>
        <v>4.283011146065737E-2</v>
      </c>
      <c r="K91" s="60">
        <f t="shared" si="26"/>
        <v>4.9582656643415809E-2</v>
      </c>
      <c r="L91" s="60">
        <f t="shared" si="26"/>
        <v>5.6375395628467523E-2</v>
      </c>
      <c r="M91" s="60">
        <f t="shared" si="27"/>
        <v>6.3184983968870109E-2</v>
      </c>
      <c r="N91" s="60">
        <f t="shared" si="27"/>
        <v>6.9993373652677757E-2</v>
      </c>
      <c r="O91" s="60">
        <f t="shared" si="27"/>
        <v>7.6786416066004656E-2</v>
      </c>
      <c r="P91" s="60">
        <f t="shared" si="27"/>
        <v>8.3552902475903412E-2</v>
      </c>
      <c r="Q91" s="60">
        <f t="shared" si="27"/>
        <v>9.0283884877037632E-2</v>
      </c>
      <c r="R91" s="60">
        <f t="shared" si="27"/>
        <v>9.6972182878952817E-2</v>
      </c>
      <c r="S91" s="60">
        <f t="shared" si="27"/>
        <v>0.10361201777616731</v>
      </c>
      <c r="T91" s="60">
        <f t="shared" si="27"/>
        <v>0.11019873582848601</v>
      </c>
      <c r="U91" s="60">
        <f t="shared" si="27"/>
        <v>0.11672859553461687</v>
      </c>
      <c r="V91" s="60">
        <f t="shared" si="27"/>
        <v>0.12319860172367546</v>
      </c>
      <c r="W91" s="60">
        <f t="shared" si="27"/>
        <v>0.12960637450184612</v>
      </c>
      <c r="X91" s="60">
        <f t="shared" si="27"/>
        <v>0.13595004455478174</v>
      </c>
      <c r="Y91" s="60">
        <f t="shared" si="27"/>
        <v>0.14222816865850865</v>
      </c>
      <c r="Z91" s="60">
        <f t="shared" si="27"/>
        <v>0.14843966088099217</v>
      </c>
      <c r="AA91" s="60">
        <f t="shared" si="27"/>
        <v>0.15458373610550791</v>
      </c>
      <c r="AB91" s="60">
        <f t="shared" si="28"/>
        <v>0.16065986333040763</v>
      </c>
      <c r="AC91" s="60">
        <f t="shared" si="28"/>
        <v>0.16666772679875813</v>
      </c>
      <c r="AD91" s="60">
        <f t="shared" si="28"/>
        <v>0.17260719345282605</v>
      </c>
      <c r="AE91" s="60">
        <f t="shared" si="28"/>
        <v>0.17847828553790029</v>
      </c>
      <c r="AF91" s="60">
        <f t="shared" si="28"/>
        <v>0.18428115742871232</v>
      </c>
      <c r="AG91" s="60">
        <f t="shared" si="28"/>
        <v>0.19001607594151526</v>
      </c>
      <c r="AH91" s="60">
        <f t="shared" si="28"/>
        <v>0.19568340354111466</v>
      </c>
      <c r="AI91" s="60">
        <f t="shared" si="28"/>
        <v>0.20128358396584387</v>
      </c>
      <c r="AJ91" s="60">
        <f t="shared" si="28"/>
        <v>0.20681712988262343</v>
      </c>
      <c r="AK91" s="60">
        <f t="shared" si="28"/>
        <v>0.21228461225470582</v>
      </c>
      <c r="AL91" s="60">
        <f t="shared" si="28"/>
        <v>0.21768665116080693</v>
      </c>
      <c r="AM91" s="60">
        <f t="shared" si="28"/>
        <v>0.22302390784930146</v>
      </c>
      <c r="AN91" s="60">
        <f t="shared" si="28"/>
        <v>0.2282970778474557</v>
      </c>
      <c r="AO91" s="60">
        <f t="shared" si="28"/>
        <v>0.23350688497514036</v>
      </c>
      <c r="AP91" s="60">
        <f t="shared" si="28"/>
        <v>0.23865407613652956</v>
      </c>
      <c r="AQ91" s="60">
        <f t="shared" si="28"/>
        <v>0.24373941678304961</v>
      </c>
      <c r="AR91" s="60">
        <f t="shared" si="28"/>
        <v>0.24876368695714701</v>
      </c>
      <c r="AS91" s="60">
        <f t="shared" si="28"/>
        <v>0.25372767783996553</v>
      </c>
      <c r="AT91" s="60">
        <f t="shared" si="28"/>
        <v>0.25863218873728488</v>
      </c>
      <c r="AU91" s="60">
        <f t="shared" si="28"/>
        <v>0.26347802444749951</v>
      </c>
      <c r="AV91" s="60">
        <f t="shared" si="28"/>
        <v>0.26826599296332926</v>
      </c>
      <c r="AW91" s="60">
        <f t="shared" si="28"/>
        <v>0.27299690346563449</v>
      </c>
      <c r="AX91" s="60">
        <f t="shared" si="28"/>
        <v>0.2776715645733574</v>
      </c>
      <c r="AY91" s="60">
        <f t="shared" si="28"/>
        <v>0.28229078281841219</v>
      </c>
      <c r="AZ91" s="84">
        <f t="shared" si="28"/>
        <v>0.28685536131844031</v>
      </c>
    </row>
    <row r="92" spans="1:52">
      <c r="A92" s="102">
        <f t="shared" si="22"/>
        <v>89</v>
      </c>
      <c r="B92" s="4">
        <v>0</v>
      </c>
      <c r="C92" s="60">
        <f t="shared" si="26"/>
        <v>1.964033535512348E-3</v>
      </c>
      <c r="D92" s="60">
        <f t="shared" si="26"/>
        <v>6.0478793071208625E-3</v>
      </c>
      <c r="E92" s="60">
        <f t="shared" si="26"/>
        <v>1.1150975342623229E-2</v>
      </c>
      <c r="F92" s="60">
        <f t="shared" si="26"/>
        <v>1.6850881320861148E-2</v>
      </c>
      <c r="G92" s="60">
        <f t="shared" si="26"/>
        <v>2.2931410525010885E-2</v>
      </c>
      <c r="H92" s="60">
        <f t="shared" si="26"/>
        <v>2.9264489538080831E-2</v>
      </c>
      <c r="I92" s="60">
        <f t="shared" si="26"/>
        <v>3.5767126237989506E-2</v>
      </c>
      <c r="J92" s="60">
        <f t="shared" si="26"/>
        <v>4.2382197107705424E-2</v>
      </c>
      <c r="K92" s="60">
        <f t="shared" si="26"/>
        <v>4.9068659090684093E-2</v>
      </c>
      <c r="L92" s="60">
        <f t="shared" si="26"/>
        <v>5.5796073518699821E-2</v>
      </c>
      <c r="M92" s="60">
        <f t="shared" si="27"/>
        <v>6.2541319552251243E-2</v>
      </c>
      <c r="N92" s="60">
        <f t="shared" si="27"/>
        <v>6.9286510623223108E-2</v>
      </c>
      <c r="O92" s="60">
        <f t="shared" si="27"/>
        <v>7.6017614165277539E-2</v>
      </c>
      <c r="P92" s="60">
        <f t="shared" si="27"/>
        <v>8.2723503659839021E-2</v>
      </c>
      <c r="Q92" s="60">
        <f t="shared" si="27"/>
        <v>8.9395287690892347E-2</v>
      </c>
      <c r="R92" s="60">
        <f t="shared" si="27"/>
        <v>9.6025822801267563E-2</v>
      </c>
      <c r="S92" s="60">
        <f t="shared" si="27"/>
        <v>0.10260935199272832</v>
      </c>
      <c r="T92" s="60">
        <f t="shared" si="27"/>
        <v>0.10914123135139851</v>
      </c>
      <c r="U92" s="60">
        <f t="shared" si="27"/>
        <v>0.11561771988481864</v>
      </c>
      <c r="V92" s="60">
        <f t="shared" si="27"/>
        <v>0.12203581560283454</v>
      </c>
      <c r="W92" s="60">
        <f t="shared" si="27"/>
        <v>0.12839312602494252</v>
      </c>
      <c r="X92" s="60">
        <f t="shared" si="27"/>
        <v>0.1346877647184602</v>
      </c>
      <c r="Y92" s="60">
        <f t="shared" si="27"/>
        <v>0.1409182677957109</v>
      </c>
      <c r="Z92" s="60">
        <f t="shared" si="27"/>
        <v>0.14708352590805174</v>
      </c>
      <c r="AA92" s="60">
        <f t="shared" si="27"/>
        <v>0.15318272840957878</v>
      </c>
      <c r="AB92" s="60">
        <f t="shared" si="28"/>
        <v>0.15921531717670895</v>
      </c>
      <c r="AC92" s="60">
        <f t="shared" si="28"/>
        <v>0.16518094816137183</v>
      </c>
      <c r="AD92" s="60">
        <f t="shared" si="28"/>
        <v>0.17107945919158843</v>
      </c>
      <c r="AE92" s="60">
        <f t="shared" si="28"/>
        <v>0.17691084285864664</v>
      </c>
      <c r="AF92" s="60">
        <f t="shared" si="28"/>
        <v>0.18267522357575813</v>
      </c>
      <c r="AG92" s="60">
        <f t="shared" si="28"/>
        <v>0.18837283808050673</v>
      </c>
      <c r="AH92" s="60">
        <f t="shared" si="28"/>
        <v>0.19400401879780149</v>
      </c>
      <c r="AI92" s="60">
        <f t="shared" si="28"/>
        <v>0.19956917959231291</v>
      </c>
      <c r="AJ92" s="60">
        <f t="shared" si="28"/>
        <v>0.20506880352739407</v>
      </c>
      <c r="AK92" s="60">
        <f t="shared" si="28"/>
        <v>0.21050343231706178</v>
      </c>
      <c r="AL92" s="60">
        <f t="shared" si="28"/>
        <v>0.21587365721299623</v>
      </c>
      <c r="AM92" s="60">
        <f t="shared" si="28"/>
        <v>0.2211801111129269</v>
      </c>
      <c r="AN92" s="60">
        <f t="shared" si="28"/>
        <v>0.22642346171260536</v>
      </c>
      <c r="AO92" s="60">
        <f t="shared" si="28"/>
        <v>0.23160440555266018</v>
      </c>
      <c r="AP92" s="60">
        <f t="shared" si="28"/>
        <v>0.23672366283538512</v>
      </c>
      <c r="AQ92" s="60">
        <f t="shared" si="28"/>
        <v>0.24178197290601988</v>
      </c>
      <c r="AR92" s="60">
        <f t="shared" si="28"/>
        <v>0.24678009030917955</v>
      </c>
      <c r="AS92" s="60">
        <f t="shared" si="28"/>
        <v>0.2517187813444382</v>
      </c>
      <c r="AT92" s="60">
        <f t="shared" si="28"/>
        <v>0.25659882105619158</v>
      </c>
      <c r="AU92" s="60">
        <f t="shared" si="28"/>
        <v>0.26142099060223173</v>
      </c>
      <c r="AV92" s="60">
        <f t="shared" si="28"/>
        <v>0.26618607495327828</v>
      </c>
      <c r="AW92" s="60">
        <f t="shared" si="28"/>
        <v>0.27089486088231052</v>
      </c>
      <c r="AX92" s="60">
        <f t="shared" si="28"/>
        <v>0.27554813520811977</v>
      </c>
      <c r="AY92" s="60">
        <f t="shared" si="28"/>
        <v>0.28014668326224529</v>
      </c>
      <c r="AZ92" s="84">
        <f t="shared" si="28"/>
        <v>0.28469128755250095</v>
      </c>
    </row>
    <row r="93" spans="1:52">
      <c r="A93" s="102">
        <f t="shared" si="22"/>
        <v>90</v>
      </c>
      <c r="B93" s="4">
        <v>0</v>
      </c>
      <c r="C93" s="60">
        <f t="shared" si="26"/>
        <v>1.9424213233478922E-3</v>
      </c>
      <c r="D93" s="60">
        <f t="shared" si="26"/>
        <v>5.98191583767091E-3</v>
      </c>
      <c r="E93" s="60">
        <f t="shared" si="26"/>
        <v>1.1030412935116201E-2</v>
      </c>
      <c r="F93" s="60">
        <f t="shared" si="26"/>
        <v>1.667027840157027E-2</v>
      </c>
      <c r="G93" s="60">
        <f t="shared" si="26"/>
        <v>2.2687778480124217E-2</v>
      </c>
      <c r="H93" s="60">
        <f t="shared" si="26"/>
        <v>2.895627968760452E-2</v>
      </c>
      <c r="I93" s="60">
        <f t="shared" si="26"/>
        <v>3.5393707971982491E-2</v>
      </c>
      <c r="J93" s="60">
        <f t="shared" si="26"/>
        <v>4.1943556836330255E-2</v>
      </c>
      <c r="K93" s="60">
        <f t="shared" si="26"/>
        <v>4.856521249187528E-2</v>
      </c>
      <c r="L93" s="60">
        <f t="shared" si="26"/>
        <v>5.5228541613136131E-2</v>
      </c>
      <c r="M93" s="60">
        <f t="shared" si="27"/>
        <v>6.1910643336842645E-2</v>
      </c>
      <c r="N93" s="60">
        <f t="shared" si="27"/>
        <v>6.8593790294467993E-2</v>
      </c>
      <c r="O93" s="60">
        <f t="shared" si="27"/>
        <v>7.5264064715830817E-2</v>
      </c>
      <c r="P93" s="60">
        <f t="shared" si="27"/>
        <v>8.1910421766499486E-2</v>
      </c>
      <c r="Q93" s="60">
        <f t="shared" si="27"/>
        <v>8.8524026618338053E-2</v>
      </c>
      <c r="R93" s="60">
        <f t="shared" si="27"/>
        <v>9.5097773135579794E-2</v>
      </c>
      <c r="S93" s="60">
        <f t="shared" si="27"/>
        <v>0.10162592670233946</v>
      </c>
      <c r="T93" s="60">
        <f t="shared" si="27"/>
        <v>0.10810385411647243</v>
      </c>
      <c r="U93" s="60">
        <f t="shared" si="27"/>
        <v>0.11452781593206733</v>
      </c>
      <c r="V93" s="60">
        <f t="shared" si="27"/>
        <v>0.12089480448542876</v>
      </c>
      <c r="W93" s="60">
        <f t="shared" si="27"/>
        <v>0.12720241592903933</v>
      </c>
      <c r="X93" s="60">
        <f t="shared" si="27"/>
        <v>0.13344874797915993</v>
      </c>
      <c r="Y93" s="60">
        <f t="shared" si="27"/>
        <v>0.13963231737885407</v>
      </c>
      <c r="Z93" s="60">
        <f t="shared" si="27"/>
        <v>0.14575199266859673</v>
      </c>
      <c r="AA93" s="60">
        <f t="shared" si="27"/>
        <v>0.15180693897797629</v>
      </c>
      <c r="AB93" s="60">
        <f t="shared" si="28"/>
        <v>0.15779657235553665</v>
      </c>
      <c r="AC93" s="60">
        <f t="shared" si="28"/>
        <v>0.16372052173815979</v>
      </c>
      <c r="AD93" s="60">
        <f t="shared" si="28"/>
        <v>0.16957859709211365</v>
      </c>
      <c r="AE93" s="60">
        <f t="shared" si="28"/>
        <v>0.17537076257934212</v>
      </c>
      <c r="AF93" s="60">
        <f t="shared" si="28"/>
        <v>0.18109711384522231</v>
      </c>
      <c r="AG93" s="60">
        <f t="shared" si="28"/>
        <v>0.18675785870913358</v>
      </c>
      <c r="AH93" s="60">
        <f t="shared" si="28"/>
        <v>0.19235330068179043</v>
      </c>
      <c r="AI93" s="60">
        <f t="shared" si="28"/>
        <v>0.19788382484416445</v>
      </c>
      <c r="AJ93" s="60">
        <f t="shared" si="28"/>
        <v>0.20334988570974949</v>
      </c>
      <c r="AK93" s="60">
        <f t="shared" si="28"/>
        <v>0.20875199676062098</v>
      </c>
      <c r="AL93" s="60">
        <f t="shared" si="28"/>
        <v>0.21409072140243568</v>
      </c>
      <c r="AM93" s="60">
        <f t="shared" si="28"/>
        <v>0.21936666512736955</v>
      </c>
      <c r="AN93" s="60">
        <f t="shared" si="28"/>
        <v>0.2245804687093706</v>
      </c>
      <c r="AO93" s="60">
        <f t="shared" si="28"/>
        <v>0.22973280228483467</v>
      </c>
      <c r="AP93" s="60">
        <f t="shared" si="28"/>
        <v>0.23482436019527025</v>
      </c>
      <c r="AQ93" s="60">
        <f t="shared" si="28"/>
        <v>0.23985585648777727</v>
      </c>
      <c r="AR93" s="60">
        <f t="shared" si="28"/>
        <v>0.24482802098506332</v>
      </c>
      <c r="AS93" s="60">
        <f t="shared" si="28"/>
        <v>0.24974159584989838</v>
      </c>
      <c r="AT93" s="60">
        <f t="shared" si="28"/>
        <v>0.25459733257989353</v>
      </c>
      <c r="AU93" s="60">
        <f t="shared" si="28"/>
        <v>0.25939598937767527</v>
      </c>
      <c r="AV93" s="60">
        <f t="shared" si="28"/>
        <v>0.26413832884924926</v>
      </c>
      <c r="AW93" s="60">
        <f t="shared" si="28"/>
        <v>0.26882511598985337</v>
      </c>
      <c r="AX93" s="60">
        <f t="shared" si="28"/>
        <v>0.2734571164221184</v>
      </c>
      <c r="AY93" s="60">
        <f t="shared" si="28"/>
        <v>0.278035094856034</v>
      </c>
      <c r="AZ93" s="84">
        <f t="shared" si="28"/>
        <v>0.28255981374420847</v>
      </c>
    </row>
    <row r="94" spans="1:52">
      <c r="A94" s="102">
        <f t="shared" si="22"/>
        <v>91</v>
      </c>
      <c r="B94" s="4">
        <v>0</v>
      </c>
      <c r="C94" s="60">
        <f t="shared" ref="C94:L103" si="29">(C$2/(C$2+$A94)+1.96*1.96/(2*(C$2+$A94))-1.96*SQRT((C$2/(C$2+$A94)*(1-C$2/(C$2+$A94))+1.96*1.96/(4*(C$2+$A94)))/(C$2+$A94)))/(1+1.96*1.96/(C$2+$A94))</f>
        <v>1.9212795763616508E-3</v>
      </c>
      <c r="D94" s="60">
        <f t="shared" si="29"/>
        <v>5.9173757719782373E-3</v>
      </c>
      <c r="E94" s="60">
        <f t="shared" si="29"/>
        <v>1.091242972824407E-2</v>
      </c>
      <c r="F94" s="60">
        <f t="shared" si="29"/>
        <v>1.6493505976432808E-2</v>
      </c>
      <c r="G94" s="60">
        <f t="shared" si="29"/>
        <v>2.24492694212701E-2</v>
      </c>
      <c r="H94" s="60">
        <f t="shared" si="29"/>
        <v>2.8654495198311682E-2</v>
      </c>
      <c r="I94" s="60">
        <f t="shared" si="29"/>
        <v>3.5028007899499426E-2</v>
      </c>
      <c r="J94" s="60">
        <f t="shared" si="29"/>
        <v>4.1513905489622999E-2</v>
      </c>
      <c r="K94" s="60">
        <f t="shared" si="29"/>
        <v>4.8071995163884884E-2</v>
      </c>
      <c r="L94" s="60">
        <f t="shared" si="29"/>
        <v>5.4672443461056298E-2</v>
      </c>
      <c r="M94" s="60">
        <f t="shared" ref="M94:AB103" si="30">(M$2/(M$2+$A94)+1.96*1.96/(2*(M$2+$A94))-1.96*SQRT((M$2/(M$2+$A94)*(1-M$2/(M$2+$A94))+1.96*1.96/(4*(M$2+$A94)))/(M$2+$A94)))/(1+1.96*1.96/(M$2+$A94))</f>
        <v>6.129256592914277E-2</v>
      </c>
      <c r="N94" s="60">
        <f t="shared" si="30"/>
        <v>6.7914792177195843E-2</v>
      </c>
      <c r="O94" s="60">
        <f t="shared" si="30"/>
        <v>7.4525317971562366E-2</v>
      </c>
      <c r="P94" s="60">
        <f t="shared" si="30"/>
        <v>8.1113179602309904E-2</v>
      </c>
      <c r="Q94" s="60">
        <f t="shared" si="30"/>
        <v>8.7669598783664413E-2</v>
      </c>
      <c r="R94" s="60">
        <f t="shared" si="30"/>
        <v>9.4187507035309301E-2</v>
      </c>
      <c r="S94" s="60">
        <f t="shared" si="30"/>
        <v>0.1006611927381274</v>
      </c>
      <c r="T94" s="60">
        <f t="shared" si="30"/>
        <v>0.10708603422228842</v>
      </c>
      <c r="U94" s="60">
        <f t="shared" si="30"/>
        <v>0.11345829455900079</v>
      </c>
      <c r="V94" s="60">
        <f t="shared" si="30"/>
        <v>0.11977496148864882</v>
      </c>
      <c r="W94" s="60">
        <f t="shared" si="30"/>
        <v>0.12603362094830625</v>
      </c>
      <c r="X94" s="60">
        <f t="shared" si="30"/>
        <v>0.13223235600316086</v>
      </c>
      <c r="Y94" s="60">
        <f t="shared" si="30"/>
        <v>0.13836966525548045</v>
      </c>
      <c r="Z94" s="60">
        <f t="shared" si="30"/>
        <v>0.14444439637630882</v>
      </c>
      <c r="AA94" s="60">
        <f t="shared" si="30"/>
        <v>0.15045569151310173</v>
      </c>
      <c r="AB94" s="60">
        <f t="shared" si="30"/>
        <v>0.15640294212046033</v>
      </c>
      <c r="AC94" s="60">
        <f t="shared" si="28"/>
        <v>0.16228575133845904</v>
      </c>
      <c r="AD94" s="60">
        <f t="shared" si="28"/>
        <v>0.16810390246860613</v>
      </c>
      <c r="AE94" s="60">
        <f t="shared" si="28"/>
        <v>0.1738573324150334</v>
      </c>
      <c r="AF94" s="60">
        <f t="shared" si="28"/>
        <v>0.17954610919821687</v>
      </c>
      <c r="AG94" s="60">
        <f t="shared" si="28"/>
        <v>0.18517041283138747</v>
      </c>
      <c r="AH94" s="60">
        <f t="shared" si="28"/>
        <v>0.19073051899065779</v>
      </c>
      <c r="AI94" s="60">
        <f t="shared" si="28"/>
        <v>0.19622678501939927</v>
      </c>
      <c r="AJ94" s="60">
        <f t="shared" si="28"/>
        <v>0.20165963789326397</v>
      </c>
      <c r="AK94" s="60">
        <f t="shared" si="28"/>
        <v>0.20702956384009177</v>
      </c>
      <c r="AL94" s="60">
        <f t="shared" si="28"/>
        <v>0.21233709936296657</v>
      </c>
      <c r="AM94" s="60">
        <f t="shared" si="28"/>
        <v>0.21758282345798546</v>
      </c>
      <c r="AN94" s="60">
        <f t="shared" si="28"/>
        <v>0.22276735085325064</v>
      </c>
      <c r="AO94" s="60">
        <f t="shared" si="28"/>
        <v>0.22789132612396554</v>
      </c>
      <c r="AP94" s="60">
        <f t="shared" si="28"/>
        <v>0.23295541856168153</v>
      </c>
      <c r="AQ94" s="60">
        <f t="shared" si="28"/>
        <v>0.23796031769476278</v>
      </c>
      <c r="AR94" s="60">
        <f t="shared" si="28"/>
        <v>0.24290672937283572</v>
      </c>
      <c r="AS94" s="60">
        <f t="shared" si="28"/>
        <v>0.24779537234100626</v>
      </c>
      <c r="AT94" s="60">
        <f t="shared" si="28"/>
        <v>0.25262697524047162</v>
      </c>
      <c r="AU94" s="60">
        <f t="shared" si="28"/>
        <v>0.25740227398123106</v>
      </c>
      <c r="AV94" s="60">
        <f t="shared" si="28"/>
        <v>0.2621220094402214</v>
      </c>
      <c r="AW94" s="60">
        <f t="shared" si="28"/>
        <v>0.26678692544463495</v>
      </c>
      <c r="AX94" s="60">
        <f t="shared" si="28"/>
        <v>0.27139776700562318</v>
      </c>
      <c r="AY94" s="60">
        <f t="shared" si="28"/>
        <v>0.27595527877221365</v>
      </c>
      <c r="AZ94" s="84">
        <f t="shared" si="28"/>
        <v>0.28046020367921182</v>
      </c>
    </row>
    <row r="95" spans="1:52">
      <c r="A95" s="102">
        <f t="shared" si="22"/>
        <v>92</v>
      </c>
      <c r="B95" s="4">
        <v>0</v>
      </c>
      <c r="C95" s="60">
        <f t="shared" si="29"/>
        <v>1.9005930979556008E-3</v>
      </c>
      <c r="D95" s="60">
        <f t="shared" si="29"/>
        <v>5.8542135285401002E-3</v>
      </c>
      <c r="E95" s="60">
        <f t="shared" si="29"/>
        <v>1.0796943829702529E-2</v>
      </c>
      <c r="F95" s="60">
        <f t="shared" si="29"/>
        <v>1.6320443452412504E-2</v>
      </c>
      <c r="G95" s="60">
        <f t="shared" si="29"/>
        <v>2.2215723427449759E-2</v>
      </c>
      <c r="H95" s="60">
        <f t="shared" si="29"/>
        <v>2.8358937185437583E-2</v>
      </c>
      <c r="I95" s="60">
        <f t="shared" si="29"/>
        <v>3.4669789128209616E-2</v>
      </c>
      <c r="J95" s="60">
        <f t="shared" si="29"/>
        <v>4.1092969485810912E-2</v>
      </c>
      <c r="K95" s="60">
        <f t="shared" si="29"/>
        <v>4.7588698373387001E-2</v>
      </c>
      <c r="L95" s="60">
        <f t="shared" si="29"/>
        <v>5.4127436843091188E-2</v>
      </c>
      <c r="M95" s="60">
        <f t="shared" si="30"/>
        <v>6.0686713355145916E-2</v>
      </c>
      <c r="N95" s="60">
        <f t="shared" si="30"/>
        <v>6.7249112297807306E-2</v>
      </c>
      <c r="O95" s="60">
        <f t="shared" si="30"/>
        <v>7.3800941708644846E-2</v>
      </c>
      <c r="P95" s="60">
        <f t="shared" si="30"/>
        <v>8.0331318416470773E-2</v>
      </c>
      <c r="Q95" s="60">
        <f t="shared" si="30"/>
        <v>8.6831520592051251E-2</v>
      </c>
      <c r="R95" s="60">
        <f t="shared" si="30"/>
        <v>9.3294517694530982E-2</v>
      </c>
      <c r="S95" s="60">
        <f t="shared" si="30"/>
        <v>9.9714621659450886E-2</v>
      </c>
      <c r="T95" s="60">
        <f t="shared" si="30"/>
        <v>0.10608722310923731</v>
      </c>
      <c r="U95" s="60">
        <f t="shared" si="30"/>
        <v>0.11240858853979097</v>
      </c>
      <c r="V95" s="60">
        <f t="shared" si="30"/>
        <v>0.11867570210914297</v>
      </c>
      <c r="W95" s="60">
        <f t="shared" si="30"/>
        <v>0.12488614062641962</v>
      </c>
      <c r="X95" s="60">
        <f t="shared" si="30"/>
        <v>0.13103797364220363</v>
      </c>
      <c r="Y95" s="60">
        <f t="shared" si="30"/>
        <v>0.1371296827840679</v>
      </c>
      <c r="Z95" s="60">
        <f t="shared" si="30"/>
        <v>0.14316009603424576</v>
      </c>
      <c r="AA95" s="60">
        <f t="shared" si="30"/>
        <v>0.14912833374141082</v>
      </c>
      <c r="AB95" s="60">
        <f t="shared" si="28"/>
        <v>0.15503376394311624</v>
      </c>
      <c r="AC95" s="60">
        <f t="shared" si="28"/>
        <v>0.16087596514594535</v>
      </c>
      <c r="AD95" s="60">
        <f t="shared" si="28"/>
        <v>0.16665469513089648</v>
      </c>
      <c r="AE95" s="60">
        <f t="shared" si="28"/>
        <v>0.17236986466529167</v>
      </c>
      <c r="AF95" s="60">
        <f t="shared" si="28"/>
        <v>0.17802151523932291</v>
      </c>
      <c r="AG95" s="60">
        <f t="shared" si="28"/>
        <v>0.18360980012600733</v>
      </c>
      <c r="AH95" s="60">
        <f t="shared" si="28"/>
        <v>0.18913496820248343</v>
      </c>
      <c r="AI95" s="60">
        <f t="shared" si="28"/>
        <v>0.19459735007876186</v>
      </c>
      <c r="AJ95" s="60">
        <f t="shared" si="28"/>
        <v>0.19999734616485682</v>
      </c>
      <c r="AK95" s="60">
        <f t="shared" si="28"/>
        <v>0.20533541637424726</v>
      </c>
      <c r="AL95" s="60">
        <f t="shared" si="28"/>
        <v>0.2106120712149715</v>
      </c>
      <c r="AM95" s="60">
        <f t="shared" si="28"/>
        <v>0.21582786406243601</v>
      </c>
      <c r="AN95" s="60">
        <f t="shared" si="28"/>
        <v>0.22098338444253135</v>
      </c>
      <c r="AO95" s="60">
        <f t="shared" si="28"/>
        <v>0.22607925218167127</v>
      </c>
      <c r="AP95" s="60">
        <f t="shared" si="28"/>
        <v>0.23111611230325313</v>
      </c>
      <c r="AQ95" s="60">
        <f t="shared" si="28"/>
        <v>0.23609463056882227</v>
      </c>
      <c r="AR95" s="60">
        <f t="shared" si="28"/>
        <v>0.24101548957773122</v>
      </c>
      <c r="AS95" s="60">
        <f t="shared" si="28"/>
        <v>0.24587938535193757</v>
      </c>
      <c r="AT95" s="60">
        <f t="shared" si="28"/>
        <v>0.25068702434330092</v>
      </c>
      <c r="AU95" s="60">
        <f t="shared" si="28"/>
        <v>0.25543912080969811</v>
      </c>
      <c r="AV95" s="60">
        <f t="shared" si="28"/>
        <v>0.2601363945138096</v>
      </c>
      <c r="AW95" s="60">
        <f t="shared" si="28"/>
        <v>0.26477956870478309</v>
      </c>
      <c r="AX95" s="60">
        <f t="shared" si="28"/>
        <v>0.26936936834835568</v>
      </c>
      <c r="AY95" s="60">
        <f t="shared" si="28"/>
        <v>0.27390651857558979</v>
      </c>
      <c r="AZ95" s="84">
        <f t="shared" si="28"/>
        <v>0.27839174332427152</v>
      </c>
    </row>
    <row r="96" spans="1:52">
      <c r="A96" s="102">
        <f t="shared" si="22"/>
        <v>93</v>
      </c>
      <c r="B96" s="4">
        <v>0</v>
      </c>
      <c r="C96" s="60">
        <f t="shared" si="29"/>
        <v>1.8803473390524767E-3</v>
      </c>
      <c r="D96" s="60">
        <f t="shared" si="29"/>
        <v>5.7923854515239256E-3</v>
      </c>
      <c r="E96" s="60">
        <f t="shared" si="29"/>
        <v>1.0683876777878005E-2</v>
      </c>
      <c r="F96" s="60">
        <f t="shared" si="29"/>
        <v>1.6150975246288893E-2</v>
      </c>
      <c r="G96" s="60">
        <f t="shared" si="29"/>
        <v>2.1986987165990065E-2</v>
      </c>
      <c r="H96" s="60">
        <f t="shared" si="29"/>
        <v>2.8069414889737462E-2</v>
      </c>
      <c r="I96" s="60">
        <f t="shared" si="29"/>
        <v>3.4318824364064103E-2</v>
      </c>
      <c r="J96" s="60">
        <f t="shared" si="29"/>
        <v>4.0680486236673162E-2</v>
      </c>
      <c r="K96" s="60">
        <f t="shared" si="29"/>
        <v>4.7115025691464592E-2</v>
      </c>
      <c r="L96" s="60">
        <f t="shared" si="29"/>
        <v>5.3593193067703888E-2</v>
      </c>
      <c r="M96" s="60">
        <f t="shared" si="30"/>
        <v>6.0092726304192594E-2</v>
      </c>
      <c r="N96" s="60">
        <f t="shared" si="30"/>
        <v>6.6596362394855182E-2</v>
      </c>
      <c r="O96" s="60">
        <f t="shared" si="30"/>
        <v>7.3090520379809704E-2</v>
      </c>
      <c r="P96" s="60">
        <f t="shared" si="30"/>
        <v>7.9564397017776303E-2</v>
      </c>
      <c r="Q96" s="60">
        <f t="shared" si="30"/>
        <v>8.6009326813412779E-2</v>
      </c>
      <c r="R96" s="60">
        <f t="shared" si="30"/>
        <v>9.2418317403040129E-2</v>
      </c>
      <c r="S96" s="60">
        <f t="shared" si="30"/>
        <v>9.8785704782089853E-2</v>
      </c>
      <c r="T96" s="60">
        <f t="shared" si="30"/>
        <v>0.10510689256844917</v>
      </c>
      <c r="U96" s="60">
        <f t="shared" si="30"/>
        <v>0.11137815153115602</v>
      </c>
      <c r="V96" s="60">
        <f t="shared" si="30"/>
        <v>0.11759646319919158</v>
      </c>
      <c r="W96" s="60">
        <f t="shared" si="30"/>
        <v>0.12375939628073249</v>
      </c>
      <c r="X96" s="60">
        <f t="shared" si="30"/>
        <v>0.12986500788825311</v>
      </c>
      <c r="Y96" s="60">
        <f t="shared" si="30"/>
        <v>0.13591176378176467</v>
      </c>
      <c r="Z96" s="60">
        <f t="shared" si="30"/>
        <v>0.14189847337772166</v>
      </c>
      <c r="AA96" s="60">
        <f t="shared" si="30"/>
        <v>0.14782423635341965</v>
      </c>
      <c r="AB96" s="60">
        <f t="shared" si="28"/>
        <v>0.15368839845214266</v>
      </c>
      <c r="AC96" s="60">
        <f t="shared" si="28"/>
        <v>0.1594905146581338</v>
      </c>
      <c r="AD96" s="60">
        <f t="shared" si="28"/>
        <v>0.16523031832599186</v>
      </c>
      <c r="AE96" s="60">
        <f t="shared" si="28"/>
        <v>0.17090769515915241</v>
      </c>
      <c r="AF96" s="60">
        <f t="shared" si="28"/>
        <v>0.17652266116613055</v>
      </c>
      <c r="AG96" s="60">
        <f t="shared" ref="AB96:AZ103" si="31">(AG$2/(AG$2+$A96)+1.96*1.96/(2*(AG$2+$A96))-1.96*SQRT((AG$2/(AG$2+$A96)*(1-AG$2/(AG$2+$A96))+1.96*1.96/(4*(AG$2+$A96)))/(AG$2+$A96)))/(1+1.96*1.96/(AG$2+$A96))</f>
        <v>0.18207534390170776</v>
      </c>
      <c r="AH96" s="60">
        <f t="shared" si="31"/>
        <v>0.18756596643774243</v>
      </c>
      <c r="AI96" s="60">
        <f t="shared" si="31"/>
        <v>0.19299483361516778</v>
      </c>
      <c r="AJ96" s="60">
        <f t="shared" si="31"/>
        <v>0.19836232021253514</v>
      </c>
      <c r="AK96" s="60">
        <f t="shared" si="31"/>
        <v>0.20366886073267176</v>
      </c>
      <c r="AL96" s="60">
        <f t="shared" si="31"/>
        <v>0.2089149405617349</v>
      </c>
      <c r="AM96" s="60">
        <f t="shared" si="31"/>
        <v>0.21410108829720018</v>
      </c>
      <c r="AN96" s="60">
        <f t="shared" si="31"/>
        <v>0.21922786907541694</v>
      </c>
      <c r="AO96" s="60">
        <f t="shared" si="31"/>
        <v>0.22429587875704515</v>
      </c>
      <c r="AP96" s="60">
        <f t="shared" si="31"/>
        <v>0.22930573885129055</v>
      </c>
      <c r="AQ96" s="60">
        <f t="shared" si="31"/>
        <v>0.23425809207841558</v>
      </c>
      <c r="AR96" s="60">
        <f t="shared" si="31"/>
        <v>0.23915359848531481</v>
      </c>
      <c r="AS96" s="60">
        <f t="shared" si="31"/>
        <v>0.24399293204164998</v>
      </c>
      <c r="AT96" s="60">
        <f t="shared" si="31"/>
        <v>0.24877677765461706</v>
      </c>
      <c r="AU96" s="60">
        <f t="shared" si="31"/>
        <v>0.25350582854927334</v>
      </c>
      <c r="AV96" s="60">
        <f t="shared" si="31"/>
        <v>0.25818078396879568</v>
      </c>
      <c r="AW96" s="60">
        <f t="shared" si="31"/>
        <v>0.26280234715531176</v>
      </c>
      <c r="AX96" s="60">
        <f t="shared" si="31"/>
        <v>0.26737122357726278</v>
      </c>
      <c r="AY96" s="60">
        <f t="shared" si="31"/>
        <v>0.2718881193737735</v>
      </c>
      <c r="AZ96" s="84">
        <f t="shared" si="31"/>
        <v>0.27635373999034968</v>
      </c>
    </row>
    <row r="97" spans="1:52">
      <c r="A97" s="102">
        <f t="shared" si="22"/>
        <v>94</v>
      </c>
      <c r="B97" s="4">
        <v>0</v>
      </c>
      <c r="C97" s="60">
        <f t="shared" si="29"/>
        <v>1.8605283639709935E-3</v>
      </c>
      <c r="D97" s="60">
        <f t="shared" si="29"/>
        <v>5.731849710137296E-3</v>
      </c>
      <c r="E97" s="60">
        <f t="shared" si="29"/>
        <v>1.0573153364052896E-2</v>
      </c>
      <c r="F97" s="60">
        <f t="shared" si="29"/>
        <v>1.5984990527160965E-2</v>
      </c>
      <c r="G97" s="60">
        <f t="shared" si="29"/>
        <v>2.1762913556691119E-2</v>
      </c>
      <c r="H97" s="60">
        <f t="shared" si="29"/>
        <v>2.7785745266656618E-2</v>
      </c>
      <c r="I97" s="60">
        <f t="shared" si="29"/>
        <v>3.3974895429948901E-2</v>
      </c>
      <c r="J97" s="60">
        <f t="shared" si="29"/>
        <v>4.027620360068293E-2</v>
      </c>
      <c r="K97" s="60">
        <f t="shared" si="29"/>
        <v>4.6650692386467539E-2</v>
      </c>
      <c r="L97" s="60">
        <f t="shared" si="29"/>
        <v>5.3069396309014048E-2</v>
      </c>
      <c r="M97" s="60">
        <f t="shared" si="30"/>
        <v>5.9510259416906686E-2</v>
      </c>
      <c r="N97" s="60">
        <f t="shared" si="30"/>
        <v>6.5956169162060874E-2</v>
      </c>
      <c r="O97" s="60">
        <f t="shared" si="30"/>
        <v>7.2393654317180547E-2</v>
      </c>
      <c r="P97" s="60">
        <f t="shared" si="30"/>
        <v>7.8811990941745749E-2</v>
      </c>
      <c r="Q97" s="60">
        <f t="shared" si="30"/>
        <v>8.5202569718038565E-2</v>
      </c>
      <c r="R97" s="60">
        <f t="shared" si="30"/>
        <v>9.1558436654442119E-2</v>
      </c>
      <c r="S97" s="60">
        <f t="shared" si="30"/>
        <v>9.7873952262450631E-2</v>
      </c>
      <c r="T97" s="60">
        <f t="shared" si="30"/>
        <v>0.1041445338055185</v>
      </c>
      <c r="U97" s="60">
        <f t="shared" si="30"/>
        <v>0.11036645711875294</v>
      </c>
      <c r="V97" s="60">
        <f t="shared" si="30"/>
        <v>0.11653670199867362</v>
      </c>
      <c r="W97" s="60">
        <f t="shared" si="30"/>
        <v>0.12265283002248903</v>
      </c>
      <c r="X97" s="60">
        <f t="shared" si="30"/>
        <v>0.12871288688441651</v>
      </c>
      <c r="Y97" s="60">
        <f t="shared" si="30"/>
        <v>0.13471532352826407</v>
      </c>
      <c r="Z97" s="60">
        <f t="shared" si="30"/>
        <v>0.14065893187319645</v>
      </c>
      <c r="AA97" s="60">
        <f t="shared" si="30"/>
        <v>0.14654279199949027</v>
      </c>
      <c r="AB97" s="60">
        <f t="shared" si="31"/>
        <v>0.15236622842757383</v>
      </c>
      <c r="AC97" s="60">
        <f t="shared" si="31"/>
        <v>0.15812877368094039</v>
      </c>
      <c r="AD97" s="60">
        <f t="shared" si="31"/>
        <v>0.16383013773421831</v>
      </c>
      <c r="AE97" s="60">
        <f t="shared" si="31"/>
        <v>0.169470182254119</v>
      </c>
      <c r="AF97" s="60">
        <f t="shared" si="31"/>
        <v>0.17504889877225968</v>
      </c>
      <c r="AG97" s="60">
        <f t="shared" si="31"/>
        <v>0.18056639010525916</v>
      </c>
      <c r="AH97" s="60">
        <f t="shared" si="31"/>
        <v>0.1860228544733811</v>
      </c>
      <c r="AI97" s="60">
        <f t="shared" si="31"/>
        <v>0.19141857187461628</v>
      </c>
      <c r="AJ97" s="60">
        <f t="shared" si="31"/>
        <v>0.19675389235389057</v>
      </c>
      <c r="AK97" s="60">
        <f t="shared" si="31"/>
        <v>0.2020292258725099</v>
      </c>
      <c r="AL97" s="60">
        <f t="shared" si="31"/>
        <v>0.20724503353503559</v>
      </c>
      <c r="AM97" s="60">
        <f t="shared" si="31"/>
        <v>0.21240181997253069</v>
      </c>
      <c r="AN97" s="60">
        <f t="shared" si="31"/>
        <v>0.21750012671480751</v>
      </c>
      <c r="AO97" s="60">
        <f t="shared" si="31"/>
        <v>0.22254052641165156</v>
      </c>
      <c r="AP97" s="60">
        <f t="shared" si="31"/>
        <v>0.22752361778533114</v>
      </c>
      <c r="AQ97" s="60">
        <f t="shared" si="31"/>
        <v>0.23245002121503436</v>
      </c>
      <c r="AR97" s="60">
        <f t="shared" si="31"/>
        <v>0.23732037486900903</v>
      </c>
      <c r="AS97" s="60">
        <f t="shared" si="31"/>
        <v>0.24213533131272647</v>
      </c>
      <c r="AT97" s="60">
        <f t="shared" si="31"/>
        <v>0.24689555453184556</v>
      </c>
      <c r="AU97" s="60">
        <f t="shared" si="31"/>
        <v>0.25160171731750369</v>
      </c>
      <c r="AV97" s="60">
        <f t="shared" si="31"/>
        <v>0.25625449896880831</v>
      </c>
      <c r="AW97" s="60">
        <f t="shared" si="31"/>
        <v>0.2608545832736055</v>
      </c>
      <c r="AX97" s="60">
        <f t="shared" si="31"/>
        <v>0.26540265673385566</v>
      </c>
      <c r="AY97" s="60">
        <f t="shared" si="31"/>
        <v>0.26989940700639992</v>
      </c>
      <c r="AZ97" s="84">
        <f t="shared" si="31"/>
        <v>0.27434552153371461</v>
      </c>
    </row>
    <row r="98" spans="1:52">
      <c r="A98" s="102">
        <f t="shared" si="22"/>
        <v>95</v>
      </c>
      <c r="B98" s="4">
        <v>0</v>
      </c>
      <c r="C98" s="60">
        <f t="shared" si="29"/>
        <v>1.8411228184366352E-3</v>
      </c>
      <c r="D98" s="60">
        <f t="shared" si="29"/>
        <v>5.6725662042430769E-3</v>
      </c>
      <c r="E98" s="60">
        <f t="shared" si="29"/>
        <v>1.0464701465554673E-2</v>
      </c>
      <c r="F98" s="60">
        <f t="shared" si="29"/>
        <v>1.5822382974672183E-2</v>
      </c>
      <c r="G98" s="60">
        <f t="shared" si="29"/>
        <v>2.1543361456313564E-2</v>
      </c>
      <c r="H98" s="60">
        <f t="shared" si="29"/>
        <v>2.7507752600180631E-2</v>
      </c>
      <c r="I98" s="60">
        <f t="shared" si="29"/>
        <v>3.3637792813023634E-2</v>
      </c>
      <c r="J98" s="60">
        <f t="shared" si="29"/>
        <v>3.9879879368479622E-2</v>
      </c>
      <c r="K98" s="60">
        <f t="shared" si="29"/>
        <v>4.6195424852482007E-2</v>
      </c>
      <c r="L98" s="60">
        <f t="shared" si="29"/>
        <v>5.2555742983156815E-2</v>
      </c>
      <c r="M98" s="60">
        <f t="shared" si="30"/>
        <v>5.8938980614248945E-2</v>
      </c>
      <c r="N98" s="60">
        <f t="shared" si="30"/>
        <v>6.5328173534704367E-2</v>
      </c>
      <c r="O98" s="60">
        <f t="shared" si="30"/>
        <v>7.1709958980432961E-2</v>
      </c>
      <c r="P98" s="60">
        <f t="shared" si="30"/>
        <v>7.8073691664752448E-2</v>
      </c>
      <c r="Q98" s="60">
        <f t="shared" si="30"/>
        <v>8.4410818260643811E-2</v>
      </c>
      <c r="R98" s="60">
        <f t="shared" si="30"/>
        <v>9.0714423303822816E-2</v>
      </c>
      <c r="S98" s="60">
        <f t="shared" si="30"/>
        <v>9.6978892232306171E-2</v>
      </c>
      <c r="T98" s="60">
        <f t="shared" si="30"/>
        <v>0.10319965655551688</v>
      </c>
      <c r="U98" s="60">
        <f t="shared" si="30"/>
        <v>0.10937299791543169</v>
      </c>
      <c r="V98" s="60">
        <f t="shared" si="30"/>
        <v>0.11549589521930297</v>
      </c>
      <c r="W98" s="60">
        <f t="shared" si="30"/>
        <v>0.12156590382956904</v>
      </c>
      <c r="X98" s="60">
        <f t="shared" si="30"/>
        <v>0.12758105898852093</v>
      </c>
      <c r="Y98" s="60">
        <f t="shared" si="30"/>
        <v>0.1335397978223456</v>
      </c>
      <c r="Z98" s="60">
        <f t="shared" si="30"/>
        <v>0.13944089576973434</v>
      </c>
      <c r="AA98" s="60">
        <f t="shared" si="30"/>
        <v>0.14528341433799083</v>
      </c>
      <c r="AB98" s="60">
        <f t="shared" si="31"/>
        <v>0.15106665784733153</v>
      </c>
      <c r="AC98" s="60">
        <f t="shared" si="31"/>
        <v>0.15679013737498695</v>
      </c>
      <c r="AD98" s="60">
        <f t="shared" si="31"/>
        <v>0.16245354051668648</v>
      </c>
      <c r="AE98" s="60">
        <f t="shared" si="31"/>
        <v>0.1680567058860121</v>
      </c>
      <c r="AF98" s="60">
        <f t="shared" si="31"/>
        <v>0.17359960150069906</v>
      </c>
      <c r="AG98" s="60">
        <f t="shared" si="31"/>
        <v>0.17908230637931405</v>
      </c>
      <c r="AH98" s="60">
        <f t="shared" si="31"/>
        <v>0.18450499480603022</v>
      </c>
      <c r="AI98" s="60">
        <f t="shared" si="31"/>
        <v>0.18986792282559609</v>
      </c>
      <c r="AJ98" s="60">
        <f t="shared" si="31"/>
        <v>0.19517141661242046</v>
      </c>
      <c r="AK98" s="60">
        <f t="shared" si="31"/>
        <v>0.20041586242234705</v>
      </c>
      <c r="AL98" s="60">
        <f t="shared" si="31"/>
        <v>0.20560169788715826</v>
      </c>
      <c r="AM98" s="60">
        <f t="shared" si="31"/>
        <v>0.21072940445310306</v>
      </c>
      <c r="AN98" s="60">
        <f t="shared" si="31"/>
        <v>0.21579950079803017</v>
      </c>
      <c r="AO98" s="60">
        <f t="shared" si="31"/>
        <v>0.22081253708873011</v>
      </c>
      <c r="AP98" s="60">
        <f t="shared" si="31"/>
        <v>0.22576908996215711</v>
      </c>
      <c r="AQ98" s="60">
        <f t="shared" si="31"/>
        <v>0.23066975813231694</v>
      </c>
      <c r="AR98" s="60">
        <f t="shared" si="31"/>
        <v>0.2355151585395569</v>
      </c>
      <c r="AS98" s="60">
        <f t="shared" si="31"/>
        <v>0.24030592297139478</v>
      </c>
      <c r="AT98" s="60">
        <f t="shared" si="31"/>
        <v>0.24504269509435281</v>
      </c>
      <c r="AU98" s="60">
        <f t="shared" si="31"/>
        <v>0.24972612784490658</v>
      </c>
      <c r="AV98" s="60">
        <f t="shared" si="31"/>
        <v>0.25435688113492116</v>
      </c>
      <c r="AW98" s="60">
        <f t="shared" si="31"/>
        <v>0.25893561983307917</v>
      </c>
      <c r="AX98" s="60">
        <f t="shared" si="31"/>
        <v>0.26346301198898681</v>
      </c>
      <c r="AY98" s="60">
        <f t="shared" si="31"/>
        <v>0.26793972727105803</v>
      </c>
      <c r="AZ98" s="84">
        <f t="shared" si="31"/>
        <v>0.27236643559303747</v>
      </c>
    </row>
    <row r="99" spans="1:52">
      <c r="A99" s="102">
        <f t="shared" si="22"/>
        <v>96</v>
      </c>
      <c r="B99" s="4">
        <v>0</v>
      </c>
      <c r="C99" s="60">
        <f t="shared" si="29"/>
        <v>1.8221178995736602E-3</v>
      </c>
      <c r="D99" s="60">
        <f t="shared" si="29"/>
        <v>5.6144964757722906E-3</v>
      </c>
      <c r="E99" s="60">
        <f t="shared" si="29"/>
        <v>1.0358451889070861E-2</v>
      </c>
      <c r="F99" s="60">
        <f t="shared" si="29"/>
        <v>1.5663050551848013E-2</v>
      </c>
      <c r="G99" s="60">
        <f t="shared" si="29"/>
        <v>2.1328195361982303E-2</v>
      </c>
      <c r="H99" s="60">
        <f t="shared" si="29"/>
        <v>2.723526813965307E-2</v>
      </c>
      <c r="I99" s="60">
        <f t="shared" si="29"/>
        <v>3.330731523877016E-2</v>
      </c>
      <c r="J99" s="60">
        <f t="shared" si="29"/>
        <v>3.9491280778462964E-2</v>
      </c>
      <c r="K99" s="60">
        <f t="shared" si="29"/>
        <v>4.5748960070996485E-2</v>
      </c>
      <c r="L99" s="60">
        <f t="shared" si="29"/>
        <v>5.2051941160584474E-2</v>
      </c>
      <c r="M99" s="60">
        <f t="shared" si="30"/>
        <v>5.8378570464941403E-2</v>
      </c>
      <c r="N99" s="60">
        <f t="shared" si="30"/>
        <v>6.4712030016512892E-2</v>
      </c>
      <c r="O99" s="60">
        <f t="shared" si="30"/>
        <v>7.1039064247299846E-2</v>
      </c>
      <c r="P99" s="60">
        <f t="shared" si="30"/>
        <v>7.734910586208317E-2</v>
      </c>
      <c r="Q99" s="60">
        <f t="shared" si="30"/>
        <v>8.3633657309691689E-2</v>
      </c>
      <c r="R99" s="60">
        <f t="shared" si="30"/>
        <v>8.9885841771810915E-2</v>
      </c>
      <c r="S99" s="60">
        <f t="shared" si="30"/>
        <v>9.6100069980842223E-2</v>
      </c>
      <c r="T99" s="60">
        <f t="shared" si="30"/>
        <v>0.10227178824604191</v>
      </c>
      <c r="U99" s="60">
        <f t="shared" si="30"/>
        <v>0.10839728470808424</v>
      </c>
      <c r="V99" s="60">
        <f t="shared" si="30"/>
        <v>0.11447353817786551</v>
      </c>
      <c r="W99" s="60">
        <f t="shared" si="30"/>
        <v>0.12049809866850163</v>
      </c>
      <c r="X99" s="60">
        <f t="shared" si="30"/>
        <v>0.12646899188610022</v>
      </c>
      <c r="Y99" s="60">
        <f t="shared" si="30"/>
        <v>0.13238464208785591</v>
      </c>
      <c r="Z99" s="60">
        <f t="shared" si="30"/>
        <v>0.13824380919983048</v>
      </c>
      <c r="AA99" s="60">
        <f t="shared" si="30"/>
        <v>0.14404553713266344</v>
      </c>
      <c r="AB99" s="60">
        <f t="shared" si="31"/>
        <v>0.14978911098268174</v>
      </c>
      <c r="AC99" s="60">
        <f t="shared" si="31"/>
        <v>0.15547402135055871</v>
      </c>
      <c r="AD99" s="60">
        <f t="shared" si="31"/>
        <v>0.16109993441103604</v>
      </c>
      <c r="AE99" s="60">
        <f t="shared" si="31"/>
        <v>0.16666666666666669</v>
      </c>
      <c r="AF99" s="60">
        <f t="shared" si="31"/>
        <v>0.17217416354451306</v>
      </c>
      <c r="AG99" s="60">
        <f t="shared" si="31"/>
        <v>0.17762248116708082</v>
      </c>
      <c r="AH99" s="60">
        <f t="shared" si="31"/>
        <v>0.18301177076150699</v>
      </c>
      <c r="AI99" s="60">
        <f t="shared" si="31"/>
        <v>0.18834226527419154</v>
      </c>
      <c r="AJ99" s="60">
        <f t="shared" si="31"/>
        <v>0.1936142678389344</v>
      </c>
      <c r="AK99" s="60">
        <f t="shared" si="31"/>
        <v>0.19882814181053721</v>
      </c>
      <c r="AL99" s="60">
        <f t="shared" si="31"/>
        <v>0.20398430212669702</v>
      </c>
      <c r="AM99" s="60">
        <f t="shared" si="31"/>
        <v>0.20908320780178541</v>
      </c>
      <c r="AN99" s="60">
        <f t="shared" si="31"/>
        <v>0.21412535538900851</v>
      </c>
      <c r="AO99" s="60">
        <f t="shared" si="31"/>
        <v>0.21911127327414318</v>
      </c>
      <c r="AP99" s="60">
        <f t="shared" si="31"/>
        <v>0.22404151668585542</v>
      </c>
      <c r="AQ99" s="60">
        <f t="shared" si="31"/>
        <v>0.22891666332550556</v>
      </c>
      <c r="AR99" s="60">
        <f t="shared" si="31"/>
        <v>0.23373730953412233</v>
      </c>
      <c r="AS99" s="60">
        <f t="shared" si="31"/>
        <v>0.23850406692648046</v>
      </c>
      <c r="AT99" s="60">
        <f t="shared" si="31"/>
        <v>0.24321755943242296</v>
      </c>
      <c r="AU99" s="60">
        <f t="shared" si="31"/>
        <v>0.24787842069411284</v>
      </c>
      <c r="AV99" s="60">
        <f t="shared" si="31"/>
        <v>0.25248729177507839</v>
      </c>
      <c r="AW99" s="60">
        <f t="shared" si="31"/>
        <v>0.25704481914296951</v>
      </c>
      <c r="AX99" s="60">
        <f t="shared" si="31"/>
        <v>0.26155165289307214</v>
      </c>
      <c r="AY99" s="60">
        <f t="shared" si="31"/>
        <v>0.26600844518398498</v>
      </c>
      <c r="AZ99" s="84">
        <f t="shared" si="31"/>
        <v>0.27041584886057934</v>
      </c>
    </row>
    <row r="100" spans="1:52">
      <c r="A100" s="102">
        <f t="shared" si="22"/>
        <v>97</v>
      </c>
      <c r="B100" s="4">
        <v>0</v>
      </c>
      <c r="C100" s="60">
        <f t="shared" si="29"/>
        <v>1.8035013277367799E-3</v>
      </c>
      <c r="D100" s="60">
        <f t="shared" si="29"/>
        <v>5.5576036255231024E-3</v>
      </c>
      <c r="E100" s="60">
        <f t="shared" si="29"/>
        <v>1.0254338223414811E-2</v>
      </c>
      <c r="F100" s="60">
        <f t="shared" si="29"/>
        <v>1.5506895291526043E-2</v>
      </c>
      <c r="G100" s="60">
        <f t="shared" si="29"/>
        <v>2.1117285132196968E-2</v>
      </c>
      <c r="H100" s="60">
        <f t="shared" si="29"/>
        <v>2.696812975798207E-2</v>
      </c>
      <c r="I100" s="60">
        <f t="shared" si="29"/>
        <v>3.2983269269930102E-2</v>
      </c>
      <c r="J100" s="60">
        <f t="shared" si="29"/>
        <v>3.9110184060470288E-2</v>
      </c>
      <c r="K100" s="60">
        <f t="shared" si="29"/>
        <v>4.5311045103536167E-2</v>
      </c>
      <c r="L100" s="60">
        <f t="shared" si="29"/>
        <v>5.1557710011915538E-2</v>
      </c>
      <c r="M100" s="60">
        <f t="shared" si="30"/>
        <v>5.7828721588725589E-2</v>
      </c>
      <c r="N100" s="60">
        <f t="shared" si="30"/>
        <v>6.4107406044391052E-2</v>
      </c>
      <c r="O100" s="60">
        <f t="shared" si="30"/>
        <v>7.0380613743663917E-2</v>
      </c>
      <c r="P100" s="60">
        <f t="shared" si="30"/>
        <v>7.663785470708645E-2</v>
      </c>
      <c r="Q100" s="60">
        <f t="shared" si="30"/>
        <v>8.2870686919081671E-2</v>
      </c>
      <c r="R100" s="60">
        <f t="shared" si="30"/>
        <v>8.9072272292074289E-2</v>
      </c>
      <c r="S100" s="60">
        <f t="shared" si="30"/>
        <v>9.5237047181016513E-2</v>
      </c>
      <c r="T100" s="60">
        <f t="shared" si="30"/>
        <v>0.10136047320528255</v>
      </c>
      <c r="U100" s="60">
        <f t="shared" si="30"/>
        <v>0.10743884565005561</v>
      </c>
      <c r="V100" s="60">
        <f t="shared" si="30"/>
        <v>0.11346914397542024</v>
      </c>
      <c r="W100" s="60">
        <f t="shared" si="30"/>
        <v>0.119448913662713</v>
      </c>
      <c r="X100" s="60">
        <f t="shared" si="30"/>
        <v>0.12537617174977098</v>
      </c>
      <c r="Y100" s="60">
        <f t="shared" si="30"/>
        <v>0.13124933052612614</v>
      </c>
      <c r="Z100" s="60">
        <f t="shared" si="30"/>
        <v>0.13706713532662643</v>
      </c>
      <c r="AA100" s="60">
        <f t="shared" si="30"/>
        <v>0.14282861339624775</v>
      </c>
      <c r="AB100" s="60">
        <f t="shared" si="31"/>
        <v>0.14853303153973921</v>
      </c>
      <c r="AC100" s="60">
        <f t="shared" si="31"/>
        <v>0.15417986080833496</v>
      </c>
      <c r="AD100" s="60">
        <f t="shared" si="31"/>
        <v>0.15976874687261633</v>
      </c>
      <c r="AE100" s="60">
        <f t="shared" si="31"/>
        <v>0.16529948502667766</v>
      </c>
      <c r="AF100" s="60">
        <f t="shared" si="31"/>
        <v>0.17077199899216422</v>
      </c>
      <c r="AG100" s="60">
        <f t="shared" si="31"/>
        <v>0.17618632286113767</v>
      </c>
      <c r="AH100" s="60">
        <f t="shared" si="31"/>
        <v>0.18154258564794831</v>
      </c>
      <c r="AI100" s="60">
        <f t="shared" si="31"/>
        <v>0.18684099802228096</v>
      </c>
      <c r="AJ100" s="60">
        <f t="shared" si="31"/>
        <v>0.19208184087548616</v>
      </c>
      <c r="AK100" s="60">
        <f t="shared" si="31"/>
        <v>0.19726545543546989</v>
      </c>
      <c r="AL100" s="60">
        <f t="shared" si="31"/>
        <v>0.20239223469569156</v>
      </c>
      <c r="AM100" s="60">
        <f t="shared" si="31"/>
        <v>0.2074626159641203</v>
      </c>
      <c r="AN100" s="60">
        <f t="shared" si="31"/>
        <v>0.21247707437051155</v>
      </c>
      <c r="AO100" s="60">
        <f t="shared" si="31"/>
        <v>0.21743611719676445</v>
      </c>
      <c r="AP100" s="60">
        <f t="shared" si="31"/>
        <v>0.22234027891666797</v>
      </c>
      <c r="AQ100" s="60">
        <f t="shared" si="31"/>
        <v>0.22719011684904072</v>
      </c>
      <c r="AR100" s="60">
        <f t="shared" si="31"/>
        <v>0.23198620734287273</v>
      </c>
      <c r="AS100" s="60">
        <f t="shared" si="31"/>
        <v>0.23672914242518336</v>
      </c>
      <c r="AT100" s="60">
        <f t="shared" si="31"/>
        <v>0.24141952685240273</v>
      </c>
      <c r="AU100" s="60">
        <f t="shared" si="31"/>
        <v>0.24605797551452571</v>
      </c>
      <c r="AV100" s="60">
        <f t="shared" si="31"/>
        <v>0.25064511114838034</v>
      </c>
      <c r="AW100" s="60">
        <f t="shared" si="31"/>
        <v>0.25518156232234163</v>
      </c>
      <c r="AX100" s="60">
        <f t="shared" si="31"/>
        <v>0.25966796165988626</v>
      </c>
      <c r="AY100" s="60">
        <f t="shared" si="31"/>
        <v>0.26410494427369607</v>
      </c>
      <c r="AZ100" s="84">
        <f t="shared" si="31"/>
        <v>0.26849314638568411</v>
      </c>
    </row>
    <row r="101" spans="1:52">
      <c r="A101" s="102">
        <f t="shared" si="22"/>
        <v>98</v>
      </c>
      <c r="B101" s="4">
        <v>0</v>
      </c>
      <c r="C101" s="60">
        <f t="shared" si="29"/>
        <v>1.7852613200520322E-3</v>
      </c>
      <c r="D101" s="60">
        <f t="shared" si="29"/>
        <v>5.5018522349681766E-3</v>
      </c>
      <c r="E101" s="60">
        <f t="shared" si="29"/>
        <v>1.0152296701083389E-2</v>
      </c>
      <c r="F101" s="60">
        <f t="shared" si="29"/>
        <v>1.5353823095438892E-2</v>
      </c>
      <c r="G101" s="60">
        <f t="shared" si="29"/>
        <v>2.0910505724241024E-2</v>
      </c>
      <c r="H101" s="60">
        <f t="shared" si="29"/>
        <v>2.6706181629780626E-2</v>
      </c>
      <c r="I101" s="60">
        <f t="shared" si="29"/>
        <v>3.2665468928650555E-2</v>
      </c>
      <c r="J101" s="60">
        <f t="shared" si="29"/>
        <v>3.8736374005655987E-2</v>
      </c>
      <c r="K101" s="60">
        <f t="shared" si="29"/>
        <v>4.4881436613206177E-2</v>
      </c>
      <c r="L101" s="60">
        <f t="shared" si="29"/>
        <v>5.1072779285118004E-2</v>
      </c>
      <c r="M101" s="60">
        <f t="shared" si="30"/>
        <v>5.7289138093107157E-2</v>
      </c>
      <c r="N101" s="60">
        <f t="shared" si="30"/>
        <v>6.3513981388531537E-2</v>
      </c>
      <c r="O101" s="60">
        <f t="shared" si="30"/>
        <v>6.973426421068199E-2</v>
      </c>
      <c r="P101" s="60">
        <f t="shared" si="30"/>
        <v>7.5939573208777797E-2</v>
      </c>
      <c r="Q101" s="60">
        <f t="shared" si="30"/>
        <v>8.2121521639508241E-2</v>
      </c>
      <c r="R101" s="60">
        <f t="shared" si="30"/>
        <v>8.827331019950807E-2</v>
      </c>
      <c r="S101" s="60">
        <f t="shared" si="30"/>
        <v>9.4389401157452216E-2</v>
      </c>
      <c r="T101" s="60">
        <f t="shared" si="30"/>
        <v>0.10046527191229783</v>
      </c>
      <c r="U101" s="60">
        <f t="shared" si="30"/>
        <v>0.10649722549629984</v>
      </c>
      <c r="V101" s="60">
        <f t="shared" si="30"/>
        <v>0.11248224271964077</v>
      </c>
      <c r="W101" s="60">
        <f t="shared" si="30"/>
        <v>0.11841786530418902</v>
      </c>
      <c r="X101" s="60">
        <f t="shared" si="30"/>
        <v>0.12430210244218538</v>
      </c>
      <c r="Y101" s="60">
        <f t="shared" si="30"/>
        <v>0.1301333553120293</v>
      </c>
      <c r="Z101" s="60">
        <f t="shared" si="30"/>
        <v>0.13591035553474007</v>
      </c>
      <c r="AA101" s="60">
        <f t="shared" si="30"/>
        <v>0.14163211457761229</v>
      </c>
      <c r="AB101" s="60">
        <f t="shared" si="31"/>
        <v>0.14729788184430162</v>
      </c>
      <c r="AC101" s="60">
        <f t="shared" si="31"/>
        <v>0.15290710972320587</v>
      </c>
      <c r="AD101" s="60">
        <f t="shared" si="31"/>
        <v>0.15845942425845519</v>
      </c>
      <c r="AE101" s="60">
        <f t="shared" si="31"/>
        <v>0.1639546004005844</v>
      </c>
      <c r="AF101" s="60">
        <f t="shared" si="31"/>
        <v>0.16939254101487963</v>
      </c>
      <c r="AG101" s="60">
        <f t="shared" si="31"/>
        <v>0.17477325899385901</v>
      </c>
      <c r="AH101" s="60">
        <f t="shared" si="31"/>
        <v>0.18009686195009067</v>
      </c>
      <c r="AI101" s="60">
        <f t="shared" si="31"/>
        <v>0.18536353906638564</v>
      </c>
      <c r="AJ101" s="60">
        <f t="shared" si="31"/>
        <v>0.19057354975943827</v>
      </c>
      <c r="AK101" s="60">
        <f t="shared" si="31"/>
        <v>0.19572721387542719</v>
      </c>
      <c r="AL101" s="60">
        <f t="shared" si="31"/>
        <v>0.20082490318579596</v>
      </c>
      <c r="AM101" s="60">
        <f t="shared" si="31"/>
        <v>0.2058670339912658</v>
      </c>
      <c r="AN101" s="60">
        <f t="shared" si="31"/>
        <v>0.21085406067427709</v>
      </c>
      <c r="AO101" s="60">
        <f t="shared" si="31"/>
        <v>0.21578647006614493</v>
      </c>
      <c r="AP101" s="60">
        <f t="shared" si="31"/>
        <v>0.2206647765165187</v>
      </c>
      <c r="AQ101" s="60">
        <f t="shared" si="31"/>
        <v>0.22548951757022714</v>
      </c>
      <c r="AR101" s="60">
        <f t="shared" si="31"/>
        <v>0.23026125017102184</v>
      </c>
      <c r="AS101" s="60">
        <f t="shared" si="31"/>
        <v>0.23498054732370269</v>
      </c>
      <c r="AT101" s="60">
        <f t="shared" si="31"/>
        <v>0.23964799515608443</v>
      </c>
      <c r="AU101" s="60">
        <f t="shared" si="31"/>
        <v>0.24426419033060459</v>
      </c>
      <c r="AV101" s="60">
        <f t="shared" si="31"/>
        <v>0.24882973776238915</v>
      </c>
      <c r="AW101" s="60">
        <f t="shared" si="31"/>
        <v>0.25334524860650942</v>
      </c>
      <c r="AX101" s="60">
        <f t="shared" si="31"/>
        <v>0.25781133848217019</v>
      </c>
      <c r="AY101" s="60">
        <f t="shared" si="31"/>
        <v>0.26222862590583235</v>
      </c>
      <c r="AZ101" s="84">
        <f t="shared" si="31"/>
        <v>0.26659773090890115</v>
      </c>
    </row>
    <row r="102" spans="1:52">
      <c r="A102" s="102">
        <f t="shared" si="22"/>
        <v>99</v>
      </c>
      <c r="B102" s="4">
        <v>0</v>
      </c>
      <c r="C102" s="60">
        <f t="shared" si="29"/>
        <v>1.7673865655472639E-3</v>
      </c>
      <c r="D102" s="60">
        <f t="shared" si="29"/>
        <v>5.447208292721677E-3</v>
      </c>
      <c r="E102" s="60">
        <f t="shared" si="29"/>
        <v>1.0052266068000587E-2</v>
      </c>
      <c r="F102" s="60">
        <f t="shared" si="29"/>
        <v>1.5203743545083999E-2</v>
      </c>
      <c r="G102" s="60">
        <f t="shared" si="29"/>
        <v>2.0707736946876363E-2</v>
      </c>
      <c r="H102" s="60">
        <f t="shared" si="29"/>
        <v>2.6449273928096855E-2</v>
      </c>
      <c r="I102" s="60">
        <f t="shared" si="29"/>
        <v>3.2353735340285905E-2</v>
      </c>
      <c r="J102" s="60">
        <f t="shared" si="29"/>
        <v>3.8369643560833451E-2</v>
      </c>
      <c r="K102" s="60">
        <f t="shared" si="29"/>
        <v>4.4459900413239356E-2</v>
      </c>
      <c r="L102" s="60">
        <f t="shared" si="29"/>
        <v>5.0596888811977485E-2</v>
      </c>
      <c r="M102" s="60">
        <f t="shared" si="30"/>
        <v>5.6759535041414122E-2</v>
      </c>
      <c r="N102" s="60">
        <f t="shared" si="30"/>
        <v>6.2931447585627825E-2</v>
      </c>
      <c r="O102" s="60">
        <f t="shared" si="30"/>
        <v>6.9099684906573686E-2</v>
      </c>
      <c r="P102" s="60">
        <f t="shared" si="30"/>
        <v>7.5253909585459314E-2</v>
      </c>
      <c r="Q102" s="60">
        <f t="shared" si="30"/>
        <v>8.1385789866990355E-2</v>
      </c>
      <c r="R102" s="60">
        <f t="shared" si="30"/>
        <v>8.7488565256567091E-2</v>
      </c>
      <c r="S102" s="60">
        <f t="shared" si="30"/>
        <v>9.3556724193282648E-2</v>
      </c>
      <c r="T102" s="60">
        <f t="shared" si="30"/>
        <v>9.9585760286903746E-2</v>
      </c>
      <c r="U102" s="60">
        <f t="shared" si="30"/>
        <v>0.10557198487865982</v>
      </c>
      <c r="V102" s="60">
        <f t="shared" si="30"/>
        <v>0.1115123807876709</v>
      </c>
      <c r="W102" s="60">
        <f t="shared" si="30"/>
        <v>0.11740448670592564</v>
      </c>
      <c r="X102" s="60">
        <f t="shared" si="30"/>
        <v>0.12324630475994339</v>
      </c>
      <c r="Y102" s="60">
        <f t="shared" si="30"/>
        <v>0.12903622583107396</v>
      </c>
      <c r="Z102" s="60">
        <f t="shared" si="30"/>
        <v>0.13477296866212241</v>
      </c>
      <c r="AA102" s="60">
        <f t="shared" si="30"/>
        <v>0.14045552978982973</v>
      </c>
      <c r="AB102" s="60">
        <f t="shared" si="31"/>
        <v>0.14608314206747489</v>
      </c>
      <c r="AC102" s="60">
        <f t="shared" si="31"/>
        <v>0.15165524006866854</v>
      </c>
      <c r="AD102" s="60">
        <f t="shared" si="31"/>
        <v>0.15717143105153952</v>
      </c>
      <c r="AE102" s="60">
        <f t="shared" si="31"/>
        <v>0.1626314704520524</v>
      </c>
      <c r="AF102" s="60">
        <f t="shared" si="31"/>
        <v>0.16803524109365961</v>
      </c>
      <c r="AG102" s="60">
        <f t="shared" si="31"/>
        <v>0.17338273546709032</v>
      </c>
      <c r="AH102" s="60">
        <f t="shared" si="31"/>
        <v>0.17867404056237238</v>
      </c>
      <c r="AI102" s="60">
        <f t="shared" si="31"/>
        <v>0.183909324834889</v>
      </c>
      <c r="AJ102" s="60">
        <f t="shared" si="31"/>
        <v>0.18908882696541707</v>
      </c>
      <c r="AK102" s="60">
        <f t="shared" si="31"/>
        <v>0.19421284613583467</v>
      </c>
      <c r="AL102" s="60">
        <f t="shared" si="31"/>
        <v>0.19928173359132412</v>
      </c>
      <c r="AM102" s="60">
        <f t="shared" si="31"/>
        <v>0.20429588529928416</v>
      </c>
      <c r="AN102" s="60">
        <f t="shared" si="31"/>
        <v>0.20925573554693996</v>
      </c>
      <c r="AO102" s="60">
        <f t="shared" si="31"/>
        <v>0.21416175134543289</v>
      </c>
      <c r="AP102" s="60">
        <f t="shared" si="31"/>
        <v>0.21901442752923628</v>
      </c>
      <c r="AQ102" s="60">
        <f t="shared" si="31"/>
        <v>0.22381428245702961</v>
      </c>
      <c r="AR102" s="60">
        <f t="shared" si="31"/>
        <v>0.22856185423443551</v>
      </c>
      <c r="AS102" s="60">
        <f t="shared" si="31"/>
        <v>0.23325769739085742</v>
      </c>
      <c r="AT102" s="60">
        <f t="shared" si="31"/>
        <v>0.23790237995251201</v>
      </c>
      <c r="AU102" s="60">
        <f t="shared" si="31"/>
        <v>0.24249648086200354</v>
      </c>
      <c r="AV102" s="60">
        <f t="shared" si="31"/>
        <v>0.24704058770171994</v>
      </c>
      <c r="AW102" s="60">
        <f t="shared" si="31"/>
        <v>0.2515352946841779</v>
      </c>
      <c r="AX102" s="60">
        <f t="shared" si="31"/>
        <v>0.25598120087739962</v>
      </c>
      <c r="AY102" s="60">
        <f t="shared" si="31"/>
        <v>0.26037890863761337</v>
      </c>
      <c r="AZ102" s="84">
        <f t="shared" si="31"/>
        <v>0.26472902222515887</v>
      </c>
    </row>
    <row r="103" spans="1:52">
      <c r="A103" s="102">
        <f t="shared" si="22"/>
        <v>100</v>
      </c>
      <c r="B103" s="4">
        <v>0</v>
      </c>
      <c r="C103" s="60">
        <f t="shared" si="29"/>
        <v>1.7498662017618471E-3</v>
      </c>
      <c r="D103" s="60">
        <f t="shared" si="29"/>
        <v>5.3936391253454315E-3</v>
      </c>
      <c r="E103" s="60">
        <f t="shared" si="29"/>
        <v>9.9541874608873454E-3</v>
      </c>
      <c r="F103" s="60">
        <f t="shared" si="29"/>
        <v>1.5056569723581407E-2</v>
      </c>
      <c r="G103" s="60">
        <f t="shared" si="29"/>
        <v>2.0508863227294703E-2</v>
      </c>
      <c r="H103" s="60">
        <f t="shared" si="29"/>
        <v>2.6197262538493492E-2</v>
      </c>
      <c r="I103" s="60">
        <f t="shared" si="29"/>
        <v>3.2047896397421095E-2</v>
      </c>
      <c r="J103" s="60">
        <f t="shared" si="29"/>
        <v>3.8009793445671555E-2</v>
      </c>
      <c r="K103" s="60">
        <f t="shared" si="29"/>
        <v>4.4046211040786556E-2</v>
      </c>
      <c r="L103" s="60">
        <f t="shared" si="29"/>
        <v>5.0129788041953748E-2</v>
      </c>
      <c r="M103" s="60">
        <f t="shared" si="30"/>
        <v>5.6239637950155338E-2</v>
      </c>
      <c r="N103" s="60">
        <f t="shared" si="30"/>
        <v>6.2359507403075672E-2</v>
      </c>
      <c r="O103" s="60">
        <f t="shared" si="30"/>
        <v>6.8476557040876879E-2</v>
      </c>
      <c r="P103" s="60">
        <f t="shared" si="30"/>
        <v>7.4580524672089393E-2</v>
      </c>
      <c r="Q103" s="60">
        <f t="shared" si="30"/>
        <v>8.0663133226249087E-2</v>
      </c>
      <c r="R103" s="60">
        <f t="shared" si="30"/>
        <v>8.6717661015376757E-2</v>
      </c>
      <c r="S103" s="60">
        <f t="shared" si="30"/>
        <v>9.2738622873550378E-2</v>
      </c>
      <c r="T103" s="60">
        <f t="shared" si="30"/>
        <v>9.8721529016744483E-2</v>
      </c>
      <c r="U103" s="60">
        <f t="shared" si="30"/>
        <v>0.10466269961883354</v>
      </c>
      <c r="V103" s="60">
        <f t="shared" si="30"/>
        <v>0.11055912012704824</v>
      </c>
      <c r="W103" s="60">
        <f t="shared" si="30"/>
        <v>0.11640832689272315</v>
      </c>
      <c r="X103" s="60">
        <f t="shared" si="30"/>
        <v>0.12220831571602409</v>
      </c>
      <c r="Y103" s="60">
        <f t="shared" si="30"/>
        <v>0.12795746795510443</v>
      </c>
      <c r="Z103" s="60">
        <f t="shared" si="30"/>
        <v>0.13365449027053075</v>
      </c>
      <c r="AA103" s="60">
        <f t="shared" si="30"/>
        <v>0.13929836507680304</v>
      </c>
      <c r="AB103" s="60">
        <f t="shared" si="31"/>
        <v>0.1448883094897227</v>
      </c>
      <c r="AC103" s="60">
        <f t="shared" si="31"/>
        <v>0.15042374107946091</v>
      </c>
      <c r="AD103" s="60">
        <f t="shared" si="31"/>
        <v>0.15590424912309761</v>
      </c>
      <c r="AE103" s="60">
        <f t="shared" si="31"/>
        <v>0.16132957033677464</v>
      </c>
      <c r="AF103" s="60">
        <f t="shared" si="31"/>
        <v>0.16669956828368199</v>
      </c>
      <c r="AG103" s="60">
        <f t="shared" si="31"/>
        <v>0.17201421581886073</v>
      </c>
      <c r="AH103" s="60">
        <f t="shared" si="31"/>
        <v>0.17727358005868543</v>
      </c>
      <c r="AI103" s="60">
        <f t="shared" si="31"/>
        <v>0.18247780946148756</v>
      </c>
      <c r="AJ103" s="60">
        <f t="shared" si="31"/>
        <v>0.18762712268306203</v>
      </c>
      <c r="AK103" s="60">
        <f t="shared" si="31"/>
        <v>0.19272179893184602</v>
      </c>
      <c r="AL103" s="60">
        <f t="shared" si="31"/>
        <v>0.19776216959715456</v>
      </c>
      <c r="AM103" s="60">
        <f t="shared" si="31"/>
        <v>0.20274861096279789</v>
      </c>
      <c r="AN103" s="60">
        <f t="shared" si="31"/>
        <v>0.20768153784982568</v>
      </c>
      <c r="AO103" s="60">
        <f t="shared" si="31"/>
        <v>0.21256139805764929</v>
      </c>
      <c r="AP103" s="60">
        <f t="shared" si="31"/>
        <v>0.2173886674936126</v>
      </c>
      <c r="AQ103" s="60">
        <f t="shared" si="31"/>
        <v>0.22216384589818058</v>
      </c>
      <c r="AR103" s="60">
        <f t="shared" si="31"/>
        <v>0.22688745308702157</v>
      </c>
      <c r="AS103" s="60">
        <f t="shared" si="31"/>
        <v>0.23156002564295777</v>
      </c>
      <c r="AT103" s="60">
        <f t="shared" si="31"/>
        <v>0.2361821140005077</v>
      </c>
      <c r="AU103" s="60">
        <f t="shared" si="31"/>
        <v>0.2407542798738995</v>
      </c>
      <c r="AV103" s="60">
        <f t="shared" si="31"/>
        <v>0.24527709398629149</v>
      </c>
      <c r="AW103" s="60">
        <f t="shared" si="31"/>
        <v>0.24975113406371521</v>
      </c>
      <c r="AX103" s="60">
        <f t="shared" si="31"/>
        <v>0.25417698306215958</v>
      </c>
      <c r="AY103" s="60">
        <f t="shared" si="31"/>
        <v>0.25855522760037197</v>
      </c>
      <c r="AZ103" s="84">
        <f t="shared" si="31"/>
        <v>0.26288645657450682</v>
      </c>
    </row>
    <row r="104" spans="1:52"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84"/>
    </row>
    <row r="105" spans="1:52"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84"/>
    </row>
    <row r="106" spans="1:52">
      <c r="C106" s="60"/>
      <c r="D106" s="60"/>
      <c r="E106" s="60"/>
      <c r="F106" s="60"/>
      <c r="G106" s="60"/>
      <c r="H106" s="60"/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84"/>
    </row>
    <row r="107" spans="1:52"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84"/>
    </row>
    <row r="108" spans="1:52"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84"/>
    </row>
    <row r="109" spans="1:52"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84"/>
    </row>
    <row r="110" spans="1:52"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84"/>
    </row>
    <row r="111" spans="1:52"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84"/>
    </row>
    <row r="112" spans="1:52"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84"/>
    </row>
    <row r="113" spans="3:52"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84"/>
    </row>
    <row r="114" spans="3:52"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84"/>
    </row>
    <row r="115" spans="3:52"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84"/>
    </row>
    <row r="116" spans="3:52"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84"/>
    </row>
    <row r="117" spans="3:52"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84"/>
    </row>
    <row r="118" spans="3:52"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84"/>
    </row>
    <row r="119" spans="3:52"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84"/>
    </row>
    <row r="120" spans="3:52"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84"/>
    </row>
    <row r="121" spans="3:52"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84"/>
    </row>
    <row r="122" spans="3:52"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84"/>
    </row>
    <row r="123" spans="3:52"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84"/>
    </row>
    <row r="124" spans="3:52"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84"/>
    </row>
    <row r="125" spans="3:52"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84"/>
    </row>
    <row r="126" spans="3:52"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84"/>
    </row>
    <row r="127" spans="3:52"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84"/>
    </row>
    <row r="128" spans="3:52"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84"/>
    </row>
    <row r="129" spans="3:52"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84"/>
    </row>
    <row r="130" spans="3:52"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84"/>
    </row>
    <row r="131" spans="3:52"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84"/>
    </row>
    <row r="132" spans="3:52"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84"/>
    </row>
    <row r="133" spans="3:52"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84"/>
    </row>
    <row r="134" spans="3:52"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84"/>
    </row>
    <row r="135" spans="3:52"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84"/>
    </row>
    <row r="136" spans="3:52"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84"/>
    </row>
    <row r="137" spans="3:52"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84"/>
    </row>
    <row r="138" spans="3:52"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84"/>
    </row>
    <row r="139" spans="3:52"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84"/>
    </row>
    <row r="140" spans="3:52"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84"/>
    </row>
    <row r="141" spans="3:52"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  <c r="AM141" s="60"/>
      <c r="AN141" s="60"/>
      <c r="AO141" s="60"/>
      <c r="AP141" s="60"/>
      <c r="AQ141" s="60"/>
      <c r="AR141" s="60"/>
      <c r="AS141" s="60"/>
      <c r="AT141" s="60"/>
      <c r="AU141" s="60"/>
      <c r="AV141" s="60"/>
      <c r="AW141" s="60"/>
      <c r="AX141" s="60"/>
      <c r="AY141" s="60"/>
      <c r="AZ141" s="84"/>
    </row>
    <row r="142" spans="3:52"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  <c r="AM142" s="60"/>
      <c r="AN142" s="60"/>
      <c r="AO142" s="60"/>
      <c r="AP142" s="60"/>
      <c r="AQ142" s="60"/>
      <c r="AR142" s="60"/>
      <c r="AS142" s="60"/>
      <c r="AT142" s="60"/>
      <c r="AU142" s="60"/>
      <c r="AV142" s="60"/>
      <c r="AW142" s="60"/>
      <c r="AX142" s="60"/>
      <c r="AY142" s="60"/>
      <c r="AZ142" s="84"/>
    </row>
    <row r="143" spans="3:52"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  <c r="AM143" s="60"/>
      <c r="AN143" s="60"/>
      <c r="AO143" s="60"/>
      <c r="AP143" s="60"/>
      <c r="AQ143" s="60"/>
      <c r="AR143" s="60"/>
      <c r="AS143" s="60"/>
      <c r="AT143" s="60"/>
      <c r="AU143" s="60"/>
      <c r="AV143" s="60"/>
      <c r="AW143" s="60"/>
      <c r="AX143" s="60"/>
      <c r="AY143" s="60"/>
      <c r="AZ143" s="84"/>
    </row>
    <row r="144" spans="3:52"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  <c r="AR144" s="60"/>
      <c r="AS144" s="60"/>
      <c r="AT144" s="60"/>
      <c r="AU144" s="60"/>
      <c r="AV144" s="60"/>
      <c r="AW144" s="60"/>
      <c r="AX144" s="60"/>
      <c r="AY144" s="60"/>
      <c r="AZ144" s="84"/>
    </row>
    <row r="145" spans="3:52"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  <c r="AM145" s="60"/>
      <c r="AN145" s="60"/>
      <c r="AO145" s="60"/>
      <c r="AP145" s="60"/>
      <c r="AQ145" s="60"/>
      <c r="AR145" s="60"/>
      <c r="AS145" s="60"/>
      <c r="AT145" s="60"/>
      <c r="AU145" s="60"/>
      <c r="AV145" s="60"/>
      <c r="AW145" s="60"/>
      <c r="AX145" s="60"/>
      <c r="AY145" s="60"/>
      <c r="AZ145" s="84"/>
    </row>
    <row r="146" spans="3:52"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  <c r="AM146" s="60"/>
      <c r="AN146" s="60"/>
      <c r="AO146" s="60"/>
      <c r="AP146" s="60"/>
      <c r="AQ146" s="60"/>
      <c r="AR146" s="60"/>
      <c r="AS146" s="60"/>
      <c r="AT146" s="60"/>
      <c r="AU146" s="60"/>
      <c r="AV146" s="60"/>
      <c r="AW146" s="60"/>
      <c r="AX146" s="60"/>
      <c r="AY146" s="60"/>
      <c r="AZ146" s="84"/>
    </row>
    <row r="147" spans="3:52"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  <c r="AM147" s="60"/>
      <c r="AN147" s="60"/>
      <c r="AO147" s="60"/>
      <c r="AP147" s="60"/>
      <c r="AQ147" s="60"/>
      <c r="AR147" s="60"/>
      <c r="AS147" s="60"/>
      <c r="AT147" s="60"/>
      <c r="AU147" s="60"/>
      <c r="AV147" s="60"/>
      <c r="AW147" s="60"/>
      <c r="AX147" s="60"/>
      <c r="AY147" s="60"/>
      <c r="AZ147" s="84"/>
    </row>
    <row r="148" spans="3:52"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  <c r="AM148" s="60"/>
      <c r="AN148" s="60"/>
      <c r="AO148" s="60"/>
      <c r="AP148" s="60"/>
      <c r="AQ148" s="60"/>
      <c r="AR148" s="60"/>
      <c r="AS148" s="60"/>
      <c r="AT148" s="60"/>
      <c r="AU148" s="60"/>
      <c r="AV148" s="60"/>
      <c r="AW148" s="60"/>
      <c r="AX148" s="60"/>
      <c r="AY148" s="60"/>
      <c r="AZ148" s="84"/>
    </row>
    <row r="149" spans="3:52"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  <c r="AM149" s="60"/>
      <c r="AN149" s="60"/>
      <c r="AO149" s="60"/>
      <c r="AP149" s="60"/>
      <c r="AQ149" s="60"/>
      <c r="AR149" s="60"/>
      <c r="AS149" s="60"/>
      <c r="AT149" s="60"/>
      <c r="AU149" s="60"/>
      <c r="AV149" s="60"/>
      <c r="AW149" s="60"/>
      <c r="AX149" s="60"/>
      <c r="AY149" s="60"/>
      <c r="AZ149" s="84"/>
    </row>
    <row r="150" spans="3:52"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  <c r="AM150" s="60"/>
      <c r="AN150" s="60"/>
      <c r="AO150" s="60"/>
      <c r="AP150" s="60"/>
      <c r="AQ150" s="60"/>
      <c r="AR150" s="60"/>
      <c r="AS150" s="60"/>
      <c r="AT150" s="60"/>
      <c r="AU150" s="60"/>
      <c r="AV150" s="60"/>
      <c r="AW150" s="60"/>
      <c r="AX150" s="60"/>
      <c r="AY150" s="60"/>
      <c r="AZ150" s="84"/>
    </row>
    <row r="151" spans="3:52"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  <c r="AM151" s="60"/>
      <c r="AN151" s="60"/>
      <c r="AO151" s="60"/>
      <c r="AP151" s="60"/>
      <c r="AQ151" s="60"/>
      <c r="AR151" s="60"/>
      <c r="AS151" s="60"/>
      <c r="AT151" s="60"/>
      <c r="AU151" s="60"/>
      <c r="AV151" s="60"/>
      <c r="AW151" s="60"/>
      <c r="AX151" s="60"/>
      <c r="AY151" s="60"/>
      <c r="AZ151" s="84"/>
    </row>
    <row r="152" spans="3:52"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  <c r="AM152" s="60"/>
      <c r="AN152" s="60"/>
      <c r="AO152" s="60"/>
      <c r="AP152" s="60"/>
      <c r="AQ152" s="60"/>
      <c r="AR152" s="60"/>
      <c r="AS152" s="60"/>
      <c r="AT152" s="60"/>
      <c r="AU152" s="60"/>
      <c r="AV152" s="60"/>
      <c r="AW152" s="60"/>
      <c r="AX152" s="60"/>
      <c r="AY152" s="60"/>
      <c r="AZ152" s="84"/>
    </row>
    <row r="153" spans="3:52"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  <c r="AM153" s="60"/>
      <c r="AN153" s="60"/>
      <c r="AO153" s="60"/>
      <c r="AP153" s="60"/>
      <c r="AQ153" s="60"/>
      <c r="AR153" s="60"/>
      <c r="AS153" s="60"/>
      <c r="AT153" s="60"/>
      <c r="AU153" s="60"/>
      <c r="AV153" s="60"/>
      <c r="AW153" s="60"/>
      <c r="AX153" s="60"/>
      <c r="AY153" s="60"/>
      <c r="AZ153" s="84"/>
    </row>
    <row r="154" spans="3:52"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  <c r="AM154" s="60"/>
      <c r="AN154" s="60"/>
      <c r="AO154" s="60"/>
      <c r="AP154" s="60"/>
      <c r="AQ154" s="60"/>
      <c r="AR154" s="60"/>
      <c r="AS154" s="60"/>
      <c r="AT154" s="60"/>
      <c r="AU154" s="60"/>
      <c r="AV154" s="60"/>
      <c r="AW154" s="60"/>
      <c r="AX154" s="60"/>
      <c r="AY154" s="60"/>
      <c r="AZ154" s="84"/>
    </row>
    <row r="155" spans="3:52"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  <c r="AM155" s="60"/>
      <c r="AN155" s="60"/>
      <c r="AO155" s="60"/>
      <c r="AP155" s="60"/>
      <c r="AQ155" s="60"/>
      <c r="AR155" s="60"/>
      <c r="AS155" s="60"/>
      <c r="AT155" s="60"/>
      <c r="AU155" s="60"/>
      <c r="AV155" s="60"/>
      <c r="AW155" s="60"/>
      <c r="AX155" s="60"/>
      <c r="AY155" s="60"/>
      <c r="AZ155" s="84"/>
    </row>
    <row r="156" spans="3:52"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  <c r="AM156" s="60"/>
      <c r="AN156" s="60"/>
      <c r="AO156" s="60"/>
      <c r="AP156" s="60"/>
      <c r="AQ156" s="60"/>
      <c r="AR156" s="60"/>
      <c r="AS156" s="60"/>
      <c r="AT156" s="60"/>
      <c r="AU156" s="60"/>
      <c r="AV156" s="60"/>
      <c r="AW156" s="60"/>
      <c r="AX156" s="60"/>
      <c r="AY156" s="60"/>
      <c r="AZ156" s="84"/>
    </row>
    <row r="157" spans="3:52"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  <c r="AM157" s="60"/>
      <c r="AN157" s="60"/>
      <c r="AO157" s="60"/>
      <c r="AP157" s="60"/>
      <c r="AQ157" s="60"/>
      <c r="AR157" s="60"/>
      <c r="AS157" s="60"/>
      <c r="AT157" s="60"/>
      <c r="AU157" s="60"/>
      <c r="AV157" s="60"/>
      <c r="AW157" s="60"/>
      <c r="AX157" s="60"/>
      <c r="AY157" s="60"/>
      <c r="AZ157" s="84"/>
    </row>
    <row r="158" spans="3:52"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  <c r="AR158" s="60"/>
      <c r="AS158" s="60"/>
      <c r="AT158" s="60"/>
      <c r="AU158" s="60"/>
      <c r="AV158" s="60"/>
      <c r="AW158" s="60"/>
      <c r="AX158" s="60"/>
      <c r="AY158" s="60"/>
      <c r="AZ158" s="84"/>
    </row>
    <row r="159" spans="3:52"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  <c r="AM159" s="60"/>
      <c r="AN159" s="60"/>
      <c r="AO159" s="60"/>
      <c r="AP159" s="60"/>
      <c r="AQ159" s="60"/>
      <c r="AR159" s="60"/>
      <c r="AS159" s="60"/>
      <c r="AT159" s="60"/>
      <c r="AU159" s="60"/>
      <c r="AV159" s="60"/>
      <c r="AW159" s="60"/>
      <c r="AX159" s="60"/>
      <c r="AY159" s="60"/>
      <c r="AZ159" s="84"/>
    </row>
    <row r="160" spans="3:52"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  <c r="AM160" s="60"/>
      <c r="AN160" s="60"/>
      <c r="AO160" s="60"/>
      <c r="AP160" s="60"/>
      <c r="AQ160" s="60"/>
      <c r="AR160" s="60"/>
      <c r="AS160" s="60"/>
      <c r="AT160" s="60"/>
      <c r="AU160" s="60"/>
      <c r="AV160" s="60"/>
      <c r="AW160" s="60"/>
      <c r="AX160" s="60"/>
      <c r="AY160" s="60"/>
      <c r="AZ160" s="84"/>
    </row>
    <row r="161" spans="3:52"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  <c r="AR161" s="60"/>
      <c r="AS161" s="60"/>
      <c r="AT161" s="60"/>
      <c r="AU161" s="60"/>
      <c r="AV161" s="60"/>
      <c r="AW161" s="60"/>
      <c r="AX161" s="60"/>
      <c r="AY161" s="60"/>
      <c r="AZ161" s="84"/>
    </row>
    <row r="162" spans="3:52"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  <c r="AM162" s="60"/>
      <c r="AN162" s="60"/>
      <c r="AO162" s="60"/>
      <c r="AP162" s="60"/>
      <c r="AQ162" s="60"/>
      <c r="AR162" s="60"/>
      <c r="AS162" s="60"/>
      <c r="AT162" s="60"/>
      <c r="AU162" s="60"/>
      <c r="AV162" s="60"/>
      <c r="AW162" s="60"/>
      <c r="AX162" s="60"/>
      <c r="AY162" s="60"/>
      <c r="AZ162" s="84"/>
    </row>
    <row r="163" spans="3:52"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  <c r="AM163" s="60"/>
      <c r="AN163" s="60"/>
      <c r="AO163" s="60"/>
      <c r="AP163" s="60"/>
      <c r="AQ163" s="60"/>
      <c r="AR163" s="60"/>
      <c r="AS163" s="60"/>
      <c r="AT163" s="60"/>
      <c r="AU163" s="60"/>
      <c r="AV163" s="60"/>
      <c r="AW163" s="60"/>
      <c r="AX163" s="60"/>
      <c r="AY163" s="60"/>
      <c r="AZ163" s="84"/>
    </row>
    <row r="164" spans="3:52"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  <c r="AM164" s="60"/>
      <c r="AN164" s="60"/>
      <c r="AO164" s="60"/>
      <c r="AP164" s="60"/>
      <c r="AQ164" s="60"/>
      <c r="AR164" s="60"/>
      <c r="AS164" s="60"/>
      <c r="AT164" s="60"/>
      <c r="AU164" s="60"/>
      <c r="AV164" s="60"/>
      <c r="AW164" s="60"/>
      <c r="AX164" s="60"/>
      <c r="AY164" s="60"/>
      <c r="AZ164" s="84"/>
    </row>
    <row r="165" spans="3:52"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  <c r="AM165" s="60"/>
      <c r="AN165" s="60"/>
      <c r="AO165" s="60"/>
      <c r="AP165" s="60"/>
      <c r="AQ165" s="60"/>
      <c r="AR165" s="60"/>
      <c r="AS165" s="60"/>
      <c r="AT165" s="60"/>
      <c r="AU165" s="60"/>
      <c r="AV165" s="60"/>
      <c r="AW165" s="60"/>
      <c r="AX165" s="60"/>
      <c r="AY165" s="60"/>
      <c r="AZ165" s="84"/>
    </row>
    <row r="166" spans="3:52"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  <c r="AM166" s="60"/>
      <c r="AN166" s="60"/>
      <c r="AO166" s="60"/>
      <c r="AP166" s="60"/>
      <c r="AQ166" s="60"/>
      <c r="AR166" s="60"/>
      <c r="AS166" s="60"/>
      <c r="AT166" s="60"/>
      <c r="AU166" s="60"/>
      <c r="AV166" s="60"/>
      <c r="AW166" s="60"/>
      <c r="AX166" s="60"/>
      <c r="AY166" s="60"/>
      <c r="AZ166" s="84"/>
    </row>
    <row r="167" spans="3:52"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  <c r="AM167" s="60"/>
      <c r="AN167" s="60"/>
      <c r="AO167" s="60"/>
      <c r="AP167" s="60"/>
      <c r="AQ167" s="60"/>
      <c r="AR167" s="60"/>
      <c r="AS167" s="60"/>
      <c r="AT167" s="60"/>
      <c r="AU167" s="60"/>
      <c r="AV167" s="60"/>
      <c r="AW167" s="60"/>
      <c r="AX167" s="60"/>
      <c r="AY167" s="60"/>
      <c r="AZ167" s="84"/>
    </row>
    <row r="168" spans="3:52"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  <c r="AM168" s="60"/>
      <c r="AN168" s="60"/>
      <c r="AO168" s="60"/>
      <c r="AP168" s="60"/>
      <c r="AQ168" s="60"/>
      <c r="AR168" s="60"/>
      <c r="AS168" s="60"/>
      <c r="AT168" s="60"/>
      <c r="AU168" s="60"/>
      <c r="AV168" s="60"/>
      <c r="AW168" s="60"/>
      <c r="AX168" s="60"/>
      <c r="AY168" s="60"/>
      <c r="AZ168" s="84"/>
    </row>
    <row r="169" spans="3:52"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  <c r="AM169" s="60"/>
      <c r="AN169" s="60"/>
      <c r="AO169" s="60"/>
      <c r="AP169" s="60"/>
      <c r="AQ169" s="60"/>
      <c r="AR169" s="60"/>
      <c r="AS169" s="60"/>
      <c r="AT169" s="60"/>
      <c r="AU169" s="60"/>
      <c r="AV169" s="60"/>
      <c r="AW169" s="60"/>
      <c r="AX169" s="60"/>
      <c r="AY169" s="60"/>
      <c r="AZ169" s="84"/>
    </row>
    <row r="170" spans="3:52"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  <c r="AM170" s="60"/>
      <c r="AN170" s="60"/>
      <c r="AO170" s="60"/>
      <c r="AP170" s="60"/>
      <c r="AQ170" s="60"/>
      <c r="AR170" s="60"/>
      <c r="AS170" s="60"/>
      <c r="AT170" s="60"/>
      <c r="AU170" s="60"/>
      <c r="AV170" s="60"/>
      <c r="AW170" s="60"/>
      <c r="AX170" s="60"/>
      <c r="AY170" s="60"/>
      <c r="AZ170" s="84"/>
    </row>
    <row r="171" spans="3:52"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  <c r="AM171" s="60"/>
      <c r="AN171" s="60"/>
      <c r="AO171" s="60"/>
      <c r="AP171" s="60"/>
      <c r="AQ171" s="60"/>
      <c r="AR171" s="60"/>
      <c r="AS171" s="60"/>
      <c r="AT171" s="60"/>
      <c r="AU171" s="60"/>
      <c r="AV171" s="60"/>
      <c r="AW171" s="60"/>
      <c r="AX171" s="60"/>
      <c r="AY171" s="60"/>
      <c r="AZ171" s="84"/>
    </row>
    <row r="172" spans="3:52"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  <c r="AM172" s="60"/>
      <c r="AN172" s="60"/>
      <c r="AO172" s="60"/>
      <c r="AP172" s="60"/>
      <c r="AQ172" s="60"/>
      <c r="AR172" s="60"/>
      <c r="AS172" s="60"/>
      <c r="AT172" s="60"/>
      <c r="AU172" s="60"/>
      <c r="AV172" s="60"/>
      <c r="AW172" s="60"/>
      <c r="AX172" s="60"/>
      <c r="AY172" s="60"/>
      <c r="AZ172" s="84"/>
    </row>
    <row r="173" spans="3:52"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  <c r="AM173" s="60"/>
      <c r="AN173" s="60"/>
      <c r="AO173" s="60"/>
      <c r="AP173" s="60"/>
      <c r="AQ173" s="60"/>
      <c r="AR173" s="60"/>
      <c r="AS173" s="60"/>
      <c r="AT173" s="60"/>
      <c r="AU173" s="60"/>
      <c r="AV173" s="60"/>
      <c r="AW173" s="60"/>
      <c r="AX173" s="60"/>
      <c r="AY173" s="60"/>
      <c r="AZ173" s="84"/>
    </row>
    <row r="174" spans="3:52"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  <c r="AM174" s="60"/>
      <c r="AN174" s="60"/>
      <c r="AO174" s="60"/>
      <c r="AP174" s="60"/>
      <c r="AQ174" s="60"/>
      <c r="AR174" s="60"/>
      <c r="AS174" s="60"/>
      <c r="AT174" s="60"/>
      <c r="AU174" s="60"/>
      <c r="AV174" s="60"/>
      <c r="AW174" s="60"/>
      <c r="AX174" s="60"/>
      <c r="AY174" s="60"/>
      <c r="AZ174" s="84"/>
    </row>
    <row r="175" spans="3:52"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  <c r="AR175" s="60"/>
      <c r="AS175" s="60"/>
      <c r="AT175" s="60"/>
      <c r="AU175" s="60"/>
      <c r="AV175" s="60"/>
      <c r="AW175" s="60"/>
      <c r="AX175" s="60"/>
      <c r="AY175" s="60"/>
      <c r="AZ175" s="84"/>
    </row>
    <row r="176" spans="3:52"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  <c r="AM176" s="60"/>
      <c r="AN176" s="60"/>
      <c r="AO176" s="60"/>
      <c r="AP176" s="60"/>
      <c r="AQ176" s="60"/>
      <c r="AR176" s="60"/>
      <c r="AS176" s="60"/>
      <c r="AT176" s="60"/>
      <c r="AU176" s="60"/>
      <c r="AV176" s="60"/>
      <c r="AW176" s="60"/>
      <c r="AX176" s="60"/>
      <c r="AY176" s="60"/>
      <c r="AZ176" s="84"/>
    </row>
    <row r="177" spans="3:52"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  <c r="AM177" s="60"/>
      <c r="AN177" s="60"/>
      <c r="AO177" s="60"/>
      <c r="AP177" s="60"/>
      <c r="AQ177" s="60"/>
      <c r="AR177" s="60"/>
      <c r="AS177" s="60"/>
      <c r="AT177" s="60"/>
      <c r="AU177" s="60"/>
      <c r="AV177" s="60"/>
      <c r="AW177" s="60"/>
      <c r="AX177" s="60"/>
      <c r="AY177" s="60"/>
      <c r="AZ177" s="84"/>
    </row>
    <row r="178" spans="3:52"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  <c r="AM178" s="60"/>
      <c r="AN178" s="60"/>
      <c r="AO178" s="60"/>
      <c r="AP178" s="60"/>
      <c r="AQ178" s="60"/>
      <c r="AR178" s="60"/>
      <c r="AS178" s="60"/>
      <c r="AT178" s="60"/>
      <c r="AU178" s="60"/>
      <c r="AV178" s="60"/>
      <c r="AW178" s="60"/>
      <c r="AX178" s="60"/>
      <c r="AY178" s="60"/>
      <c r="AZ178" s="84"/>
    </row>
    <row r="179" spans="3:52"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  <c r="AM179" s="60"/>
      <c r="AN179" s="60"/>
      <c r="AO179" s="60"/>
      <c r="AP179" s="60"/>
      <c r="AQ179" s="60"/>
      <c r="AR179" s="60"/>
      <c r="AS179" s="60"/>
      <c r="AT179" s="60"/>
      <c r="AU179" s="60"/>
      <c r="AV179" s="60"/>
      <c r="AW179" s="60"/>
      <c r="AX179" s="60"/>
      <c r="AY179" s="60"/>
      <c r="AZ179" s="84"/>
    </row>
    <row r="180" spans="3:52"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  <c r="AM180" s="60"/>
      <c r="AN180" s="60"/>
      <c r="AO180" s="60"/>
      <c r="AP180" s="60"/>
      <c r="AQ180" s="60"/>
      <c r="AR180" s="60"/>
      <c r="AS180" s="60"/>
      <c r="AT180" s="60"/>
      <c r="AU180" s="60"/>
      <c r="AV180" s="60"/>
      <c r="AW180" s="60"/>
      <c r="AX180" s="60"/>
      <c r="AY180" s="60"/>
      <c r="AZ180" s="84"/>
    </row>
    <row r="181" spans="3:52"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  <c r="AM181" s="60"/>
      <c r="AN181" s="60"/>
      <c r="AO181" s="60"/>
      <c r="AP181" s="60"/>
      <c r="AQ181" s="60"/>
      <c r="AR181" s="60"/>
      <c r="AS181" s="60"/>
      <c r="AT181" s="60"/>
      <c r="AU181" s="60"/>
      <c r="AV181" s="60"/>
      <c r="AW181" s="60"/>
      <c r="AX181" s="60"/>
      <c r="AY181" s="60"/>
      <c r="AZ181" s="84"/>
    </row>
    <row r="182" spans="3:52"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  <c r="AM182" s="60"/>
      <c r="AN182" s="60"/>
      <c r="AO182" s="60"/>
      <c r="AP182" s="60"/>
      <c r="AQ182" s="60"/>
      <c r="AR182" s="60"/>
      <c r="AS182" s="60"/>
      <c r="AT182" s="60"/>
      <c r="AU182" s="60"/>
      <c r="AV182" s="60"/>
      <c r="AW182" s="60"/>
      <c r="AX182" s="60"/>
      <c r="AY182" s="60"/>
      <c r="AZ182" s="84"/>
    </row>
    <row r="183" spans="3:52"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  <c r="AR183" s="60"/>
      <c r="AS183" s="60"/>
      <c r="AT183" s="60"/>
      <c r="AU183" s="60"/>
      <c r="AV183" s="60"/>
      <c r="AW183" s="60"/>
      <c r="AX183" s="60"/>
      <c r="AY183" s="60"/>
      <c r="AZ183" s="84"/>
    </row>
    <row r="184" spans="3:52"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  <c r="AR184" s="60"/>
      <c r="AS184" s="60"/>
      <c r="AT184" s="60"/>
      <c r="AU184" s="60"/>
      <c r="AV184" s="60"/>
      <c r="AW184" s="60"/>
      <c r="AX184" s="60"/>
      <c r="AY184" s="60"/>
      <c r="AZ184" s="84"/>
    </row>
    <row r="185" spans="3:52"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  <c r="AR185" s="60"/>
      <c r="AS185" s="60"/>
      <c r="AT185" s="60"/>
      <c r="AU185" s="60"/>
      <c r="AV185" s="60"/>
      <c r="AW185" s="60"/>
      <c r="AX185" s="60"/>
      <c r="AY185" s="60"/>
      <c r="AZ185" s="84"/>
    </row>
    <row r="186" spans="3:52"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  <c r="AM186" s="60"/>
      <c r="AN186" s="60"/>
      <c r="AO186" s="60"/>
      <c r="AP186" s="60"/>
      <c r="AQ186" s="60"/>
      <c r="AR186" s="60"/>
      <c r="AS186" s="60"/>
      <c r="AT186" s="60"/>
      <c r="AU186" s="60"/>
      <c r="AV186" s="60"/>
      <c r="AW186" s="60"/>
      <c r="AX186" s="60"/>
      <c r="AY186" s="60"/>
      <c r="AZ186" s="84"/>
    </row>
    <row r="187" spans="3:52"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  <c r="AM187" s="60"/>
      <c r="AN187" s="60"/>
      <c r="AO187" s="60"/>
      <c r="AP187" s="60"/>
      <c r="AQ187" s="60"/>
      <c r="AR187" s="60"/>
      <c r="AS187" s="60"/>
      <c r="AT187" s="60"/>
      <c r="AU187" s="60"/>
      <c r="AV187" s="60"/>
      <c r="AW187" s="60"/>
      <c r="AX187" s="60"/>
      <c r="AY187" s="60"/>
      <c r="AZ187" s="84"/>
    </row>
    <row r="188" spans="3:52"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  <c r="AM188" s="60"/>
      <c r="AN188" s="60"/>
      <c r="AO188" s="60"/>
      <c r="AP188" s="60"/>
      <c r="AQ188" s="60"/>
      <c r="AR188" s="60"/>
      <c r="AS188" s="60"/>
      <c r="AT188" s="60"/>
      <c r="AU188" s="60"/>
      <c r="AV188" s="60"/>
      <c r="AW188" s="60"/>
      <c r="AX188" s="60"/>
      <c r="AY188" s="60"/>
      <c r="AZ188" s="84"/>
    </row>
    <row r="189" spans="3:52">
      <c r="C189" s="60"/>
      <c r="D189" s="60"/>
      <c r="E189" s="60"/>
      <c r="F189" s="60"/>
      <c r="G189" s="60"/>
      <c r="H189" s="60"/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  <c r="AM189" s="60"/>
      <c r="AN189" s="60"/>
      <c r="AO189" s="60"/>
      <c r="AP189" s="60"/>
      <c r="AQ189" s="60"/>
      <c r="AR189" s="60"/>
      <c r="AS189" s="60"/>
      <c r="AT189" s="60"/>
      <c r="AU189" s="60"/>
      <c r="AV189" s="60"/>
      <c r="AW189" s="60"/>
      <c r="AX189" s="60"/>
      <c r="AY189" s="60"/>
      <c r="AZ189" s="84"/>
    </row>
    <row r="190" spans="3:52">
      <c r="C190" s="60"/>
      <c r="D190" s="60"/>
      <c r="E190" s="60"/>
      <c r="F190" s="60"/>
      <c r="G190" s="60"/>
      <c r="H190" s="60"/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  <c r="AM190" s="60"/>
      <c r="AN190" s="60"/>
      <c r="AO190" s="60"/>
      <c r="AP190" s="60"/>
      <c r="AQ190" s="60"/>
      <c r="AR190" s="60"/>
      <c r="AS190" s="60"/>
      <c r="AT190" s="60"/>
      <c r="AU190" s="60"/>
      <c r="AV190" s="60"/>
      <c r="AW190" s="60"/>
      <c r="AX190" s="60"/>
      <c r="AY190" s="60"/>
      <c r="AZ190" s="84"/>
    </row>
    <row r="191" spans="3:52">
      <c r="C191" s="60"/>
      <c r="D191" s="60"/>
      <c r="E191" s="60"/>
      <c r="F191" s="60"/>
      <c r="G191" s="60"/>
      <c r="H191" s="60"/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  <c r="AM191" s="60"/>
      <c r="AN191" s="60"/>
      <c r="AO191" s="60"/>
      <c r="AP191" s="60"/>
      <c r="AQ191" s="60"/>
      <c r="AR191" s="60"/>
      <c r="AS191" s="60"/>
      <c r="AT191" s="60"/>
      <c r="AU191" s="60"/>
      <c r="AV191" s="60"/>
      <c r="AW191" s="60"/>
      <c r="AX191" s="60"/>
      <c r="AY191" s="60"/>
      <c r="AZ191" s="84"/>
    </row>
    <row r="192" spans="3:52">
      <c r="C192" s="60"/>
      <c r="D192" s="60"/>
      <c r="E192" s="60"/>
      <c r="F192" s="60"/>
      <c r="G192" s="60"/>
      <c r="H192" s="60"/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  <c r="AM192" s="60"/>
      <c r="AN192" s="60"/>
      <c r="AO192" s="60"/>
      <c r="AP192" s="60"/>
      <c r="AQ192" s="60"/>
      <c r="AR192" s="60"/>
      <c r="AS192" s="60"/>
      <c r="AT192" s="60"/>
      <c r="AU192" s="60"/>
      <c r="AV192" s="60"/>
      <c r="AW192" s="60"/>
      <c r="AX192" s="60"/>
      <c r="AY192" s="60"/>
      <c r="AZ192" s="84"/>
    </row>
    <row r="193" spans="3:52">
      <c r="C193" s="60"/>
      <c r="D193" s="60"/>
      <c r="E193" s="60"/>
      <c r="F193" s="60"/>
      <c r="G193" s="60"/>
      <c r="H193" s="60"/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  <c r="AM193" s="60"/>
      <c r="AN193" s="60"/>
      <c r="AO193" s="60"/>
      <c r="AP193" s="60"/>
      <c r="AQ193" s="60"/>
      <c r="AR193" s="60"/>
      <c r="AS193" s="60"/>
      <c r="AT193" s="60"/>
      <c r="AU193" s="60"/>
      <c r="AV193" s="60"/>
      <c r="AW193" s="60"/>
      <c r="AX193" s="60"/>
      <c r="AY193" s="60"/>
      <c r="AZ193" s="84"/>
    </row>
    <row r="194" spans="3:52">
      <c r="C194" s="60"/>
      <c r="D194" s="60"/>
      <c r="E194" s="60"/>
      <c r="F194" s="60"/>
      <c r="G194" s="60"/>
      <c r="H194" s="60"/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  <c r="AM194" s="60"/>
      <c r="AN194" s="60"/>
      <c r="AO194" s="60"/>
      <c r="AP194" s="60"/>
      <c r="AQ194" s="60"/>
      <c r="AR194" s="60"/>
      <c r="AS194" s="60"/>
      <c r="AT194" s="60"/>
      <c r="AU194" s="60"/>
      <c r="AV194" s="60"/>
      <c r="AW194" s="60"/>
      <c r="AX194" s="60"/>
      <c r="AY194" s="60"/>
      <c r="AZ194" s="84"/>
    </row>
    <row r="195" spans="3:52">
      <c r="C195" s="60"/>
      <c r="D195" s="60"/>
      <c r="E195" s="60"/>
      <c r="F195" s="60"/>
      <c r="G195" s="60"/>
      <c r="H195" s="60"/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  <c r="AM195" s="60"/>
      <c r="AN195" s="60"/>
      <c r="AO195" s="60"/>
      <c r="AP195" s="60"/>
      <c r="AQ195" s="60"/>
      <c r="AR195" s="60"/>
      <c r="AS195" s="60"/>
      <c r="AT195" s="60"/>
      <c r="AU195" s="60"/>
      <c r="AV195" s="60"/>
      <c r="AW195" s="60"/>
      <c r="AX195" s="60"/>
      <c r="AY195" s="60"/>
      <c r="AZ195" s="84"/>
    </row>
    <row r="196" spans="3:52"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  <c r="AR196" s="60"/>
      <c r="AS196" s="60"/>
      <c r="AT196" s="60"/>
      <c r="AU196" s="60"/>
      <c r="AV196" s="60"/>
      <c r="AW196" s="60"/>
      <c r="AX196" s="60"/>
      <c r="AY196" s="60"/>
      <c r="AZ196" s="84"/>
    </row>
    <row r="197" spans="3:52">
      <c r="C197" s="60"/>
      <c r="D197" s="60"/>
      <c r="E197" s="60"/>
      <c r="F197" s="60"/>
      <c r="G197" s="60"/>
      <c r="H197" s="60"/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  <c r="AR197" s="60"/>
      <c r="AS197" s="60"/>
      <c r="AT197" s="60"/>
      <c r="AU197" s="60"/>
      <c r="AV197" s="60"/>
      <c r="AW197" s="60"/>
      <c r="AX197" s="60"/>
      <c r="AY197" s="60"/>
      <c r="AZ197" s="84"/>
    </row>
    <row r="198" spans="3:52">
      <c r="C198" s="60"/>
      <c r="D198" s="60"/>
      <c r="E198" s="60"/>
      <c r="F198" s="60"/>
      <c r="G198" s="60"/>
      <c r="H198" s="60"/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  <c r="AM198" s="60"/>
      <c r="AN198" s="60"/>
      <c r="AO198" s="60"/>
      <c r="AP198" s="60"/>
      <c r="AQ198" s="60"/>
      <c r="AR198" s="60"/>
      <c r="AS198" s="60"/>
      <c r="AT198" s="60"/>
      <c r="AU198" s="60"/>
      <c r="AV198" s="60"/>
      <c r="AW198" s="60"/>
      <c r="AX198" s="60"/>
      <c r="AY198" s="60"/>
      <c r="AZ198" s="84"/>
    </row>
    <row r="199" spans="3:52">
      <c r="C199" s="60"/>
      <c r="D199" s="60"/>
      <c r="E199" s="60"/>
      <c r="F199" s="60"/>
      <c r="G199" s="60"/>
      <c r="H199" s="60"/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  <c r="AM199" s="60"/>
      <c r="AN199" s="60"/>
      <c r="AO199" s="60"/>
      <c r="AP199" s="60"/>
      <c r="AQ199" s="60"/>
      <c r="AR199" s="60"/>
      <c r="AS199" s="60"/>
      <c r="AT199" s="60"/>
      <c r="AU199" s="60"/>
      <c r="AV199" s="60"/>
      <c r="AW199" s="60"/>
      <c r="AX199" s="60"/>
      <c r="AY199" s="60"/>
      <c r="AZ199" s="84"/>
    </row>
    <row r="200" spans="3:52">
      <c r="C200" s="60"/>
      <c r="D200" s="60"/>
      <c r="E200" s="60"/>
      <c r="F200" s="60"/>
      <c r="G200" s="60"/>
      <c r="H200" s="60"/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  <c r="AM200" s="60"/>
      <c r="AN200" s="60"/>
      <c r="AO200" s="60"/>
      <c r="AP200" s="60"/>
      <c r="AQ200" s="60"/>
      <c r="AR200" s="60"/>
      <c r="AS200" s="60"/>
      <c r="AT200" s="60"/>
      <c r="AU200" s="60"/>
      <c r="AV200" s="60"/>
      <c r="AW200" s="60"/>
      <c r="AX200" s="60"/>
      <c r="AY200" s="60"/>
      <c r="AZ200" s="84"/>
    </row>
    <row r="201" spans="3:52">
      <c r="C201" s="60"/>
      <c r="D201" s="60"/>
      <c r="E201" s="60"/>
      <c r="F201" s="60"/>
      <c r="G201" s="60"/>
      <c r="H201" s="60"/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  <c r="AM201" s="60"/>
      <c r="AN201" s="60"/>
      <c r="AO201" s="60"/>
      <c r="AP201" s="60"/>
      <c r="AQ201" s="60"/>
      <c r="AR201" s="60"/>
      <c r="AS201" s="60"/>
      <c r="AT201" s="60"/>
      <c r="AU201" s="60"/>
      <c r="AV201" s="60"/>
      <c r="AW201" s="60"/>
      <c r="AX201" s="60"/>
      <c r="AY201" s="60"/>
      <c r="AZ201" s="84"/>
    </row>
    <row r="202" spans="3:52">
      <c r="C202" s="60"/>
      <c r="D202" s="60"/>
      <c r="E202" s="60"/>
      <c r="F202" s="60"/>
      <c r="G202" s="60"/>
      <c r="H202" s="60"/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  <c r="AM202" s="60"/>
      <c r="AN202" s="60"/>
      <c r="AO202" s="60"/>
      <c r="AP202" s="60"/>
      <c r="AQ202" s="60"/>
      <c r="AR202" s="60"/>
      <c r="AS202" s="60"/>
      <c r="AT202" s="60"/>
      <c r="AU202" s="60"/>
      <c r="AV202" s="60"/>
      <c r="AW202" s="60"/>
      <c r="AX202" s="60"/>
      <c r="AY202" s="60"/>
      <c r="AZ202" s="84"/>
    </row>
    <row r="203" spans="3:52">
      <c r="C203" s="60"/>
      <c r="D203" s="60"/>
      <c r="E203" s="60"/>
      <c r="F203" s="60"/>
      <c r="G203" s="60"/>
      <c r="H203" s="60"/>
      <c r="I203" s="60"/>
      <c r="J203" s="60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  <c r="AM203" s="60"/>
      <c r="AN203" s="60"/>
      <c r="AO203" s="60"/>
      <c r="AP203" s="60"/>
      <c r="AQ203" s="60"/>
      <c r="AR203" s="60"/>
      <c r="AS203" s="60"/>
      <c r="AT203" s="60"/>
      <c r="AU203" s="60"/>
      <c r="AV203" s="60"/>
      <c r="AW203" s="60"/>
      <c r="AX203" s="60"/>
      <c r="AY203" s="60"/>
      <c r="AZ203" s="84"/>
    </row>
    <row r="204" spans="3:52">
      <c r="C204" s="60"/>
      <c r="D204" s="60"/>
      <c r="E204" s="60"/>
      <c r="F204" s="60"/>
      <c r="G204" s="60"/>
      <c r="H204" s="60"/>
      <c r="I204" s="60"/>
      <c r="J204" s="60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</row>
    <row r="205" spans="3:52">
      <c r="C205" s="60"/>
      <c r="D205" s="60"/>
      <c r="E205" s="60"/>
      <c r="F205" s="60"/>
      <c r="G205" s="60"/>
      <c r="H205" s="60"/>
      <c r="I205" s="60"/>
      <c r="J205" s="60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</row>
    <row r="206" spans="3:52">
      <c r="C206" s="60"/>
      <c r="D206" s="60"/>
      <c r="E206" s="60"/>
      <c r="F206" s="60"/>
      <c r="G206" s="60"/>
      <c r="H206" s="60"/>
      <c r="I206" s="60"/>
      <c r="J206" s="60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</row>
    <row r="207" spans="3:52"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</row>
    <row r="208" spans="3:52">
      <c r="C208" s="60"/>
      <c r="D208" s="60"/>
      <c r="E208" s="60"/>
      <c r="F208" s="60"/>
      <c r="G208" s="60"/>
      <c r="H208" s="60"/>
      <c r="I208" s="60"/>
      <c r="J208" s="60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</row>
    <row r="209" spans="3:27">
      <c r="C209" s="60"/>
      <c r="D209" s="60"/>
      <c r="E209" s="60"/>
      <c r="F209" s="60"/>
      <c r="G209" s="60"/>
      <c r="H209" s="60"/>
      <c r="I209" s="60"/>
      <c r="J209" s="60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</row>
    <row r="210" spans="3:27">
      <c r="C210" s="60"/>
      <c r="D210" s="60"/>
      <c r="E210" s="60"/>
      <c r="F210" s="60"/>
      <c r="G210" s="60"/>
      <c r="H210" s="60"/>
      <c r="I210" s="60"/>
      <c r="J210" s="60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</row>
    <row r="211" spans="3:27">
      <c r="C211" s="60"/>
      <c r="D211" s="60"/>
      <c r="E211" s="60"/>
      <c r="F211" s="60"/>
      <c r="G211" s="60"/>
      <c r="H211" s="60"/>
      <c r="I211" s="60"/>
      <c r="J211" s="60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</row>
    <row r="212" spans="3:27"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</row>
    <row r="213" spans="3:27"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</row>
    <row r="214" spans="3:27"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</row>
    <row r="215" spans="3:27"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</row>
    <row r="216" spans="3:27"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</row>
    <row r="217" spans="3:27"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</row>
    <row r="218" spans="3:27"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</row>
    <row r="219" spans="3:27"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</row>
    <row r="220" spans="3:27"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</row>
  </sheetData>
  <mergeCells count="1">
    <mergeCell ref="A1:IV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U52"/>
  <sheetViews>
    <sheetView topLeftCell="A2" workbookViewId="0">
      <selection activeCell="A2" sqref="A2:K2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" thickBot="1">
      <c r="A4" s="182"/>
      <c r="B4" s="184"/>
      <c r="C4" s="186"/>
      <c r="D4" s="188"/>
      <c r="E4" s="190"/>
      <c r="F4" s="179"/>
      <c r="G4" s="193"/>
      <c r="H4" s="168"/>
      <c r="I4" s="195"/>
      <c r="J4" s="195"/>
      <c r="K4" s="192"/>
    </row>
    <row r="5" spans="1:255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v>42644</v>
      </c>
      <c r="I5" s="114">
        <f>(YEAR(H5)-YEAR('Сводная таблица'!$B$2))*53+WEEKNUM(H5)</f>
        <v>40</v>
      </c>
      <c r="J5" s="125">
        <v>19</v>
      </c>
      <c r="K5" s="116">
        <f>VLOOKUP(I5,'Формула рейтинга'!$A$3:$AZ$203,J5+2,FALSE)*10</f>
        <v>2.1687410829652447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v>42644</v>
      </c>
      <c r="I6" s="90">
        <f>(YEAR(H6)-YEAR('Сводная таблица'!$B$2))*53+WEEKNUM(H6)</f>
        <v>40</v>
      </c>
      <c r="J6" s="124">
        <v>27</v>
      </c>
      <c r="K6" s="127">
        <f>VLOOKUP(I6,'Формула рейтинга'!$A$3:$AZ$203,J6+2,FALSE)*10</f>
        <v>2.9390311930369348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v>42630</v>
      </c>
      <c r="I7" s="90">
        <f>(YEAR(H7)-YEAR('Сводная таблица'!$B$2))*53+WEEKNUM(H7)</f>
        <v>38</v>
      </c>
      <c r="J7" s="124">
        <v>4</v>
      </c>
      <c r="K7" s="127">
        <f>VLOOKUP(I7,'Формула рейтинга'!$A$3:$AZ$203,J7+2,FALSE)*10</f>
        <v>0.37661638828312105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v>42644</v>
      </c>
      <c r="I8" s="90">
        <f>(YEAR(H8)-YEAR('Сводная таблица'!$B$2))*53+WEEKNUM(H8)</f>
        <v>40</v>
      </c>
      <c r="J8" s="124">
        <v>16</v>
      </c>
      <c r="K8" s="127">
        <f>VLOOKUP(I8,'Формула рейтинга'!$A$3:$AZ$203,J8+2,FALSE)*10</f>
        <v>1.8418621391703334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v>42630</v>
      </c>
      <c r="I9" s="90">
        <f>(YEAR(H9)-YEAR('Сводная таблица'!$B$2))*53+WEEKNUM(H9)</f>
        <v>38</v>
      </c>
      <c r="J9" s="124">
        <v>16</v>
      </c>
      <c r="K9" s="127">
        <f>VLOOKUP(I9,'Формула рейтинга'!$A$3:$AZ$203,J9+2,FALSE)*10</f>
        <v>1.9137265695067045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v>42644</v>
      </c>
      <c r="I10" s="90">
        <f>(YEAR(H10)-YEAR('Сводная таблица'!$B$2))*53+WEEKNUM(H10)</f>
        <v>40</v>
      </c>
      <c r="J10" s="124">
        <v>32</v>
      </c>
      <c r="K10" s="127">
        <f>VLOOKUP(I10,'Формула рейтинга'!$A$3:$AZ$203,J10+2,FALSE)*10</f>
        <v>3.3538885104705245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v>42644</v>
      </c>
      <c r="I11" s="90">
        <f>(YEAR(H11)-YEAR('Сводная таблица'!$B$2))*53+WEEKNUM(H11)</f>
        <v>40</v>
      </c>
      <c r="J11" s="124">
        <v>23</v>
      </c>
      <c r="K11" s="127">
        <f>VLOOKUP(I11,'Формула рейтинга'!$A$3:$AZ$203,J11+2,FALSE)*10</f>
        <v>2.5715218473434467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v>42644</v>
      </c>
      <c r="I12" s="90">
        <f>(YEAR(H12)-YEAR('Сводная таблица'!$B$2))*53+WEEKNUM(H12)</f>
        <v>40</v>
      </c>
      <c r="J12" s="124">
        <v>32</v>
      </c>
      <c r="K12" s="127">
        <f>VLOOKUP(I12,'Формула рейтинга'!$A$3:$AZ$203,J12+2,FALSE)*10</f>
        <v>3.3538885104705245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v>42644</v>
      </c>
      <c r="I13" s="90">
        <f>(YEAR(H13)-YEAR('Сводная таблица'!$B$2))*53+WEEKNUM(H13)</f>
        <v>40</v>
      </c>
      <c r="J13" s="124">
        <v>32</v>
      </c>
      <c r="K13" s="127">
        <f>VLOOKUP(I13,'Формула рейтинга'!$A$3:$AZ$203,J13+2,FALSE)*10</f>
        <v>3.3538885104705245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ref="H14:H46" si="0">DATE(2016,1,1)</f>
        <v>42370</v>
      </c>
      <c r="I14" s="90">
        <f>(YEAR(H14)-YEAR('Сводная таблица'!$B$2))*53+WEEKNUM(H14)</f>
        <v>1</v>
      </c>
      <c r="J14" s="124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v>42644</v>
      </c>
      <c r="I15" s="90">
        <f>(YEAR(H15)-YEAR('Сводная таблица'!$B$2))*53+WEEKNUM(H15)</f>
        <v>40</v>
      </c>
      <c r="J15" s="124">
        <v>32</v>
      </c>
      <c r="K15" s="127">
        <f>VLOOKUP(I15,'Формула рейтинга'!$A$3:$AZ$203,J15+2,FALSE)*10</f>
        <v>3.3538885104705245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124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124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124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42644</v>
      </c>
      <c r="I19" s="90">
        <f>(YEAR(H19)-YEAR('Сводная таблица'!$B$2))*53+WEEKNUM(H19)</f>
        <v>40</v>
      </c>
      <c r="J19" s="124">
        <v>25</v>
      </c>
      <c r="K19" s="127">
        <f>VLOOKUP(I19,'Формула рейтинга'!$A$3:$AZ$203,J19+2,FALSE)*10</f>
        <v>2.7594829385374524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124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124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124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v>42637</v>
      </c>
      <c r="I23" s="90">
        <f>(YEAR(H23)-YEAR('Сводная таблица'!$B$2))*53+WEEKNUM(H23)</f>
        <v>39</v>
      </c>
      <c r="J23" s="124">
        <v>4</v>
      </c>
      <c r="K23" s="127">
        <f>VLOOKUP(I23,'Формула рейтинга'!$A$3:$AZ$203,J23+2,FALSE)*10</f>
        <v>0.36771045103346511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124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v>42644</v>
      </c>
      <c r="I25" s="90">
        <f>(YEAR(H25)-YEAR('Сводная таблица'!$B$2))*53+WEEKNUM(H25)</f>
        <v>40</v>
      </c>
      <c r="J25" s="124">
        <v>28</v>
      </c>
      <c r="K25" s="127">
        <f>VLOOKUP(I25,'Формула рейтинга'!$A$3:$AZ$203,J25+2,FALSE)*10</f>
        <v>3.0257837712450506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124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124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v>42644</v>
      </c>
      <c r="I28" s="90">
        <f>(YEAR(H28)-YEAR('Сводная таблица'!$B$2))*53+WEEKNUM(H28)</f>
        <v>40</v>
      </c>
      <c r="J28" s="124">
        <v>32</v>
      </c>
      <c r="K28" s="127">
        <f>VLOOKUP(I28,'Формула рейтинга'!$A$3:$AZ$203,J28+2,FALSE)*10</f>
        <v>3.3538885104705245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124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v>42637</v>
      </c>
      <c r="I30" s="90">
        <f>(YEAR(H30)-YEAR('Сводная таблица'!$B$2))*53+WEEKNUM(H30)</f>
        <v>39</v>
      </c>
      <c r="J30" s="124">
        <v>4</v>
      </c>
      <c r="K30" s="127">
        <f>VLOOKUP(I30,'Формула рейтинга'!$A$3:$AZ$203,J30+2,FALSE)*10</f>
        <v>0.36771045103346511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v>42644</v>
      </c>
      <c r="I31" s="90">
        <f>(YEAR(H31)-YEAR('Сводная таблица'!$B$2))*53+WEEKNUM(H31)</f>
        <v>40</v>
      </c>
      <c r="J31" s="124">
        <v>16</v>
      </c>
      <c r="K31" s="127">
        <f>VLOOKUP(I31,'Формула рейтинга'!$A$3:$AZ$203,J31+2,FALSE)*10</f>
        <v>1.8418621391703334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124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v>42644</v>
      </c>
      <c r="I33" s="90">
        <f>(YEAR(H33)-YEAR('Сводная таблица'!$B$2))*53+WEEKNUM(H33)</f>
        <v>40</v>
      </c>
      <c r="J33" s="124">
        <v>32</v>
      </c>
      <c r="K33" s="127">
        <f>VLOOKUP(I33,'Формула рейтинга'!$A$3:$AZ$203,J33+2,FALSE)*10</f>
        <v>3.3538885104705245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v>42644</v>
      </c>
      <c r="I34" s="90">
        <f>(YEAR(H34)-YEAR('Сводная таблица'!$B$2))*53+WEEKNUM(H34)</f>
        <v>40</v>
      </c>
      <c r="J34" s="124">
        <v>16</v>
      </c>
      <c r="K34" s="127">
        <f>VLOOKUP(I34,'Формула рейтинга'!$A$3:$AZ$203,J34+2,FALSE)*10</f>
        <v>1.8418621391703334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v>42644</v>
      </c>
      <c r="I35" s="90">
        <f>(YEAR(H35)-YEAR('Сводная таблица'!$B$2))*53+WEEKNUM(H35)</f>
        <v>40</v>
      </c>
      <c r="J35" s="124">
        <v>27</v>
      </c>
      <c r="K35" s="127">
        <f>VLOOKUP(I35,'Формула рейтинга'!$A$3:$AZ$203,J35+2,FALSE)*10</f>
        <v>2.9390311930369348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v>42644</v>
      </c>
      <c r="I36" s="90">
        <f>(YEAR(H36)-YEAR('Сводная таблица'!$B$2))*53+WEEKNUM(H36)</f>
        <v>40</v>
      </c>
      <c r="J36" s="124">
        <v>17</v>
      </c>
      <c r="K36" s="127">
        <f>VLOOKUP(I36,'Формула рейтинга'!$A$3:$AZ$203,J36+2,FALSE)*10</f>
        <v>1.953239240924326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v>42644</v>
      </c>
      <c r="I37" s="90">
        <f>(YEAR(H37)-YEAR('Сводная таблица'!$B$2))*53+WEEKNUM(H37)</f>
        <v>40</v>
      </c>
      <c r="J37" s="124">
        <v>31</v>
      </c>
      <c r="K37" s="127">
        <f>VLOOKUP(I37,'Формула рейтинга'!$A$3:$AZ$203,J37+2,FALSE)*10</f>
        <v>3.2745937963101781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124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v>42644</v>
      </c>
      <c r="I39" s="90">
        <f>(YEAR(H39)-YEAR('Сводная таблица'!$B$2))*53+WEEKNUM(H39)</f>
        <v>40</v>
      </c>
      <c r="J39" s="124">
        <v>3</v>
      </c>
      <c r="K39" s="127">
        <f>VLOOKUP(I39,'Формула рейтинга'!$A$3:$AZ$203,J39+2,FALSE)*10</f>
        <v>0.24011153791962503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124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v>42637</v>
      </c>
      <c r="I41" s="90">
        <f>(YEAR(H41)-YEAR('Сводная таблица'!$B$2))*53+WEEKNUM(H41)</f>
        <v>39</v>
      </c>
      <c r="J41" s="124">
        <v>25</v>
      </c>
      <c r="K41" s="127">
        <f>VLOOKUP(I41,'Формула рейтинга'!$A$3:$AZ$203,J41+2,FALSE)*10</f>
        <v>2.8055388546896456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v>42644</v>
      </c>
      <c r="I42" s="90">
        <f>(YEAR(H42)-YEAR('Сводная таблица'!$B$2))*53+WEEKNUM(H42)</f>
        <v>40</v>
      </c>
      <c r="J42" s="124">
        <v>24</v>
      </c>
      <c r="K42" s="127">
        <f>VLOOKUP(I42,'Формула рейтинга'!$A$3:$AZ$203,J42+2,FALSE)*10</f>
        <v>2.6665803888105328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v>42644</v>
      </c>
      <c r="I43" s="90">
        <f>(YEAR(H43)-YEAR('Сводная таблица'!$B$2))*53+WEEKNUM(H43)</f>
        <v>40</v>
      </c>
      <c r="J43" s="124">
        <v>4</v>
      </c>
      <c r="K43" s="127">
        <f>VLOOKUP(I43,'Формула рейтинга'!$A$3:$AZ$203,J43+2,FALSE)*10</f>
        <v>0.35921611478836546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124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124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126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1:IU1"/>
    <mergeCell ref="F3:F4"/>
    <mergeCell ref="A2:K2"/>
    <mergeCell ref="A3:A4"/>
    <mergeCell ref="B3:B4"/>
    <mergeCell ref="C3:C4"/>
    <mergeCell ref="D3:D4"/>
    <mergeCell ref="E3:E4"/>
    <mergeCell ref="K3:K4"/>
    <mergeCell ref="H3:H4"/>
    <mergeCell ref="G3:G4"/>
    <mergeCell ref="I3:I4"/>
    <mergeCell ref="J3:J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U52"/>
  <sheetViews>
    <sheetView workbookViewId="0">
      <selection sqref="A1:IU1"/>
    </sheetView>
  </sheetViews>
  <sheetFormatPr defaultRowHeight="14.4"/>
  <cols>
    <col min="1" max="1" width="6.6640625" bestFit="1" customWidth="1"/>
    <col min="3" max="3" width="3.88671875" bestFit="1" customWidth="1"/>
    <col min="4" max="4" width="15.33203125" bestFit="1" customWidth="1"/>
    <col min="5" max="5" width="11.88671875" bestFit="1" customWidth="1"/>
    <col min="6" max="6" width="15.33203125" bestFit="1" customWidth="1"/>
    <col min="7" max="7" width="8.44140625" bestFit="1" customWidth="1"/>
    <col min="8" max="8" width="10.88671875" bestFit="1" customWidth="1"/>
    <col min="9" max="9" width="10.44140625" bestFit="1" customWidth="1"/>
    <col min="10" max="10" width="21.6640625" bestFit="1" customWidth="1"/>
    <col min="11" max="11" width="8.5546875" bestFit="1" customWidth="1"/>
    <col min="13" max="13" width="10.109375" bestFit="1" customWidth="1"/>
  </cols>
  <sheetData>
    <row r="1" spans="1:255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</row>
    <row r="2" spans="1:255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5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5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5" s="77" customFormat="1">
      <c r="A5" s="43">
        <f>'Сводная таблица'!A5:A6</f>
        <v>1</v>
      </c>
      <c r="B5" s="110">
        <f>'Сводная таблица'!B5:B6</f>
        <v>11405115</v>
      </c>
      <c r="C5" s="69">
        <v>1</v>
      </c>
      <c r="D5" s="111" t="str">
        <f>'Сводная таблица'!D5:D6</f>
        <v xml:space="preserve">Абаканович  </v>
      </c>
      <c r="E5" s="111" t="str">
        <f>'Сводная таблица'!E5:E6</f>
        <v>Евгений</v>
      </c>
      <c r="F5" s="112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5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5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5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5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5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5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5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5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5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5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5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  <row r="47" spans="1:11" s="63" customFormat="1">
      <c r="A47" s="76"/>
      <c r="B47" s="76"/>
      <c r="C47" s="76"/>
      <c r="D47" s="76"/>
      <c r="E47" s="76"/>
      <c r="F47" s="76"/>
      <c r="G47" s="76"/>
    </row>
    <row r="48" spans="1:11" s="63" customFormat="1">
      <c r="A48" s="76"/>
      <c r="B48" s="76"/>
      <c r="C48" s="76"/>
      <c r="D48" s="76"/>
      <c r="E48" s="76"/>
      <c r="F48" s="76"/>
      <c r="G48" s="76"/>
    </row>
    <row r="49" spans="1:7" s="63" customFormat="1">
      <c r="A49" s="76"/>
      <c r="B49" s="76"/>
      <c r="C49" s="76"/>
      <c r="D49" s="76"/>
      <c r="E49" s="76"/>
      <c r="F49" s="76"/>
      <c r="G49" s="76"/>
    </row>
    <row r="50" spans="1:7" s="63" customFormat="1">
      <c r="A50" s="76"/>
      <c r="B50" s="76"/>
      <c r="C50" s="76"/>
      <c r="D50" s="76"/>
      <c r="E50" s="76"/>
      <c r="F50" s="76"/>
      <c r="G50" s="76"/>
    </row>
    <row r="51" spans="1:7" s="63" customFormat="1">
      <c r="A51" s="76"/>
      <c r="B51" s="76"/>
      <c r="C51" s="76"/>
      <c r="D51" s="76"/>
      <c r="E51" s="76"/>
      <c r="F51" s="76"/>
      <c r="G51" s="76"/>
    </row>
    <row r="52" spans="1:7" s="63" customFormat="1">
      <c r="A52" s="76"/>
      <c r="B52" s="76"/>
      <c r="C52" s="76"/>
      <c r="D52" s="76"/>
      <c r="E52" s="76"/>
      <c r="F52" s="76"/>
      <c r="G52" s="76"/>
    </row>
  </sheetData>
  <mergeCells count="13">
    <mergeCell ref="A2:K2"/>
    <mergeCell ref="A1:IU1"/>
    <mergeCell ref="J3:J4"/>
    <mergeCell ref="K3:K4"/>
    <mergeCell ref="A3:A4"/>
    <mergeCell ref="B3:B4"/>
    <mergeCell ref="C3:C4"/>
    <mergeCell ref="D3:D4"/>
    <mergeCell ref="E3:E4"/>
    <mergeCell ref="F3:F4"/>
    <mergeCell ref="G3:G4"/>
    <mergeCell ref="H3:H4"/>
    <mergeCell ref="I3:I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V46"/>
  <sheetViews>
    <sheetView topLeftCell="A16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V46"/>
  <sheetViews>
    <sheetView topLeftCell="A19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V46"/>
  <sheetViews>
    <sheetView topLeftCell="A22" workbookViewId="0">
      <selection activeCell="I50" sqref="I50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V46"/>
  <sheetViews>
    <sheetView topLeftCell="A37" workbookViewId="0">
      <selection activeCell="K5" sqref="K5:K46"/>
    </sheetView>
  </sheetViews>
  <sheetFormatPr defaultRowHeight="14.4"/>
  <cols>
    <col min="4" max="4" width="14.6640625" bestFit="1" customWidth="1"/>
    <col min="5" max="5" width="11.109375" bestFit="1" customWidth="1"/>
    <col min="6" max="6" width="14.44140625" bestFit="1" customWidth="1"/>
    <col min="8" max="8" width="10.5546875" bestFit="1" customWidth="1"/>
  </cols>
  <sheetData>
    <row r="1" spans="1:256" ht="20.100000000000001" customHeight="1">
      <c r="A1" s="172" t="s">
        <v>122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2"/>
      <c r="V1" s="172"/>
      <c r="W1" s="172"/>
      <c r="X1" s="172"/>
      <c r="Y1" s="172"/>
      <c r="Z1" s="172"/>
      <c r="AA1" s="172"/>
      <c r="AB1" s="172"/>
      <c r="AC1" s="172"/>
      <c r="AD1" s="172"/>
      <c r="AE1" s="172"/>
      <c r="AF1" s="172"/>
      <c r="AG1" s="172"/>
      <c r="AH1" s="172"/>
      <c r="AI1" s="172"/>
      <c r="AJ1" s="172"/>
      <c r="AK1" s="172"/>
      <c r="AL1" s="172"/>
      <c r="AM1" s="172"/>
      <c r="AN1" s="172"/>
      <c r="AO1" s="172"/>
      <c r="AP1" s="172"/>
      <c r="AQ1" s="172"/>
      <c r="AR1" s="172"/>
      <c r="AS1" s="172"/>
      <c r="AT1" s="172"/>
      <c r="AU1" s="172"/>
      <c r="AV1" s="172"/>
      <c r="AW1" s="172"/>
      <c r="AX1" s="172"/>
      <c r="AY1" s="172"/>
      <c r="AZ1" s="172"/>
      <c r="BA1" s="172"/>
      <c r="BB1" s="172"/>
      <c r="BC1" s="172"/>
      <c r="BD1" s="172"/>
      <c r="BE1" s="172"/>
      <c r="BF1" s="172"/>
      <c r="BG1" s="172"/>
      <c r="BH1" s="172"/>
      <c r="BI1" s="172"/>
      <c r="BJ1" s="172"/>
      <c r="BK1" s="172"/>
      <c r="BL1" s="172"/>
      <c r="BM1" s="172"/>
      <c r="BN1" s="172"/>
      <c r="BO1" s="172"/>
      <c r="BP1" s="172"/>
      <c r="BQ1" s="172"/>
      <c r="BR1" s="172"/>
      <c r="BS1" s="172"/>
      <c r="BT1" s="172"/>
      <c r="BU1" s="172"/>
      <c r="BV1" s="172"/>
      <c r="BW1" s="172"/>
      <c r="BX1" s="172"/>
      <c r="BY1" s="172"/>
      <c r="BZ1" s="172"/>
      <c r="CA1" s="172"/>
      <c r="CB1" s="172"/>
      <c r="CC1" s="172"/>
      <c r="CD1" s="172"/>
      <c r="CE1" s="172"/>
      <c r="CF1" s="172"/>
      <c r="CG1" s="172"/>
      <c r="CH1" s="172"/>
      <c r="CI1" s="172"/>
      <c r="CJ1" s="172"/>
      <c r="CK1" s="172"/>
      <c r="CL1" s="172"/>
      <c r="CM1" s="172"/>
      <c r="CN1" s="172"/>
      <c r="CO1" s="172"/>
      <c r="CP1" s="172"/>
      <c r="CQ1" s="172"/>
      <c r="CR1" s="172"/>
      <c r="CS1" s="172"/>
      <c r="CT1" s="172"/>
      <c r="CU1" s="172"/>
      <c r="CV1" s="172"/>
      <c r="CW1" s="172"/>
      <c r="CX1" s="172"/>
      <c r="CY1" s="172"/>
      <c r="CZ1" s="172"/>
      <c r="DA1" s="172"/>
      <c r="DB1" s="172"/>
      <c r="DC1" s="172"/>
      <c r="DD1" s="172"/>
      <c r="DE1" s="172"/>
      <c r="DF1" s="172"/>
      <c r="DG1" s="172"/>
      <c r="DH1" s="172"/>
      <c r="DI1" s="172"/>
      <c r="DJ1" s="172"/>
      <c r="DK1" s="172"/>
      <c r="DL1" s="172"/>
      <c r="DM1" s="172"/>
      <c r="DN1" s="172"/>
      <c r="DO1" s="172"/>
      <c r="DP1" s="172"/>
      <c r="DQ1" s="172"/>
      <c r="DR1" s="172"/>
      <c r="DS1" s="172"/>
      <c r="DT1" s="172"/>
      <c r="DU1" s="172"/>
      <c r="DV1" s="172"/>
      <c r="DW1" s="172"/>
      <c r="DX1" s="172"/>
      <c r="DY1" s="172"/>
      <c r="DZ1" s="172"/>
      <c r="EA1" s="172"/>
      <c r="EB1" s="172"/>
      <c r="EC1" s="172"/>
      <c r="ED1" s="172"/>
      <c r="EE1" s="172"/>
      <c r="EF1" s="172"/>
      <c r="EG1" s="172"/>
      <c r="EH1" s="172"/>
      <c r="EI1" s="172"/>
      <c r="EJ1" s="172"/>
      <c r="EK1" s="172"/>
      <c r="EL1" s="172"/>
      <c r="EM1" s="172"/>
      <c r="EN1" s="172"/>
      <c r="EO1" s="172"/>
      <c r="EP1" s="172"/>
      <c r="EQ1" s="172"/>
      <c r="ER1" s="172"/>
      <c r="ES1" s="172"/>
      <c r="ET1" s="172"/>
      <c r="EU1" s="172"/>
      <c r="EV1" s="172"/>
      <c r="EW1" s="172"/>
      <c r="EX1" s="172"/>
      <c r="EY1" s="172"/>
      <c r="EZ1" s="172"/>
      <c r="FA1" s="172"/>
      <c r="FB1" s="172"/>
      <c r="FC1" s="172"/>
      <c r="FD1" s="172"/>
      <c r="FE1" s="172"/>
      <c r="FF1" s="172"/>
      <c r="FG1" s="172"/>
      <c r="FH1" s="172"/>
      <c r="FI1" s="172"/>
      <c r="FJ1" s="172"/>
      <c r="FK1" s="172"/>
      <c r="FL1" s="172"/>
      <c r="FM1" s="172"/>
      <c r="FN1" s="172"/>
      <c r="FO1" s="172"/>
      <c r="FP1" s="172"/>
      <c r="FQ1" s="172"/>
      <c r="FR1" s="172"/>
      <c r="FS1" s="172"/>
      <c r="FT1" s="172"/>
      <c r="FU1" s="172"/>
      <c r="FV1" s="172"/>
      <c r="FW1" s="172"/>
      <c r="FX1" s="172"/>
      <c r="FY1" s="172"/>
      <c r="FZ1" s="172"/>
      <c r="GA1" s="172"/>
      <c r="GB1" s="172"/>
      <c r="GC1" s="172"/>
      <c r="GD1" s="172"/>
      <c r="GE1" s="172"/>
      <c r="GF1" s="172"/>
      <c r="GG1" s="172"/>
      <c r="GH1" s="172"/>
      <c r="GI1" s="172"/>
      <c r="GJ1" s="172"/>
      <c r="GK1" s="172"/>
      <c r="GL1" s="172"/>
      <c r="GM1" s="172"/>
      <c r="GN1" s="172"/>
      <c r="GO1" s="172"/>
      <c r="GP1" s="172"/>
      <c r="GQ1" s="172"/>
      <c r="GR1" s="172"/>
      <c r="GS1" s="172"/>
      <c r="GT1" s="172"/>
      <c r="GU1" s="172"/>
      <c r="GV1" s="172"/>
      <c r="GW1" s="172"/>
      <c r="GX1" s="172"/>
      <c r="GY1" s="172"/>
      <c r="GZ1" s="172"/>
      <c r="HA1" s="172"/>
      <c r="HB1" s="172"/>
      <c r="HC1" s="172"/>
      <c r="HD1" s="172"/>
      <c r="HE1" s="172"/>
      <c r="HF1" s="172"/>
      <c r="HG1" s="172"/>
      <c r="HH1" s="172"/>
      <c r="HI1" s="172"/>
      <c r="HJ1" s="172"/>
      <c r="HK1" s="172"/>
      <c r="HL1" s="172"/>
      <c r="HM1" s="172"/>
      <c r="HN1" s="172"/>
      <c r="HO1" s="172"/>
      <c r="HP1" s="172"/>
      <c r="HQ1" s="172"/>
      <c r="HR1" s="172"/>
      <c r="HS1" s="172"/>
      <c r="HT1" s="172"/>
      <c r="HU1" s="172"/>
      <c r="HV1" s="172"/>
      <c r="HW1" s="172"/>
      <c r="HX1" s="172"/>
      <c r="HY1" s="172"/>
      <c r="HZ1" s="172"/>
      <c r="IA1" s="172"/>
      <c r="IB1" s="172"/>
      <c r="IC1" s="172"/>
      <c r="ID1" s="172"/>
      <c r="IE1" s="172"/>
      <c r="IF1" s="172"/>
      <c r="IG1" s="172"/>
      <c r="IH1" s="172"/>
      <c r="II1" s="172"/>
      <c r="IJ1" s="172"/>
      <c r="IK1" s="172"/>
      <c r="IL1" s="172"/>
      <c r="IM1" s="172"/>
      <c r="IN1" s="172"/>
      <c r="IO1" s="172"/>
      <c r="IP1" s="172"/>
      <c r="IQ1" s="172"/>
      <c r="IR1" s="172"/>
      <c r="IS1" s="172"/>
      <c r="IT1" s="172"/>
      <c r="IU1" s="172"/>
      <c r="IV1" s="172"/>
    </row>
    <row r="2" spans="1:256" ht="15" thickBot="1">
      <c r="A2" s="180" t="str">
        <f>'Сводная таблица'!D2</f>
        <v>Группы 114 05 115 - 114 05 215</v>
      </c>
      <c r="B2" s="180"/>
      <c r="C2" s="180"/>
      <c r="D2" s="180"/>
      <c r="E2" s="180"/>
      <c r="F2" s="180"/>
      <c r="G2" s="180"/>
      <c r="H2" s="180"/>
      <c r="I2" s="180"/>
      <c r="J2" s="180"/>
      <c r="K2" s="180"/>
    </row>
    <row r="3" spans="1:256" ht="15" customHeight="1">
      <c r="A3" s="181" t="str">
        <f>'Сводная таблица'!A3:A4</f>
        <v>№ п/п</v>
      </c>
      <c r="B3" s="183" t="str">
        <f>'Сводная таблица'!B3:B4</f>
        <v>группа</v>
      </c>
      <c r="C3" s="185" t="str">
        <f>'Сводная таблица'!C3:C4</f>
        <v>подргуппа</v>
      </c>
      <c r="D3" s="187" t="str">
        <f>'Сводная таблица'!D3:D4</f>
        <v>Фамилия</v>
      </c>
      <c r="E3" s="189" t="str">
        <f>'Сводная таблица'!E3:E4</f>
        <v>Имя</v>
      </c>
      <c r="F3" s="178" t="str">
        <f>'Сводная таблица'!F3:F4</f>
        <v>Отчество</v>
      </c>
      <c r="G3" s="181" t="s">
        <v>119</v>
      </c>
      <c r="H3" s="187" t="s">
        <v>38</v>
      </c>
      <c r="I3" s="194" t="s">
        <v>41</v>
      </c>
      <c r="J3" s="194" t="s">
        <v>40</v>
      </c>
      <c r="K3" s="191" t="s">
        <v>37</v>
      </c>
    </row>
    <row r="4" spans="1:256" ht="15" thickBot="1">
      <c r="A4" s="182"/>
      <c r="B4" s="184"/>
      <c r="C4" s="186"/>
      <c r="D4" s="188"/>
      <c r="E4" s="190"/>
      <c r="F4" s="179"/>
      <c r="G4" s="182"/>
      <c r="H4" s="188"/>
      <c r="I4" s="196"/>
      <c r="J4" s="196"/>
      <c r="K4" s="197"/>
    </row>
    <row r="5" spans="1:256" s="77" customFormat="1">
      <c r="A5" s="85">
        <f>'Сводная таблица'!A5:A6</f>
        <v>1</v>
      </c>
      <c r="B5" s="86">
        <f>'Сводная таблица'!B5:B6</f>
        <v>11405115</v>
      </c>
      <c r="C5" s="69">
        <v>1</v>
      </c>
      <c r="D5" s="87" t="str">
        <f>'Сводная таблица'!D5:D6</f>
        <v xml:space="preserve">Абаканович  </v>
      </c>
      <c r="E5" s="87" t="str">
        <f>'Сводная таблица'!E5:E6</f>
        <v>Евгений</v>
      </c>
      <c r="F5" s="88" t="str">
        <f>'Сводная таблица'!F5:F6</f>
        <v>Александрович</v>
      </c>
      <c r="G5" s="43">
        <v>1</v>
      </c>
      <c r="H5" s="113">
        <f t="shared" ref="H5:H46" si="0">DATE(2016,1,1)</f>
        <v>42370</v>
      </c>
      <c r="I5" s="114">
        <f>(YEAR(H5)-YEAR('Сводная таблица'!$B$2))*53+WEEKNUM(H5)</f>
        <v>1</v>
      </c>
      <c r="J5" s="115">
        <v>0</v>
      </c>
      <c r="K5" s="116">
        <f>VLOOKUP(I5,'Формула рейтинга'!$A$3:$AZ$203,J5+2,FALSE)*10</f>
        <v>0</v>
      </c>
    </row>
    <row r="6" spans="1:256" s="77" customFormat="1">
      <c r="A6" s="78">
        <f>'Сводная таблица'!A6:A7</f>
        <v>2</v>
      </c>
      <c r="B6" s="67">
        <f>'Сводная таблица'!B6:B7</f>
        <v>11405115</v>
      </c>
      <c r="C6" s="69">
        <v>1</v>
      </c>
      <c r="D6" s="65" t="str">
        <f>'Сводная таблица'!D6:D7</f>
        <v xml:space="preserve">Апанас  </v>
      </c>
      <c r="E6" s="65" t="str">
        <f>'Сводная таблица'!E6:E7</f>
        <v>Алексей</v>
      </c>
      <c r="F6" s="73" t="str">
        <f>'Сводная таблица'!F6:F7</f>
        <v>Казимирович</v>
      </c>
      <c r="G6" s="85">
        <v>2</v>
      </c>
      <c r="H6" s="89">
        <f t="shared" si="0"/>
        <v>42370</v>
      </c>
      <c r="I6" s="90">
        <f>(YEAR(H6)-YEAR('Сводная таблица'!$B$2))*53+WEEKNUM(H6)</f>
        <v>1</v>
      </c>
      <c r="J6" s="32">
        <v>0</v>
      </c>
      <c r="K6" s="127">
        <f>VLOOKUP(I6,'Формула рейтинга'!$A$3:$AZ$203,J6+2,FALSE)*10</f>
        <v>0</v>
      </c>
      <c r="M6" s="103"/>
    </row>
    <row r="7" spans="1:256" s="77" customFormat="1">
      <c r="A7" s="78">
        <f>'Сводная таблица'!A7:A8</f>
        <v>3</v>
      </c>
      <c r="B7" s="67">
        <f>'Сводная таблица'!B7:B8</f>
        <v>11405115</v>
      </c>
      <c r="C7" s="69">
        <v>1</v>
      </c>
      <c r="D7" s="65" t="str">
        <f>'Сводная таблица'!D7:D8</f>
        <v xml:space="preserve">Белов  </v>
      </c>
      <c r="E7" s="65" t="str">
        <f>'Сводная таблица'!E7:E8</f>
        <v>Александр</v>
      </c>
      <c r="F7" s="73" t="str">
        <f>'Сводная таблица'!F7:F8</f>
        <v>Андреевич</v>
      </c>
      <c r="G7" s="85">
        <v>3</v>
      </c>
      <c r="H7" s="89">
        <f t="shared" si="0"/>
        <v>42370</v>
      </c>
      <c r="I7" s="90">
        <f>(YEAR(H7)-YEAR('Сводная таблица'!$B$2))*53+WEEKNUM(H7)</f>
        <v>1</v>
      </c>
      <c r="J7" s="32">
        <v>0</v>
      </c>
      <c r="K7" s="127">
        <f>VLOOKUP(I7,'Формула рейтинга'!$A$3:$AZ$203,J7+2,FALSE)*10</f>
        <v>0</v>
      </c>
    </row>
    <row r="8" spans="1:256" s="77" customFormat="1">
      <c r="A8" s="78">
        <f>'Сводная таблица'!A8:A9</f>
        <v>4</v>
      </c>
      <c r="B8" s="67">
        <f>'Сводная таблица'!B8:B9</f>
        <v>11405115</v>
      </c>
      <c r="C8" s="69">
        <v>1</v>
      </c>
      <c r="D8" s="65" t="str">
        <f>'Сводная таблица'!D8:D9</f>
        <v xml:space="preserve">Болонников  </v>
      </c>
      <c r="E8" s="65" t="str">
        <f>'Сводная таблица'!E8:E9</f>
        <v>Юрий</v>
      </c>
      <c r="F8" s="73" t="str">
        <f>'Сводная таблица'!F8:F9</f>
        <v>Сергеевич</v>
      </c>
      <c r="G8" s="85">
        <v>4</v>
      </c>
      <c r="H8" s="89">
        <f t="shared" si="0"/>
        <v>42370</v>
      </c>
      <c r="I8" s="90">
        <f>(YEAR(H8)-YEAR('Сводная таблица'!$B$2))*53+WEEKNUM(H8)</f>
        <v>1</v>
      </c>
      <c r="J8" s="32">
        <v>0</v>
      </c>
      <c r="K8" s="127">
        <f>VLOOKUP(I8,'Формула рейтинга'!$A$3:$AZ$203,J8+2,FALSE)*10</f>
        <v>0</v>
      </c>
    </row>
    <row r="9" spans="1:256" s="77" customFormat="1">
      <c r="A9" s="78">
        <f>'Сводная таблица'!A9:A10</f>
        <v>5</v>
      </c>
      <c r="B9" s="67">
        <f>'Сводная таблица'!B9:B10</f>
        <v>11405115</v>
      </c>
      <c r="C9" s="69">
        <v>1</v>
      </c>
      <c r="D9" s="65" t="str">
        <f>'Сводная таблица'!D9:D10</f>
        <v xml:space="preserve">Внуков  </v>
      </c>
      <c r="E9" s="65" t="str">
        <f>'Сводная таблица'!E9:E10</f>
        <v>Павел</v>
      </c>
      <c r="F9" s="73" t="str">
        <f>'Сводная таблица'!F9:F10</f>
        <v>Юрьевич</v>
      </c>
      <c r="G9" s="85">
        <v>5</v>
      </c>
      <c r="H9" s="89">
        <f t="shared" si="0"/>
        <v>42370</v>
      </c>
      <c r="I9" s="90">
        <f>(YEAR(H9)-YEAR('Сводная таблица'!$B$2))*53+WEEKNUM(H9)</f>
        <v>1</v>
      </c>
      <c r="J9" s="32">
        <v>0</v>
      </c>
      <c r="K9" s="127">
        <f>VLOOKUP(I9,'Формула рейтинга'!$A$3:$AZ$203,J9+2,FALSE)*10</f>
        <v>0</v>
      </c>
    </row>
    <row r="10" spans="1:256" s="77" customFormat="1">
      <c r="A10" s="78">
        <f>'Сводная таблица'!A10:A11</f>
        <v>6</v>
      </c>
      <c r="B10" s="67">
        <f>'Сводная таблица'!B10:B11</f>
        <v>11405115</v>
      </c>
      <c r="C10" s="69">
        <v>1</v>
      </c>
      <c r="D10" s="65" t="str">
        <f>'Сводная таблица'!D10:D11</f>
        <v xml:space="preserve">Волчик  </v>
      </c>
      <c r="E10" s="65" t="str">
        <f>'Сводная таблица'!E10:E11</f>
        <v>Виктория</v>
      </c>
      <c r="F10" s="73" t="str">
        <f>'Сводная таблица'!F10:F11</f>
        <v>Юрьевна</v>
      </c>
      <c r="G10" s="85">
        <v>6</v>
      </c>
      <c r="H10" s="89">
        <f t="shared" si="0"/>
        <v>42370</v>
      </c>
      <c r="I10" s="90">
        <f>(YEAR(H10)-YEAR('Сводная таблица'!$B$2))*53+WEEKNUM(H10)</f>
        <v>1</v>
      </c>
      <c r="J10" s="32">
        <v>0</v>
      </c>
      <c r="K10" s="127">
        <f>VLOOKUP(I10,'Формула рейтинга'!$A$3:$AZ$203,J10+2,FALSE)*10</f>
        <v>0</v>
      </c>
    </row>
    <row r="11" spans="1:256" s="77" customFormat="1">
      <c r="A11" s="78">
        <f>'Сводная таблица'!A11:A12</f>
        <v>7</v>
      </c>
      <c r="B11" s="67">
        <f>'Сводная таблица'!B11:B12</f>
        <v>11405115</v>
      </c>
      <c r="C11" s="69">
        <v>1</v>
      </c>
      <c r="D11" s="65" t="str">
        <f>'Сводная таблица'!D11:D12</f>
        <v xml:space="preserve">Гавриленко  </v>
      </c>
      <c r="E11" s="65" t="str">
        <f>'Сводная таблица'!E11:E12</f>
        <v>Артём</v>
      </c>
      <c r="F11" s="73" t="str">
        <f>'Сводная таблица'!F11:F12</f>
        <v>Витальевич</v>
      </c>
      <c r="G11" s="85">
        <v>7</v>
      </c>
      <c r="H11" s="89">
        <f t="shared" si="0"/>
        <v>42370</v>
      </c>
      <c r="I11" s="90">
        <f>(YEAR(H11)-YEAR('Сводная таблица'!$B$2))*53+WEEKNUM(H11)</f>
        <v>1</v>
      </c>
      <c r="J11" s="32">
        <v>0</v>
      </c>
      <c r="K11" s="127">
        <f>VLOOKUP(I11,'Формула рейтинга'!$A$3:$AZ$203,J11+2,FALSE)*10</f>
        <v>0</v>
      </c>
    </row>
    <row r="12" spans="1:256" s="77" customFormat="1">
      <c r="A12" s="78">
        <f>'Сводная таблица'!A12:A13</f>
        <v>8</v>
      </c>
      <c r="B12" s="67">
        <f>'Сводная таблица'!B12:B13</f>
        <v>11405115</v>
      </c>
      <c r="C12" s="69">
        <v>1</v>
      </c>
      <c r="D12" s="65" t="str">
        <f>'Сводная таблица'!D12:D13</f>
        <v xml:space="preserve">Го'рбач  </v>
      </c>
      <c r="E12" s="65" t="str">
        <f>'Сводная таблица'!E12:E13</f>
        <v>Никита</v>
      </c>
      <c r="F12" s="73" t="str">
        <f>'Сводная таблица'!F12:F13</f>
        <v>Александрович</v>
      </c>
      <c r="G12" s="85">
        <v>8</v>
      </c>
      <c r="H12" s="89">
        <f t="shared" si="0"/>
        <v>42370</v>
      </c>
      <c r="I12" s="90">
        <f>(YEAR(H12)-YEAR('Сводная таблица'!$B$2))*53+WEEKNUM(H12)</f>
        <v>1</v>
      </c>
      <c r="J12" s="32">
        <v>0</v>
      </c>
      <c r="K12" s="127">
        <f>VLOOKUP(I12,'Формула рейтинга'!$A$3:$AZ$203,J12+2,FALSE)*10</f>
        <v>0</v>
      </c>
    </row>
    <row r="13" spans="1:256" s="77" customFormat="1">
      <c r="A13" s="78">
        <f>'Сводная таблица'!A13:A14</f>
        <v>9</v>
      </c>
      <c r="B13" s="67">
        <f>'Сводная таблица'!B13:B14</f>
        <v>11405115</v>
      </c>
      <c r="C13" s="69">
        <v>1</v>
      </c>
      <c r="D13" s="65" t="str">
        <f>'Сводная таблица'!D13:D14</f>
        <v xml:space="preserve">Жук  </v>
      </c>
      <c r="E13" s="65" t="str">
        <f>'Сводная таблица'!E13:E14</f>
        <v>Иван</v>
      </c>
      <c r="F13" s="73" t="str">
        <f>'Сводная таблица'!F13:F14</f>
        <v>Николаевич</v>
      </c>
      <c r="G13" s="85">
        <v>9</v>
      </c>
      <c r="H13" s="89">
        <f t="shared" si="0"/>
        <v>42370</v>
      </c>
      <c r="I13" s="90">
        <f>(YEAR(H13)-YEAR('Сводная таблица'!$B$2))*53+WEEKNUM(H13)</f>
        <v>1</v>
      </c>
      <c r="J13" s="32">
        <v>0</v>
      </c>
      <c r="K13" s="127">
        <f>VLOOKUP(I13,'Формула рейтинга'!$A$3:$AZ$203,J13+2,FALSE)*10</f>
        <v>0</v>
      </c>
    </row>
    <row r="14" spans="1:256" s="77" customFormat="1">
      <c r="A14" s="78">
        <f>'Сводная таблица'!A14:A15</f>
        <v>10</v>
      </c>
      <c r="B14" s="67">
        <f>'Сводная таблица'!B14:B15</f>
        <v>11405115</v>
      </c>
      <c r="C14" s="69">
        <v>1</v>
      </c>
      <c r="D14" s="65" t="str">
        <f>'Сводная таблица'!D14:D15</f>
        <v xml:space="preserve">Захарьев  </v>
      </c>
      <c r="E14" s="65" t="str">
        <f>'Сводная таблица'!E14:E15</f>
        <v>Вадим</v>
      </c>
      <c r="F14" s="73" t="str">
        <f>'Сводная таблица'!F14:F15</f>
        <v>Владимирович</v>
      </c>
      <c r="G14" s="85">
        <v>10</v>
      </c>
      <c r="H14" s="89">
        <f t="shared" si="0"/>
        <v>42370</v>
      </c>
      <c r="I14" s="90">
        <f>(YEAR(H14)-YEAR('Сводная таблица'!$B$2))*53+WEEKNUM(H14)</f>
        <v>1</v>
      </c>
      <c r="J14" s="32">
        <v>0</v>
      </c>
      <c r="K14" s="127">
        <f>VLOOKUP(I14,'Формула рейтинга'!$A$3:$AZ$203,J14+2,FALSE)*10</f>
        <v>0</v>
      </c>
    </row>
    <row r="15" spans="1:256" s="77" customFormat="1">
      <c r="A15" s="78">
        <f>'Сводная таблица'!A15:A16</f>
        <v>11</v>
      </c>
      <c r="B15" s="67">
        <f>'Сводная таблица'!B15:B16</f>
        <v>11405115</v>
      </c>
      <c r="C15" s="69">
        <v>1</v>
      </c>
      <c r="D15" s="65" t="str">
        <f>'Сводная таблица'!D15:D16</f>
        <v xml:space="preserve">Зуёнок  </v>
      </c>
      <c r="E15" s="65" t="str">
        <f>'Сводная таблица'!E15:E16</f>
        <v>Дарья</v>
      </c>
      <c r="F15" s="73" t="str">
        <f>'Сводная таблица'!F15:F16</f>
        <v>Александровна</v>
      </c>
      <c r="G15" s="85">
        <v>11</v>
      </c>
      <c r="H15" s="89">
        <f t="shared" si="0"/>
        <v>42370</v>
      </c>
      <c r="I15" s="90">
        <f>(YEAR(H15)-YEAR('Сводная таблица'!$B$2))*53+WEEKNUM(H15)</f>
        <v>1</v>
      </c>
      <c r="J15" s="32">
        <v>0</v>
      </c>
      <c r="K15" s="127">
        <f>VLOOKUP(I15,'Формула рейтинга'!$A$3:$AZ$203,J15+2,FALSE)*10</f>
        <v>0</v>
      </c>
    </row>
    <row r="16" spans="1:256" s="77" customFormat="1">
      <c r="A16" s="78">
        <f>'Сводная таблица'!A16:A17</f>
        <v>12</v>
      </c>
      <c r="B16" s="67">
        <f>'Сводная таблица'!B16:B17</f>
        <v>11405115</v>
      </c>
      <c r="C16" s="70">
        <v>2</v>
      </c>
      <c r="D16" s="65" t="str">
        <f>'Сводная таблица'!D16:D17</f>
        <v xml:space="preserve">Кола'ндо  </v>
      </c>
      <c r="E16" s="65" t="str">
        <f>'Сводная таблица'!E16:E17</f>
        <v>Евгений</v>
      </c>
      <c r="F16" s="73" t="str">
        <f>'Сводная таблица'!F16:F17</f>
        <v>Викторович</v>
      </c>
      <c r="G16" s="85">
        <v>12</v>
      </c>
      <c r="H16" s="89">
        <f t="shared" si="0"/>
        <v>42370</v>
      </c>
      <c r="I16" s="90">
        <f>(YEAR(H16)-YEAR('Сводная таблица'!$B$2))*53+WEEKNUM(H16)</f>
        <v>1</v>
      </c>
      <c r="J16" s="32">
        <v>0</v>
      </c>
      <c r="K16" s="127">
        <f>VLOOKUP(I16,'Формула рейтинга'!$A$3:$AZ$203,J16+2,FALSE)*10</f>
        <v>0</v>
      </c>
    </row>
    <row r="17" spans="1:11" s="77" customFormat="1">
      <c r="A17" s="78">
        <f>'Сводная таблица'!A17:A18</f>
        <v>13</v>
      </c>
      <c r="B17" s="67">
        <f>'Сводная таблица'!B17:B18</f>
        <v>11405115</v>
      </c>
      <c r="C17" s="70">
        <v>2</v>
      </c>
      <c r="D17" s="65" t="str">
        <f>'Сводная таблица'!D17:D18</f>
        <v xml:space="preserve">Максимович  </v>
      </c>
      <c r="E17" s="65" t="str">
        <f>'Сводная таблица'!E17:E18</f>
        <v>Татьяна</v>
      </c>
      <c r="F17" s="73" t="str">
        <f>'Сводная таблица'!F17:F18</f>
        <v>Максимовна</v>
      </c>
      <c r="G17" s="85">
        <v>13</v>
      </c>
      <c r="H17" s="89">
        <f t="shared" si="0"/>
        <v>42370</v>
      </c>
      <c r="I17" s="90">
        <f>(YEAR(H17)-YEAR('Сводная таблица'!$B$2))*53+WEEKNUM(H17)</f>
        <v>1</v>
      </c>
      <c r="J17" s="32">
        <v>0</v>
      </c>
      <c r="K17" s="127">
        <f>VLOOKUP(I17,'Формула рейтинга'!$A$3:$AZ$203,J17+2,FALSE)*10</f>
        <v>0</v>
      </c>
    </row>
    <row r="18" spans="1:11" s="77" customFormat="1">
      <c r="A18" s="78">
        <f>'Сводная таблица'!A18:A19</f>
        <v>14</v>
      </c>
      <c r="B18" s="67">
        <f>'Сводная таблица'!B18:B19</f>
        <v>11405115</v>
      </c>
      <c r="C18" s="70">
        <v>2</v>
      </c>
      <c r="D18" s="65" t="str">
        <f>'Сводная таблица'!D18:D19</f>
        <v xml:space="preserve">Марков  </v>
      </c>
      <c r="E18" s="65" t="str">
        <f>'Сводная таблица'!E18:E19</f>
        <v>Андрей</v>
      </c>
      <c r="F18" s="73" t="str">
        <f>'Сводная таблица'!F18:F19</f>
        <v>Витальевич</v>
      </c>
      <c r="G18" s="85">
        <v>14</v>
      </c>
      <c r="H18" s="89">
        <f t="shared" si="0"/>
        <v>42370</v>
      </c>
      <c r="I18" s="90">
        <f>(YEAR(H18)-YEAR('Сводная таблица'!$B$2))*53+WEEKNUM(H18)</f>
        <v>1</v>
      </c>
      <c r="J18" s="32">
        <v>0</v>
      </c>
      <c r="K18" s="127">
        <f>VLOOKUP(I18,'Формула рейтинга'!$A$3:$AZ$203,J18+2,FALSE)*10</f>
        <v>0</v>
      </c>
    </row>
    <row r="19" spans="1:11" s="77" customFormat="1">
      <c r="A19" s="78">
        <f>'Сводная таблица'!A19:A20</f>
        <v>15</v>
      </c>
      <c r="B19" s="67">
        <f>'Сводная таблица'!B19:B20</f>
        <v>11405115</v>
      </c>
      <c r="C19" s="70">
        <v>2</v>
      </c>
      <c r="D19" s="65" t="str">
        <f>'Сводная таблица'!D19:D20</f>
        <v xml:space="preserve">Мирончик  </v>
      </c>
      <c r="E19" s="65" t="str">
        <f>'Сводная таблица'!E19:E20</f>
        <v>Руслан</v>
      </c>
      <c r="F19" s="73" t="str">
        <f>'Сводная таблица'!F19:F20</f>
        <v>Ростиславович</v>
      </c>
      <c r="G19" s="85">
        <v>15</v>
      </c>
      <c r="H19" s="89">
        <v>42370</v>
      </c>
      <c r="I19" s="90">
        <f>(YEAR(H19)-YEAR('Сводная таблица'!$B$2))*53+WEEKNUM(H19)</f>
        <v>1</v>
      </c>
      <c r="J19" s="32">
        <v>0</v>
      </c>
      <c r="K19" s="127">
        <f>VLOOKUP(I19,'Формула рейтинга'!$A$3:$AZ$203,J19+2,FALSE)*10</f>
        <v>0</v>
      </c>
    </row>
    <row r="20" spans="1:11" s="77" customFormat="1">
      <c r="A20" s="78">
        <f>'Сводная таблица'!A20:A21</f>
        <v>16</v>
      </c>
      <c r="B20" s="67">
        <f>'Сводная таблица'!B20:B21</f>
        <v>11405115</v>
      </c>
      <c r="C20" s="70">
        <v>2</v>
      </c>
      <c r="D20" s="65" t="str">
        <f>'Сводная таблица'!D20:D21</f>
        <v xml:space="preserve">Одегов  </v>
      </c>
      <c r="E20" s="65" t="str">
        <f>'Сводная таблица'!E20:E21</f>
        <v>Владислав</v>
      </c>
      <c r="F20" s="73" t="str">
        <f>'Сводная таблица'!F20:F21</f>
        <v>Владимирович</v>
      </c>
      <c r="G20" s="85">
        <v>16</v>
      </c>
      <c r="H20" s="89">
        <f t="shared" si="0"/>
        <v>42370</v>
      </c>
      <c r="I20" s="90">
        <f>(YEAR(H20)-YEAR('Сводная таблица'!$B$2))*53+WEEKNUM(H20)</f>
        <v>1</v>
      </c>
      <c r="J20" s="32">
        <v>0</v>
      </c>
      <c r="K20" s="127">
        <f>VLOOKUP(I20,'Формула рейтинга'!$A$3:$AZ$203,J20+2,FALSE)*10</f>
        <v>0</v>
      </c>
    </row>
    <row r="21" spans="1:11" s="77" customFormat="1">
      <c r="A21" s="78">
        <f>'Сводная таблица'!A21:A22</f>
        <v>17</v>
      </c>
      <c r="B21" s="67">
        <f>'Сводная таблица'!B21:B22</f>
        <v>11405115</v>
      </c>
      <c r="C21" s="70">
        <v>2</v>
      </c>
      <c r="D21" s="65" t="str">
        <f>'Сводная таблица'!D21:D22</f>
        <v xml:space="preserve">Павлюковский  </v>
      </c>
      <c r="E21" s="65" t="str">
        <f>'Сводная таблица'!E21:E22</f>
        <v>Евгений</v>
      </c>
      <c r="F21" s="73" t="str">
        <f>'Сводная таблица'!F21:F22</f>
        <v>Александрович</v>
      </c>
      <c r="G21" s="85">
        <v>17</v>
      </c>
      <c r="H21" s="89">
        <f t="shared" si="0"/>
        <v>42370</v>
      </c>
      <c r="I21" s="90">
        <f>(YEAR(H21)-YEAR('Сводная таблица'!$B$2))*53+WEEKNUM(H21)</f>
        <v>1</v>
      </c>
      <c r="J21" s="32">
        <v>0</v>
      </c>
      <c r="K21" s="127">
        <f>VLOOKUP(I21,'Формула рейтинга'!$A$3:$AZ$203,J21+2,FALSE)*10</f>
        <v>0</v>
      </c>
    </row>
    <row r="22" spans="1:11" s="77" customFormat="1">
      <c r="A22" s="78">
        <f>'Сводная таблица'!A22:A23</f>
        <v>18</v>
      </c>
      <c r="B22" s="67">
        <f>'Сводная таблица'!B22:B23</f>
        <v>11405115</v>
      </c>
      <c r="C22" s="70">
        <v>2</v>
      </c>
      <c r="D22" s="65" t="str">
        <f>'Сводная таблица'!D22:D23</f>
        <v xml:space="preserve">Сидор  </v>
      </c>
      <c r="E22" s="65" t="str">
        <f>'Сводная таблица'!E22:E23</f>
        <v>Александра</v>
      </c>
      <c r="F22" s="73" t="str">
        <f>'Сводная таблица'!F22:F23</f>
        <v>Александровна</v>
      </c>
      <c r="G22" s="85">
        <v>18</v>
      </c>
      <c r="H22" s="89">
        <f t="shared" si="0"/>
        <v>42370</v>
      </c>
      <c r="I22" s="90">
        <f>(YEAR(H22)-YEAR('Сводная таблица'!$B$2))*53+WEEKNUM(H22)</f>
        <v>1</v>
      </c>
      <c r="J22" s="32">
        <v>0</v>
      </c>
      <c r="K22" s="127">
        <f>VLOOKUP(I22,'Формула рейтинга'!$A$3:$AZ$203,J22+2,FALSE)*10</f>
        <v>0</v>
      </c>
    </row>
    <row r="23" spans="1:11" s="77" customFormat="1">
      <c r="A23" s="78">
        <f>'Сводная таблица'!A23:A24</f>
        <v>19</v>
      </c>
      <c r="B23" s="67">
        <f>'Сводная таблица'!B23:B24</f>
        <v>11405115</v>
      </c>
      <c r="C23" s="70">
        <v>2</v>
      </c>
      <c r="D23" s="65" t="str">
        <f>'Сводная таблица'!D23:D24</f>
        <v xml:space="preserve">Соломатин  </v>
      </c>
      <c r="E23" s="65" t="str">
        <f>'Сводная таблица'!E23:E24</f>
        <v>Андрей</v>
      </c>
      <c r="F23" s="73" t="str">
        <f>'Сводная таблица'!F23:F24</f>
        <v>Александрович</v>
      </c>
      <c r="G23" s="85">
        <v>19</v>
      </c>
      <c r="H23" s="89">
        <f t="shared" si="0"/>
        <v>42370</v>
      </c>
      <c r="I23" s="90">
        <f>(YEAR(H23)-YEAR('Сводная таблица'!$B$2))*53+WEEKNUM(H23)</f>
        <v>1</v>
      </c>
      <c r="J23" s="32">
        <v>0</v>
      </c>
      <c r="K23" s="127">
        <f>VLOOKUP(I23,'Формула рейтинга'!$A$3:$AZ$203,J23+2,FALSE)*10</f>
        <v>0</v>
      </c>
    </row>
    <row r="24" spans="1:11" s="77" customFormat="1">
      <c r="A24" s="78">
        <f>'Сводная таблица'!A24:A25</f>
        <v>20</v>
      </c>
      <c r="B24" s="67">
        <f>'Сводная таблица'!B24:B25</f>
        <v>11405115</v>
      </c>
      <c r="C24" s="70">
        <v>2</v>
      </c>
      <c r="D24" s="65" t="str">
        <f>'Сводная таблица'!D24:D25</f>
        <v xml:space="preserve">Тороп  </v>
      </c>
      <c r="E24" s="65" t="str">
        <f>'Сводная таблица'!E24:E25</f>
        <v>Дмитрий</v>
      </c>
      <c r="F24" s="73" t="str">
        <f>'Сводная таблица'!F24:F25</f>
        <v>Андреевич</v>
      </c>
      <c r="G24" s="85">
        <v>20</v>
      </c>
      <c r="H24" s="89">
        <f t="shared" si="0"/>
        <v>42370</v>
      </c>
      <c r="I24" s="90">
        <f>(YEAR(H24)-YEAR('Сводная таблица'!$B$2))*53+WEEKNUM(H24)</f>
        <v>1</v>
      </c>
      <c r="J24" s="32">
        <v>0</v>
      </c>
      <c r="K24" s="127">
        <f>VLOOKUP(I24,'Формула рейтинга'!$A$3:$AZ$203,J24+2,FALSE)*10</f>
        <v>0</v>
      </c>
    </row>
    <row r="25" spans="1:11" s="77" customFormat="1">
      <c r="A25" s="78">
        <f>'Сводная таблица'!A25:A26</f>
        <v>21</v>
      </c>
      <c r="B25" s="67">
        <f>'Сводная таблица'!B25:B26</f>
        <v>11405115</v>
      </c>
      <c r="C25" s="70">
        <v>2</v>
      </c>
      <c r="D25" s="65" t="str">
        <f>'Сводная таблица'!D25:D26</f>
        <v xml:space="preserve">Фицнер  </v>
      </c>
      <c r="E25" s="65" t="str">
        <f>'Сводная таблица'!E25:E26</f>
        <v>Владимир</v>
      </c>
      <c r="F25" s="73" t="str">
        <f>'Сводная таблица'!F25:F26</f>
        <v>Сергеевич</v>
      </c>
      <c r="G25" s="85">
        <v>21</v>
      </c>
      <c r="H25" s="89">
        <f t="shared" si="0"/>
        <v>42370</v>
      </c>
      <c r="I25" s="90">
        <f>(YEAR(H25)-YEAR('Сводная таблица'!$B$2))*53+WEEKNUM(H25)</f>
        <v>1</v>
      </c>
      <c r="J25" s="32">
        <v>0</v>
      </c>
      <c r="K25" s="127">
        <f>VLOOKUP(I25,'Формула рейтинга'!$A$3:$AZ$203,J25+2,FALSE)*10</f>
        <v>0</v>
      </c>
    </row>
    <row r="26" spans="1:11" s="77" customFormat="1">
      <c r="A26" s="78">
        <f>'Сводная таблица'!A26:A27</f>
        <v>22</v>
      </c>
      <c r="B26" s="68">
        <f>'Сводная таблица'!B26:B27</f>
        <v>11405215</v>
      </c>
      <c r="C26" s="71">
        <v>3</v>
      </c>
      <c r="D26" s="65" t="str">
        <f>'Сводная таблица'!D26:D27</f>
        <v xml:space="preserve">Айдари  </v>
      </c>
      <c r="E26" s="65" t="str">
        <f>'Сводная таблица'!E26:E27</f>
        <v>Карим</v>
      </c>
      <c r="F26" s="73" t="str">
        <f>'Сводная таблица'!F26:F27</f>
        <v>Азгарович</v>
      </c>
      <c r="G26" s="85">
        <v>22</v>
      </c>
      <c r="H26" s="89">
        <f t="shared" si="0"/>
        <v>42370</v>
      </c>
      <c r="I26" s="90">
        <f>(YEAR(H26)-YEAR('Сводная таблица'!$B$2))*53+WEEKNUM(H26)</f>
        <v>1</v>
      </c>
      <c r="J26" s="32">
        <v>0</v>
      </c>
      <c r="K26" s="127">
        <f>VLOOKUP(I26,'Формула рейтинга'!$A$3:$AZ$203,J26+2,FALSE)*10</f>
        <v>0</v>
      </c>
    </row>
    <row r="27" spans="1:11" s="77" customFormat="1">
      <c r="A27" s="78">
        <f>'Сводная таблица'!A27:A28</f>
        <v>23</v>
      </c>
      <c r="B27" s="68">
        <f>'Сводная таблица'!B27:B28</f>
        <v>11405215</v>
      </c>
      <c r="C27" s="71">
        <v>3</v>
      </c>
      <c r="D27" s="65" t="str">
        <f>'Сводная таблица'!D27:D28</f>
        <v xml:space="preserve">Бабенко  </v>
      </c>
      <c r="E27" s="65" t="str">
        <f>'Сводная таблица'!E27:E28</f>
        <v>Екатерина</v>
      </c>
      <c r="F27" s="73" t="str">
        <f>'Сводная таблица'!F27:F28</f>
        <v>Николаевна</v>
      </c>
      <c r="G27" s="85">
        <v>23</v>
      </c>
      <c r="H27" s="89">
        <f t="shared" si="0"/>
        <v>42370</v>
      </c>
      <c r="I27" s="90">
        <f>(YEAR(H27)-YEAR('Сводная таблица'!$B$2))*53+WEEKNUM(H27)</f>
        <v>1</v>
      </c>
      <c r="J27" s="32">
        <v>0</v>
      </c>
      <c r="K27" s="127">
        <f>VLOOKUP(I27,'Формула рейтинга'!$A$3:$AZ$203,J27+2,FALSE)*10</f>
        <v>0</v>
      </c>
    </row>
    <row r="28" spans="1:11" s="77" customFormat="1">
      <c r="A28" s="78">
        <f>'Сводная таблица'!A28:A29</f>
        <v>24</v>
      </c>
      <c r="B28" s="68">
        <f>'Сводная таблица'!B28:B29</f>
        <v>11405215</v>
      </c>
      <c r="C28" s="71">
        <v>3</v>
      </c>
      <c r="D28" s="65" t="str">
        <f>'Сводная таблица'!D28:D29</f>
        <v xml:space="preserve">Базылевич  </v>
      </c>
      <c r="E28" s="65" t="str">
        <f>'Сводная таблица'!E28:E29</f>
        <v>Анжелика</v>
      </c>
      <c r="F28" s="73" t="str">
        <f>'Сводная таблица'!F28:F29</f>
        <v>Викторовна</v>
      </c>
      <c r="G28" s="85">
        <v>24</v>
      </c>
      <c r="H28" s="89">
        <f t="shared" si="0"/>
        <v>42370</v>
      </c>
      <c r="I28" s="90">
        <f>(YEAR(H28)-YEAR('Сводная таблица'!$B$2))*53+WEEKNUM(H28)</f>
        <v>1</v>
      </c>
      <c r="J28" s="32">
        <v>0</v>
      </c>
      <c r="K28" s="127">
        <f>VLOOKUP(I28,'Формула рейтинга'!$A$3:$AZ$203,J28+2,FALSE)*10</f>
        <v>0</v>
      </c>
    </row>
    <row r="29" spans="1:11" s="77" customFormat="1">
      <c r="A29" s="78">
        <f>'Сводная таблица'!A29:A30</f>
        <v>25</v>
      </c>
      <c r="B29" s="68">
        <f>'Сводная таблица'!B29:B30</f>
        <v>11405215</v>
      </c>
      <c r="C29" s="71">
        <v>3</v>
      </c>
      <c r="D29" s="65" t="str">
        <f>'Сводная таблица'!D29:D30</f>
        <v xml:space="preserve">Ванечкин  </v>
      </c>
      <c r="E29" s="65" t="str">
        <f>'Сводная таблица'!E29:E30</f>
        <v>Виктор</v>
      </c>
      <c r="F29" s="73" t="str">
        <f>'Сводная таблица'!F29:F30</f>
        <v>Владимирович</v>
      </c>
      <c r="G29" s="85">
        <v>25</v>
      </c>
      <c r="H29" s="89">
        <f t="shared" si="0"/>
        <v>42370</v>
      </c>
      <c r="I29" s="90">
        <f>(YEAR(H29)-YEAR('Сводная таблица'!$B$2))*53+WEEKNUM(H29)</f>
        <v>1</v>
      </c>
      <c r="J29" s="32">
        <v>0</v>
      </c>
      <c r="K29" s="127">
        <f>VLOOKUP(I29,'Формула рейтинга'!$A$3:$AZ$203,J29+2,FALSE)*10</f>
        <v>0</v>
      </c>
    </row>
    <row r="30" spans="1:11" s="77" customFormat="1">
      <c r="A30" s="78">
        <f>'Сводная таблица'!A30:A31</f>
        <v>26</v>
      </c>
      <c r="B30" s="68">
        <f>'Сводная таблица'!B30:B31</f>
        <v>11405215</v>
      </c>
      <c r="C30" s="71">
        <v>3</v>
      </c>
      <c r="D30" s="65" t="str">
        <f>'Сводная таблица'!D30:D31</f>
        <v xml:space="preserve">Васютин  </v>
      </c>
      <c r="E30" s="65" t="str">
        <f>'Сводная таблица'!E30:E31</f>
        <v>Геннадий</v>
      </c>
      <c r="F30" s="73" t="str">
        <f>'Сводная таблица'!F30:F31</f>
        <v>Васильевич</v>
      </c>
      <c r="G30" s="85">
        <v>26</v>
      </c>
      <c r="H30" s="89">
        <f t="shared" si="0"/>
        <v>42370</v>
      </c>
      <c r="I30" s="90">
        <f>(YEAR(H30)-YEAR('Сводная таблица'!$B$2))*53+WEEKNUM(H30)</f>
        <v>1</v>
      </c>
      <c r="J30" s="32">
        <v>0</v>
      </c>
      <c r="K30" s="127">
        <f>VLOOKUP(I30,'Формула рейтинга'!$A$3:$AZ$203,J30+2,FALSE)*10</f>
        <v>0</v>
      </c>
    </row>
    <row r="31" spans="1:11" s="77" customFormat="1">
      <c r="A31" s="78">
        <f>'Сводная таблица'!A31:A32</f>
        <v>27</v>
      </c>
      <c r="B31" s="68">
        <f>'Сводная таблица'!B31:B32</f>
        <v>11405215</v>
      </c>
      <c r="C31" s="71">
        <v>3</v>
      </c>
      <c r="D31" s="65" t="str">
        <f>'Сводная таблица'!D31:D32</f>
        <v xml:space="preserve">Гончарук  </v>
      </c>
      <c r="E31" s="65" t="str">
        <f>'Сводная таблица'!E31:E32</f>
        <v>Кирилл</v>
      </c>
      <c r="F31" s="73" t="str">
        <f>'Сводная таблица'!F31:F32</f>
        <v>Иванович</v>
      </c>
      <c r="G31" s="85">
        <v>27</v>
      </c>
      <c r="H31" s="89">
        <f t="shared" si="0"/>
        <v>42370</v>
      </c>
      <c r="I31" s="90">
        <f>(YEAR(H31)-YEAR('Сводная таблица'!$B$2))*53+WEEKNUM(H31)</f>
        <v>1</v>
      </c>
      <c r="J31" s="32">
        <v>0</v>
      </c>
      <c r="K31" s="127">
        <f>VLOOKUP(I31,'Формула рейтинга'!$A$3:$AZ$203,J31+2,FALSE)*10</f>
        <v>0</v>
      </c>
    </row>
    <row r="32" spans="1:11" s="77" customFormat="1">
      <c r="A32" s="78">
        <f>'Сводная таблица'!A32:A33</f>
        <v>28</v>
      </c>
      <c r="B32" s="68">
        <f>'Сводная таблица'!B32:B33</f>
        <v>11405215</v>
      </c>
      <c r="C32" s="71">
        <v>3</v>
      </c>
      <c r="D32" s="65" t="str">
        <f>'Сводная таблица'!D32:D33</f>
        <v xml:space="preserve">Григорица  </v>
      </c>
      <c r="E32" s="65" t="str">
        <f>'Сводная таблица'!E32:E33</f>
        <v>Юрий</v>
      </c>
      <c r="F32" s="73" t="str">
        <f>'Сводная таблица'!F32:F33</f>
        <v>Иванович</v>
      </c>
      <c r="G32" s="85">
        <v>28</v>
      </c>
      <c r="H32" s="89">
        <f t="shared" si="0"/>
        <v>42370</v>
      </c>
      <c r="I32" s="90">
        <f>(YEAR(H32)-YEAR('Сводная таблица'!$B$2))*53+WEEKNUM(H32)</f>
        <v>1</v>
      </c>
      <c r="J32" s="32">
        <v>0</v>
      </c>
      <c r="K32" s="127">
        <f>VLOOKUP(I32,'Формула рейтинга'!$A$3:$AZ$203,J32+2,FALSE)*10</f>
        <v>0</v>
      </c>
    </row>
    <row r="33" spans="1:11" s="77" customFormat="1">
      <c r="A33" s="78">
        <f>'Сводная таблица'!A33:A34</f>
        <v>29</v>
      </c>
      <c r="B33" s="68">
        <f>'Сводная таблица'!B33:B34</f>
        <v>11405215</v>
      </c>
      <c r="C33" s="71">
        <v>3</v>
      </c>
      <c r="D33" s="65" t="str">
        <f>'Сводная таблица'!D33:D34</f>
        <v xml:space="preserve">Губич  </v>
      </c>
      <c r="E33" s="65" t="str">
        <f>'Сводная таблица'!E33:E34</f>
        <v>Александр</v>
      </c>
      <c r="F33" s="73" t="str">
        <f>'Сводная таблица'!F33:F34</f>
        <v>Михайлович</v>
      </c>
      <c r="G33" s="85">
        <v>29</v>
      </c>
      <c r="H33" s="89">
        <f t="shared" si="0"/>
        <v>42370</v>
      </c>
      <c r="I33" s="90">
        <f>(YEAR(H33)-YEAR('Сводная таблица'!$B$2))*53+WEEKNUM(H33)</f>
        <v>1</v>
      </c>
      <c r="J33" s="32">
        <v>0</v>
      </c>
      <c r="K33" s="127">
        <f>VLOOKUP(I33,'Формула рейтинга'!$A$3:$AZ$203,J33+2,FALSE)*10</f>
        <v>0</v>
      </c>
    </row>
    <row r="34" spans="1:11" s="77" customFormat="1">
      <c r="A34" s="78">
        <f>'Сводная таблица'!A34:A35</f>
        <v>30</v>
      </c>
      <c r="B34" s="68">
        <f>'Сводная таблица'!B34:B35</f>
        <v>11405215</v>
      </c>
      <c r="C34" s="71">
        <v>3</v>
      </c>
      <c r="D34" s="65" t="str">
        <f>'Сводная таблица'!D34:D35</f>
        <v xml:space="preserve">Демид  </v>
      </c>
      <c r="E34" s="65" t="str">
        <f>'Сводная таблица'!E34:E35</f>
        <v>Дмитрий</v>
      </c>
      <c r="F34" s="73" t="str">
        <f>'Сводная таблица'!F34:F35</f>
        <v>Викторович</v>
      </c>
      <c r="G34" s="85">
        <v>30</v>
      </c>
      <c r="H34" s="89">
        <f t="shared" si="0"/>
        <v>42370</v>
      </c>
      <c r="I34" s="90">
        <f>(YEAR(H34)-YEAR('Сводная таблица'!$B$2))*53+WEEKNUM(H34)</f>
        <v>1</v>
      </c>
      <c r="J34" s="32">
        <v>0</v>
      </c>
      <c r="K34" s="127">
        <f>VLOOKUP(I34,'Формула рейтинга'!$A$3:$AZ$203,J34+2,FALSE)*10</f>
        <v>0</v>
      </c>
    </row>
    <row r="35" spans="1:11" s="77" customFormat="1">
      <c r="A35" s="78">
        <f>'Сводная таблица'!A35:A36</f>
        <v>31</v>
      </c>
      <c r="B35" s="68">
        <f>'Сводная таблица'!B35:B36</f>
        <v>11405215</v>
      </c>
      <c r="C35" s="71">
        <v>3</v>
      </c>
      <c r="D35" s="65" t="str">
        <f>'Сводная таблица'!D35:D36</f>
        <v xml:space="preserve">Захаревич  </v>
      </c>
      <c r="E35" s="65" t="str">
        <f>'Сводная таблица'!E35:E36</f>
        <v>Иван</v>
      </c>
      <c r="F35" s="73" t="str">
        <f>'Сводная таблица'!F35:F36</f>
        <v>Александрович</v>
      </c>
      <c r="G35" s="85">
        <v>31</v>
      </c>
      <c r="H35" s="89">
        <f t="shared" si="0"/>
        <v>42370</v>
      </c>
      <c r="I35" s="90">
        <f>(YEAR(H35)-YEAR('Сводная таблица'!$B$2))*53+WEEKNUM(H35)</f>
        <v>1</v>
      </c>
      <c r="J35" s="32">
        <v>0</v>
      </c>
      <c r="K35" s="127">
        <f>VLOOKUP(I35,'Формула рейтинга'!$A$3:$AZ$203,J35+2,FALSE)*10</f>
        <v>0</v>
      </c>
    </row>
    <row r="36" spans="1:11" s="77" customFormat="1">
      <c r="A36" s="78">
        <f>'Сводная таблица'!A36:A37</f>
        <v>32</v>
      </c>
      <c r="B36" s="68">
        <f>'Сводная таблица'!B36:B37</f>
        <v>11405215</v>
      </c>
      <c r="C36" s="72">
        <v>4</v>
      </c>
      <c r="D36" s="65" t="str">
        <f>'Сводная таблица'!D36:D37</f>
        <v xml:space="preserve">Знарок  </v>
      </c>
      <c r="E36" s="65" t="str">
        <f>'Сводная таблица'!E36:E37</f>
        <v>Сергей</v>
      </c>
      <c r="F36" s="73" t="str">
        <f>'Сводная таблица'!F36:F37</f>
        <v>Александрович</v>
      </c>
      <c r="G36" s="85">
        <v>32</v>
      </c>
      <c r="H36" s="89">
        <f t="shared" si="0"/>
        <v>42370</v>
      </c>
      <c r="I36" s="90">
        <f>(YEAR(H36)-YEAR('Сводная таблица'!$B$2))*53+WEEKNUM(H36)</f>
        <v>1</v>
      </c>
      <c r="J36" s="32">
        <v>0</v>
      </c>
      <c r="K36" s="127">
        <f>VLOOKUP(I36,'Формула рейтинга'!$A$3:$AZ$203,J36+2,FALSE)*10</f>
        <v>0</v>
      </c>
    </row>
    <row r="37" spans="1:11" s="77" customFormat="1">
      <c r="A37" s="78">
        <f>'Сводная таблица'!A37:A38</f>
        <v>33</v>
      </c>
      <c r="B37" s="68">
        <f>'Сводная таблица'!B37:B38</f>
        <v>11405215</v>
      </c>
      <c r="C37" s="72">
        <v>4</v>
      </c>
      <c r="D37" s="65" t="str">
        <f>'Сводная таблица'!D37:D38</f>
        <v xml:space="preserve">Кадушко  </v>
      </c>
      <c r="E37" s="65" t="str">
        <f>'Сводная таблица'!E37:E38</f>
        <v>Алексей</v>
      </c>
      <c r="F37" s="73" t="str">
        <f>'Сводная таблица'!F37:F38</f>
        <v>Александрович</v>
      </c>
      <c r="G37" s="85">
        <v>33</v>
      </c>
      <c r="H37" s="89">
        <f t="shared" si="0"/>
        <v>42370</v>
      </c>
      <c r="I37" s="90">
        <f>(YEAR(H37)-YEAR('Сводная таблица'!$B$2))*53+WEEKNUM(H37)</f>
        <v>1</v>
      </c>
      <c r="J37" s="32">
        <v>0</v>
      </c>
      <c r="K37" s="127">
        <f>VLOOKUP(I37,'Формула рейтинга'!$A$3:$AZ$203,J37+2,FALSE)*10</f>
        <v>0</v>
      </c>
    </row>
    <row r="38" spans="1:11" s="77" customFormat="1">
      <c r="A38" s="78">
        <f>'Сводная таблица'!A38:A39</f>
        <v>34</v>
      </c>
      <c r="B38" s="68">
        <f>'Сводная таблица'!B38:B39</f>
        <v>11405215</v>
      </c>
      <c r="C38" s="72">
        <v>4</v>
      </c>
      <c r="D38" s="65" t="str">
        <f>'Сводная таблица'!D38:D39</f>
        <v xml:space="preserve">Капыш  </v>
      </c>
      <c r="E38" s="65" t="str">
        <f>'Сводная таблица'!E38:E39</f>
        <v>Надежда</v>
      </c>
      <c r="F38" s="73" t="str">
        <f>'Сводная таблица'!F38:F39</f>
        <v>Анатольевна</v>
      </c>
      <c r="G38" s="85">
        <v>34</v>
      </c>
      <c r="H38" s="89">
        <f t="shared" si="0"/>
        <v>42370</v>
      </c>
      <c r="I38" s="90">
        <f>(YEAR(H38)-YEAR('Сводная таблица'!$B$2))*53+WEEKNUM(H38)</f>
        <v>1</v>
      </c>
      <c r="J38" s="32">
        <v>0</v>
      </c>
      <c r="K38" s="127">
        <f>VLOOKUP(I38,'Формула рейтинга'!$A$3:$AZ$203,J38+2,FALSE)*10</f>
        <v>0</v>
      </c>
    </row>
    <row r="39" spans="1:11" s="77" customFormat="1">
      <c r="A39" s="78">
        <f>'Сводная таблица'!A39:A40</f>
        <v>35</v>
      </c>
      <c r="B39" s="68">
        <f>'Сводная таблица'!B39:B40</f>
        <v>11405215</v>
      </c>
      <c r="C39" s="72">
        <v>4</v>
      </c>
      <c r="D39" s="65" t="str">
        <f>'Сводная таблица'!D39:D40</f>
        <v xml:space="preserve">Лосик  </v>
      </c>
      <c r="E39" s="65" t="str">
        <f>'Сводная таблица'!E39:E40</f>
        <v>Виталий</v>
      </c>
      <c r="F39" s="73" t="str">
        <f>'Сводная таблица'!F39:F40</f>
        <v>Витальевич</v>
      </c>
      <c r="G39" s="85">
        <v>35</v>
      </c>
      <c r="H39" s="89">
        <f t="shared" si="0"/>
        <v>42370</v>
      </c>
      <c r="I39" s="90">
        <f>(YEAR(H39)-YEAR('Сводная таблица'!$B$2))*53+WEEKNUM(H39)</f>
        <v>1</v>
      </c>
      <c r="J39" s="32">
        <v>0</v>
      </c>
      <c r="K39" s="127">
        <f>VLOOKUP(I39,'Формула рейтинга'!$A$3:$AZ$203,J39+2,FALSE)*10</f>
        <v>0</v>
      </c>
    </row>
    <row r="40" spans="1:11" s="77" customFormat="1">
      <c r="A40" s="78">
        <f>'Сводная таблица'!A40:A41</f>
        <v>36</v>
      </c>
      <c r="B40" s="68">
        <f>'Сводная таблица'!B40:B41</f>
        <v>11405215</v>
      </c>
      <c r="C40" s="72">
        <v>4</v>
      </c>
      <c r="D40" s="65" t="str">
        <f>'Сводная таблица'!D40:D41</f>
        <v xml:space="preserve">Николаенко  </v>
      </c>
      <c r="E40" s="65" t="str">
        <f>'Сводная таблица'!E40:E41</f>
        <v>Кирилл</v>
      </c>
      <c r="F40" s="73" t="str">
        <f>'Сводная таблица'!F40:F41</f>
        <v>Дмитриевич</v>
      </c>
      <c r="G40" s="85">
        <v>36</v>
      </c>
      <c r="H40" s="89">
        <f t="shared" si="0"/>
        <v>42370</v>
      </c>
      <c r="I40" s="90">
        <f>(YEAR(H40)-YEAR('Сводная таблица'!$B$2))*53+WEEKNUM(H40)</f>
        <v>1</v>
      </c>
      <c r="J40" s="32">
        <v>0</v>
      </c>
      <c r="K40" s="127">
        <f>VLOOKUP(I40,'Формула рейтинга'!$A$3:$AZ$203,J40+2,FALSE)*10</f>
        <v>0</v>
      </c>
    </row>
    <row r="41" spans="1:11" s="77" customFormat="1">
      <c r="A41" s="78">
        <f>'Сводная таблица'!A41:A42</f>
        <v>37</v>
      </c>
      <c r="B41" s="68">
        <f>'Сводная таблица'!B41:B42</f>
        <v>11405215</v>
      </c>
      <c r="C41" s="72">
        <v>4</v>
      </c>
      <c r="D41" s="65" t="str">
        <f>'Сводная таблица'!D41:D42</f>
        <v xml:space="preserve">Ремез  </v>
      </c>
      <c r="E41" s="65" t="str">
        <f>'Сводная таблица'!E41:E42</f>
        <v>Дмитрий</v>
      </c>
      <c r="F41" s="73" t="str">
        <f>'Сводная таблица'!F41:F42</f>
        <v>Сергеевич</v>
      </c>
      <c r="G41" s="85">
        <v>37</v>
      </c>
      <c r="H41" s="89">
        <f t="shared" si="0"/>
        <v>42370</v>
      </c>
      <c r="I41" s="90">
        <f>(YEAR(H41)-YEAR('Сводная таблица'!$B$2))*53+WEEKNUM(H41)</f>
        <v>1</v>
      </c>
      <c r="J41" s="32">
        <v>0</v>
      </c>
      <c r="K41" s="127">
        <f>VLOOKUP(I41,'Формула рейтинга'!$A$3:$AZ$203,J41+2,FALSE)*10</f>
        <v>0</v>
      </c>
    </row>
    <row r="42" spans="1:11" s="77" customFormat="1">
      <c r="A42" s="78">
        <f>'Сводная таблица'!A42:A43</f>
        <v>38</v>
      </c>
      <c r="B42" s="68">
        <f>'Сводная таблица'!B42:B43</f>
        <v>11405215</v>
      </c>
      <c r="C42" s="72">
        <v>4</v>
      </c>
      <c r="D42" s="65" t="str">
        <f>'Сводная таблица'!D42:D43</f>
        <v xml:space="preserve">Самуйлова  </v>
      </c>
      <c r="E42" s="65" t="str">
        <f>'Сводная таблица'!E42:E43</f>
        <v>Елизавета</v>
      </c>
      <c r="F42" s="73" t="str">
        <f>'Сводная таблица'!F42:F43</f>
        <v>Алексеевна</v>
      </c>
      <c r="G42" s="85">
        <v>38</v>
      </c>
      <c r="H42" s="89">
        <f t="shared" si="0"/>
        <v>42370</v>
      </c>
      <c r="I42" s="90">
        <f>(YEAR(H42)-YEAR('Сводная таблица'!$B$2))*53+WEEKNUM(H42)</f>
        <v>1</v>
      </c>
      <c r="J42" s="32">
        <v>0</v>
      </c>
      <c r="K42" s="127">
        <f>VLOOKUP(I42,'Формула рейтинга'!$A$3:$AZ$203,J42+2,FALSE)*10</f>
        <v>0</v>
      </c>
    </row>
    <row r="43" spans="1:11" s="77" customFormat="1">
      <c r="A43" s="78">
        <f>'Сводная таблица'!A43:A44</f>
        <v>39</v>
      </c>
      <c r="B43" s="68">
        <f>'Сводная таблица'!B43:B44</f>
        <v>11405215</v>
      </c>
      <c r="C43" s="72">
        <v>4</v>
      </c>
      <c r="D43" s="65" t="str">
        <f>'Сводная таблица'!D43:D44</f>
        <v xml:space="preserve">Хлиманков  </v>
      </c>
      <c r="E43" s="65" t="str">
        <f>'Сводная таблица'!E43:E44</f>
        <v>Алексей</v>
      </c>
      <c r="F43" s="73" t="str">
        <f>'Сводная таблица'!F43:F44</f>
        <v>Кириллович</v>
      </c>
      <c r="G43" s="85">
        <v>39</v>
      </c>
      <c r="H43" s="89">
        <f t="shared" si="0"/>
        <v>42370</v>
      </c>
      <c r="I43" s="90">
        <f>(YEAR(H43)-YEAR('Сводная таблица'!$B$2))*53+WEEKNUM(H43)</f>
        <v>1</v>
      </c>
      <c r="J43" s="32">
        <v>0</v>
      </c>
      <c r="K43" s="127">
        <f>VLOOKUP(I43,'Формула рейтинга'!$A$3:$AZ$203,J43+2,FALSE)*10</f>
        <v>0</v>
      </c>
    </row>
    <row r="44" spans="1:11" s="77" customFormat="1">
      <c r="A44" s="78">
        <f>'Сводная таблица'!A44:A45</f>
        <v>40</v>
      </c>
      <c r="B44" s="68">
        <f>'Сводная таблица'!B44:B45</f>
        <v>11405215</v>
      </c>
      <c r="C44" s="72">
        <v>4</v>
      </c>
      <c r="D44" s="65" t="str">
        <f>'Сводная таблица'!D44:D45</f>
        <v xml:space="preserve">Ходосок  </v>
      </c>
      <c r="E44" s="65" t="str">
        <f>'Сводная таблица'!E44:E45</f>
        <v>Полина</v>
      </c>
      <c r="F44" s="73" t="str">
        <f>'Сводная таблица'!F44:F45</f>
        <v>Александровна</v>
      </c>
      <c r="G44" s="85">
        <v>40</v>
      </c>
      <c r="H44" s="89">
        <f t="shared" si="0"/>
        <v>42370</v>
      </c>
      <c r="I44" s="90">
        <f>(YEAR(H44)-YEAR('Сводная таблица'!$B$2))*53+WEEKNUM(H44)</f>
        <v>1</v>
      </c>
      <c r="J44" s="32">
        <v>0</v>
      </c>
      <c r="K44" s="127">
        <f>VLOOKUP(I44,'Формула рейтинга'!$A$3:$AZ$203,J44+2,FALSE)*10</f>
        <v>0</v>
      </c>
    </row>
    <row r="45" spans="1:11" s="77" customFormat="1">
      <c r="A45" s="78">
        <f>'Сводная таблица'!A45:A46</f>
        <v>41</v>
      </c>
      <c r="B45" s="68">
        <f>'Сводная таблица'!B45:B46</f>
        <v>11405215</v>
      </c>
      <c r="C45" s="72">
        <v>4</v>
      </c>
      <c r="D45" s="65" t="str">
        <f>'Сводная таблица'!D45:D46</f>
        <v xml:space="preserve">Чурилов  </v>
      </c>
      <c r="E45" s="65" t="str">
        <f>'Сводная таблица'!E45:E46</f>
        <v>Станислав</v>
      </c>
      <c r="F45" s="73" t="str">
        <f>'Сводная таблица'!F45:F46</f>
        <v>Александрович</v>
      </c>
      <c r="G45" s="85">
        <v>41</v>
      </c>
      <c r="H45" s="89">
        <f t="shared" si="0"/>
        <v>42370</v>
      </c>
      <c r="I45" s="90">
        <f>(YEAR(H45)-YEAR('Сводная таблица'!$B$2))*53+WEEKNUM(H45)</f>
        <v>1</v>
      </c>
      <c r="J45" s="32">
        <v>0</v>
      </c>
      <c r="K45" s="127">
        <f>VLOOKUP(I45,'Формула рейтинга'!$A$3:$AZ$203,J45+2,FALSE)*10</f>
        <v>0</v>
      </c>
    </row>
    <row r="46" spans="1:11" s="77" customFormat="1" ht="15" thickBot="1">
      <c r="A46" s="79">
        <f>'Сводная таблица'!A46:A47</f>
        <v>42</v>
      </c>
      <c r="B46" s="80">
        <f>'Сводная таблица'!B46:B47</f>
        <v>11405215</v>
      </c>
      <c r="C46" s="72">
        <v>4</v>
      </c>
      <c r="D46" s="81" t="str">
        <f>'Сводная таблица'!D46:D47</f>
        <v xml:space="preserve">Шалудин  </v>
      </c>
      <c r="E46" s="81" t="str">
        <f>'Сводная таблица'!E46:E47</f>
        <v>Олег</v>
      </c>
      <c r="F46" s="82" t="str">
        <f>'Сводная таблица'!F46:F47</f>
        <v>Игоревич</v>
      </c>
      <c r="G46" s="119">
        <v>42</v>
      </c>
      <c r="H46" s="120">
        <f t="shared" si="0"/>
        <v>42370</v>
      </c>
      <c r="I46" s="117">
        <f>(YEAR(H46)-YEAR('Сводная таблица'!$B$2))*53+WEEKNUM(H46)</f>
        <v>1</v>
      </c>
      <c r="J46" s="59">
        <v>0</v>
      </c>
      <c r="K46" s="128">
        <f>VLOOKUP(I46,'Формула рейтинга'!$A$3:$AZ$203,J46+2,FALSE)*10</f>
        <v>0</v>
      </c>
    </row>
  </sheetData>
  <mergeCells count="13">
    <mergeCell ref="I3:I4"/>
    <mergeCell ref="J3:J4"/>
    <mergeCell ref="K3:K4"/>
    <mergeCell ref="A1:IV1"/>
    <mergeCell ref="A2:K2"/>
    <mergeCell ref="A3:A4"/>
    <mergeCell ref="B3:B4"/>
    <mergeCell ref="C3:C4"/>
    <mergeCell ref="D3:D4"/>
    <mergeCell ref="E3:E4"/>
    <mergeCell ref="F3:F4"/>
    <mergeCell ref="G3:G4"/>
    <mergeCell ref="H3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</vt:i4>
      </vt:variant>
    </vt:vector>
  </HeadingPairs>
  <TitlesOfParts>
    <vt:vector size="11" baseType="lpstr">
      <vt:lpstr>Сводная таблица</vt:lpstr>
      <vt:lpstr>Формула рейтинга</vt:lpstr>
      <vt:lpstr>Лр1</vt:lpstr>
      <vt:lpstr>Лр2</vt:lpstr>
      <vt:lpstr>Лр3</vt:lpstr>
      <vt:lpstr>Лр4</vt:lpstr>
      <vt:lpstr>Лр5</vt:lpstr>
      <vt:lpstr>Лр6</vt:lpstr>
      <vt:lpstr>Лр7</vt:lpstr>
      <vt:lpstr>РГР1</vt:lpstr>
      <vt:lpstr>'Сводная таблица'!Область_печати</vt:lpstr>
    </vt:vector>
  </TitlesOfParts>
  <Company>Credo-Dialogue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budo_a</dc:creator>
  <cp:lastModifiedBy>Andrew</cp:lastModifiedBy>
  <cp:lastPrinted>2016-02-13T13:45:00Z</cp:lastPrinted>
  <dcterms:created xsi:type="dcterms:W3CDTF">2016-02-05T16:12:29Z</dcterms:created>
  <dcterms:modified xsi:type="dcterms:W3CDTF">2016-10-02T06:39:10Z</dcterms:modified>
</cp:coreProperties>
</file>