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10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P34" i="1"/>
  <c r="O34"/>
  <c r="P40"/>
  <c r="O40"/>
  <c r="S14"/>
  <c r="P37"/>
  <c r="S24"/>
  <c r="P24"/>
  <c r="P10"/>
  <c r="O37"/>
  <c r="R24"/>
  <c r="O24"/>
  <c r="P14"/>
  <c r="O14"/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8"/>
  <c r="H42"/>
  <c r="H41"/>
  <c r="H40"/>
  <c r="H39"/>
  <c r="H38"/>
  <c r="H37"/>
  <c r="H36"/>
  <c r="H32"/>
  <c r="H31"/>
  <c r="H30"/>
  <c r="H29"/>
  <c r="H28"/>
  <c r="H27"/>
  <c r="H26"/>
  <c r="H25"/>
  <c r="H24"/>
  <c r="H23"/>
  <c r="H22"/>
  <c r="H21"/>
  <c r="H20"/>
  <c r="H19"/>
  <c r="H18"/>
  <c r="H16"/>
  <c r="H15"/>
  <c r="H13"/>
  <c r="H12"/>
  <c r="H11"/>
  <c r="H8"/>
  <c r="H7"/>
  <c r="H6"/>
  <c r="H5"/>
  <c r="F3"/>
  <c r="E3"/>
  <c r="D3"/>
  <c r="C3"/>
  <c r="B3"/>
  <c r="A3"/>
  <c r="A2"/>
  <c r="H43" i="7"/>
  <c r="H42"/>
  <c r="H41"/>
  <c r="H38"/>
  <c r="H37"/>
  <c r="H30"/>
  <c r="H29"/>
  <c r="H25"/>
  <c r="H22"/>
  <c r="H21"/>
  <c r="H18"/>
  <c r="H15"/>
  <c r="F3"/>
  <c r="E3"/>
  <c r="D3"/>
  <c r="C3"/>
  <c r="B3"/>
  <c r="A3"/>
  <c r="A2"/>
  <c r="H42" i="6"/>
  <c r="H41"/>
  <c r="H30"/>
  <c r="H25"/>
  <c r="H22"/>
  <c r="H18"/>
  <c r="H15"/>
  <c r="F3"/>
  <c r="E3"/>
  <c r="D3"/>
  <c r="C3"/>
  <c r="B3"/>
  <c r="A3"/>
  <c r="A2"/>
  <c r="AY6" i="9"/>
  <c r="AT6"/>
  <c r="AQ6"/>
  <c r="AL6"/>
  <c r="AI6"/>
  <c r="AD6"/>
  <c r="AA6"/>
  <c r="V6"/>
  <c r="S6"/>
  <c r="N6"/>
  <c r="K6"/>
  <c r="F6"/>
  <c r="E6"/>
  <c r="D6"/>
  <c r="C6"/>
  <c r="A6"/>
  <c r="AX6" s="1"/>
  <c r="AY5"/>
  <c r="AW5"/>
  <c r="AV5"/>
  <c r="AU5"/>
  <c r="AT5"/>
  <c r="AS5"/>
  <c r="AQ5"/>
  <c r="AO5"/>
  <c r="AN5"/>
  <c r="AM5"/>
  <c r="AL5"/>
  <c r="AK5"/>
  <c r="AI5"/>
  <c r="AG5"/>
  <c r="AF5"/>
  <c r="AE5"/>
  <c r="AD5"/>
  <c r="AC5"/>
  <c r="AA5"/>
  <c r="Y5"/>
  <c r="X5"/>
  <c r="W5"/>
  <c r="V5"/>
  <c r="U5"/>
  <c r="S5"/>
  <c r="Q5"/>
  <c r="P5"/>
  <c r="O5"/>
  <c r="N5"/>
  <c r="M5"/>
  <c r="K5"/>
  <c r="I5"/>
  <c r="H5"/>
  <c r="G5"/>
  <c r="F5"/>
  <c r="E5"/>
  <c r="C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O49" i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M49"/>
  <c r="AL49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K49"/>
  <c r="AJ49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AN48" s="1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W21"/>
  <c r="R17"/>
  <c r="O17"/>
  <c r="R14"/>
  <c r="O10"/>
  <c r="AO4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N4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4"/>
  <c r="AL4"/>
  <c r="AK4"/>
  <c r="AJ4"/>
  <c r="AS3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Q3"/>
  <c r="AO3"/>
  <c r="AM3"/>
  <c r="AL3"/>
  <c r="AN3" s="1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B2"/>
  <c r="P17" l="1"/>
  <c r="D5" i="9"/>
  <c r="L5"/>
  <c r="T5"/>
  <c r="AB5"/>
  <c r="AJ5"/>
  <c r="AR5"/>
  <c r="AZ5"/>
  <c r="I6"/>
  <c r="Q6"/>
  <c r="Y6"/>
  <c r="AG6"/>
  <c r="AO6"/>
  <c r="AW6"/>
  <c r="S17" i="1"/>
  <c r="H6" i="9"/>
  <c r="P6"/>
  <c r="X6"/>
  <c r="AF6"/>
  <c r="AN6"/>
  <c r="AV6"/>
  <c r="J5"/>
  <c r="R5"/>
  <c r="Z5"/>
  <c r="AH5"/>
  <c r="AP5"/>
  <c r="G6"/>
  <c r="O6"/>
  <c r="W6"/>
  <c r="AE6"/>
  <c r="AM6"/>
  <c r="AU6"/>
  <c r="I41" i="15"/>
  <c r="K41" s="1"/>
  <c r="I33"/>
  <c r="K33" s="1"/>
  <c r="I25"/>
  <c r="K25" s="1"/>
  <c r="I17"/>
  <c r="K17" s="1"/>
  <c r="I14"/>
  <c r="K14" s="1"/>
  <c r="I6"/>
  <c r="K6" s="1"/>
  <c r="I42" i="13"/>
  <c r="K42" s="1"/>
  <c r="I34"/>
  <c r="K34" s="1"/>
  <c r="I26"/>
  <c r="K26" s="1"/>
  <c r="I18"/>
  <c r="K18" s="1"/>
  <c r="I15"/>
  <c r="K15" s="1"/>
  <c r="I7"/>
  <c r="K7" s="1"/>
  <c r="I43" i="12"/>
  <c r="K43" s="1"/>
  <c r="I35"/>
  <c r="K35" s="1"/>
  <c r="I27"/>
  <c r="K27" s="1"/>
  <c r="I19"/>
  <c r="K19" s="1"/>
  <c r="I16"/>
  <c r="K16" s="1"/>
  <c r="I8"/>
  <c r="K8" s="1"/>
  <c r="I36" i="11"/>
  <c r="K36" s="1"/>
  <c r="I28"/>
  <c r="K28" s="1"/>
  <c r="I20"/>
  <c r="K20" s="1"/>
  <c r="I9"/>
  <c r="K9" s="1"/>
  <c r="I37" i="10"/>
  <c r="K37" s="1"/>
  <c r="I29"/>
  <c r="K29" s="1"/>
  <c r="I21"/>
  <c r="K21" s="1"/>
  <c r="I10"/>
  <c r="K10" s="1"/>
  <c r="I38" i="8"/>
  <c r="K38" s="1"/>
  <c r="I38" i="1" s="1"/>
  <c r="I29" i="8"/>
  <c r="K29" s="1"/>
  <c r="I29" i="1" s="1"/>
  <c r="I21" i="8"/>
  <c r="K21" s="1"/>
  <c r="I21" i="1" s="1"/>
  <c r="I29" i="7"/>
  <c r="K29" s="1"/>
  <c r="H29" i="1" s="1"/>
  <c r="I22" i="7"/>
  <c r="K22" s="1"/>
  <c r="H22" i="1" s="1"/>
  <c r="I19" i="7"/>
  <c r="I12"/>
  <c r="I8"/>
  <c r="I28" i="6"/>
  <c r="I21"/>
  <c r="I14"/>
  <c r="I10"/>
  <c r="I6"/>
  <c r="I10" i="8"/>
  <c r="I40" i="7"/>
  <c r="I33"/>
  <c r="I26"/>
  <c r="I16"/>
  <c r="I43" i="6"/>
  <c r="I40"/>
  <c r="I36"/>
  <c r="I32"/>
  <c r="I39" i="15"/>
  <c r="K39" s="1"/>
  <c r="I31"/>
  <c r="K31" s="1"/>
  <c r="I23"/>
  <c r="K23" s="1"/>
  <c r="I12"/>
  <c r="K12" s="1"/>
  <c r="I40" i="13"/>
  <c r="K40" s="1"/>
  <c r="I32"/>
  <c r="K32" s="1"/>
  <c r="I24"/>
  <c r="K24" s="1"/>
  <c r="I13"/>
  <c r="K13" s="1"/>
  <c r="I5"/>
  <c r="K5" s="1"/>
  <c r="I41" i="12"/>
  <c r="K41" s="1"/>
  <c r="I33"/>
  <c r="K33" s="1"/>
  <c r="I25"/>
  <c r="K25" s="1"/>
  <c r="I17"/>
  <c r="K17" s="1"/>
  <c r="I14"/>
  <c r="K14" s="1"/>
  <c r="I6"/>
  <c r="K6" s="1"/>
  <c r="I42" i="11"/>
  <c r="K42" s="1"/>
  <c r="I34"/>
  <c r="K34" s="1"/>
  <c r="I26"/>
  <c r="K26" s="1"/>
  <c r="I18"/>
  <c r="K18" s="1"/>
  <c r="I15"/>
  <c r="K15" s="1"/>
  <c r="I7"/>
  <c r="K7" s="1"/>
  <c r="I43" i="10"/>
  <c r="K43" s="1"/>
  <c r="I35"/>
  <c r="K35" s="1"/>
  <c r="I27"/>
  <c r="K27" s="1"/>
  <c r="I19"/>
  <c r="K19" s="1"/>
  <c r="I16"/>
  <c r="K16" s="1"/>
  <c r="I8"/>
  <c r="K8" s="1"/>
  <c r="I36" i="8"/>
  <c r="K36" s="1"/>
  <c r="I36" i="1" s="1"/>
  <c r="I27" i="8"/>
  <c r="K27" s="1"/>
  <c r="I27" i="1" s="1"/>
  <c r="I19" i="8"/>
  <c r="K19" s="1"/>
  <c r="I19" i="1" s="1"/>
  <c r="I16" i="8"/>
  <c r="K16" s="1"/>
  <c r="I16" i="1" s="1"/>
  <c r="I13" i="8"/>
  <c r="K13" s="1"/>
  <c r="I13" i="1" s="1"/>
  <c r="I7" i="8"/>
  <c r="K7" s="1"/>
  <c r="I7" i="1" s="1"/>
  <c r="I43" i="7"/>
  <c r="K43" s="1"/>
  <c r="H43" i="1" s="1"/>
  <c r="I37" i="7"/>
  <c r="K37" s="1"/>
  <c r="H37" i="1" s="1"/>
  <c r="I23" i="7"/>
  <c r="I20"/>
  <c r="I13"/>
  <c r="I9"/>
  <c r="I5"/>
  <c r="I29" i="6"/>
  <c r="I25"/>
  <c r="K25" s="1"/>
  <c r="G25" i="1" s="1"/>
  <c r="I18" i="6"/>
  <c r="K18" s="1"/>
  <c r="G18" i="1" s="1"/>
  <c r="I11" i="6"/>
  <c r="I7"/>
  <c r="I33" i="8"/>
  <c r="I34" i="7"/>
  <c r="I27"/>
  <c r="I17"/>
  <c r="I37" i="6"/>
  <c r="I33"/>
  <c r="I17" i="10"/>
  <c r="K17" s="1"/>
  <c r="I17" i="8"/>
  <c r="I14"/>
  <c r="I24" i="7"/>
  <c r="I14"/>
  <c r="I10"/>
  <c r="I6"/>
  <c r="I26" i="6"/>
  <c r="I19"/>
  <c r="I12"/>
  <c r="I8"/>
  <c r="I40" i="15"/>
  <c r="K40" s="1"/>
  <c r="I32"/>
  <c r="K32" s="1"/>
  <c r="I24"/>
  <c r="K24" s="1"/>
  <c r="I13"/>
  <c r="K13" s="1"/>
  <c r="I5"/>
  <c r="K5" s="1"/>
  <c r="I41" i="13"/>
  <c r="K41" s="1"/>
  <c r="I33"/>
  <c r="K33" s="1"/>
  <c r="I25"/>
  <c r="K25" s="1"/>
  <c r="I17"/>
  <c r="K17" s="1"/>
  <c r="I14"/>
  <c r="K14" s="1"/>
  <c r="I6"/>
  <c r="K6" s="1"/>
  <c r="I42" i="12"/>
  <c r="K42" s="1"/>
  <c r="I34"/>
  <c r="K34" s="1"/>
  <c r="I26"/>
  <c r="K26" s="1"/>
  <c r="I18"/>
  <c r="K18" s="1"/>
  <c r="I15"/>
  <c r="K15" s="1"/>
  <c r="I7"/>
  <c r="K7" s="1"/>
  <c r="I43" i="11"/>
  <c r="K43" s="1"/>
  <c r="I35"/>
  <c r="K35" s="1"/>
  <c r="I27"/>
  <c r="K27" s="1"/>
  <c r="I19"/>
  <c r="K19" s="1"/>
  <c r="I16"/>
  <c r="K16" s="1"/>
  <c r="I8"/>
  <c r="K8" s="1"/>
  <c r="I36" i="10"/>
  <c r="K36" s="1"/>
  <c r="I28"/>
  <c r="K28" s="1"/>
  <c r="I20"/>
  <c r="K20" s="1"/>
  <c r="I9"/>
  <c r="K9" s="1"/>
  <c r="I37" i="8"/>
  <c r="K37" s="1"/>
  <c r="I37" i="1" s="1"/>
  <c r="I34" i="8"/>
  <c r="I28"/>
  <c r="K28" s="1"/>
  <c r="I28" i="1" s="1"/>
  <c r="I20" i="8"/>
  <c r="K20" s="1"/>
  <c r="I20" i="1" s="1"/>
  <c r="I8" i="8"/>
  <c r="K8" s="1"/>
  <c r="I8" i="1" s="1"/>
  <c r="I38" i="7"/>
  <c r="K38" s="1"/>
  <c r="H38" i="1" s="1"/>
  <c r="I35" i="7"/>
  <c r="I31"/>
  <c r="I28"/>
  <c r="I21"/>
  <c r="K21" s="1"/>
  <c r="H21" i="1" s="1"/>
  <c r="I38" i="6"/>
  <c r="I34"/>
  <c r="I30"/>
  <c r="K30" s="1"/>
  <c r="G30" i="1" s="1"/>
  <c r="I23" i="6"/>
  <c r="I16"/>
  <c r="I38" i="11"/>
  <c r="K38" s="1"/>
  <c r="I30"/>
  <c r="K30" s="1"/>
  <c r="I22"/>
  <c r="K22" s="1"/>
  <c r="I11"/>
  <c r="K11" s="1"/>
  <c r="I39" i="10"/>
  <c r="K39" s="1"/>
  <c r="I31"/>
  <c r="K31" s="1"/>
  <c r="I23"/>
  <c r="K23" s="1"/>
  <c r="I12"/>
  <c r="K12" s="1"/>
  <c r="I40" i="8"/>
  <c r="K40" s="1"/>
  <c r="I40" i="1" s="1"/>
  <c r="I31" i="8"/>
  <c r="K31" s="1"/>
  <c r="I31" i="1" s="1"/>
  <c r="I23" i="8"/>
  <c r="K23" s="1"/>
  <c r="I23" i="1" s="1"/>
  <c r="I18" i="7"/>
  <c r="K18" s="1"/>
  <c r="H18" i="1" s="1"/>
  <c r="I11" i="7"/>
  <c r="I7"/>
  <c r="I27" i="6"/>
  <c r="I20"/>
  <c r="I13"/>
  <c r="I9"/>
  <c r="I5"/>
  <c r="I17" i="11"/>
  <c r="K17" s="1"/>
  <c r="I35" i="8"/>
  <c r="I9"/>
  <c r="I39" i="7"/>
  <c r="I36"/>
  <c r="I32"/>
  <c r="I39" i="6"/>
  <c r="I35"/>
  <c r="I31"/>
  <c r="I24"/>
  <c r="I17"/>
  <c r="M6" i="9"/>
  <c r="U6"/>
  <c r="AC6"/>
  <c r="AK6"/>
  <c r="AS6"/>
  <c r="A7"/>
  <c r="L6"/>
  <c r="T6"/>
  <c r="AB6"/>
  <c r="AJ6"/>
  <c r="AR6"/>
  <c r="AZ6"/>
  <c r="J6"/>
  <c r="R6"/>
  <c r="Z6"/>
  <c r="AH6"/>
  <c r="AP6"/>
  <c r="I5" i="8"/>
  <c r="K5" s="1"/>
  <c r="I5" i="1" s="1"/>
  <c r="I25" i="8"/>
  <c r="K25" s="1"/>
  <c r="I25" i="1" s="1"/>
  <c r="I6" i="10"/>
  <c r="K6" s="1"/>
  <c r="I14"/>
  <c r="K14" s="1"/>
  <c r="I12" i="12"/>
  <c r="K12" s="1"/>
  <c r="I21"/>
  <c r="K21" s="1"/>
  <c r="I29"/>
  <c r="K29" s="1"/>
  <c r="I37"/>
  <c r="K37" s="1"/>
  <c r="I10" i="15"/>
  <c r="K10" s="1"/>
  <c r="I19"/>
  <c r="K19" s="1"/>
  <c r="I27"/>
  <c r="K27" s="1"/>
  <c r="I35"/>
  <c r="K35" s="1"/>
  <c r="I43"/>
  <c r="K43" s="1"/>
  <c r="I15" i="6"/>
  <c r="K15" s="1"/>
  <c r="G15" i="1" s="1"/>
  <c r="I42" i="7"/>
  <c r="K42" s="1"/>
  <c r="H42" i="1" s="1"/>
  <c r="I15" i="8"/>
  <c r="K15" s="1"/>
  <c r="I15" i="1" s="1"/>
  <c r="I24" i="8"/>
  <c r="K24" s="1"/>
  <c r="I24" i="1" s="1"/>
  <c r="I32" i="8"/>
  <c r="K32" s="1"/>
  <c r="I32" i="1" s="1"/>
  <c r="I43" i="8"/>
  <c r="K43" s="1"/>
  <c r="I43" i="1" s="1"/>
  <c r="I5" i="10"/>
  <c r="K5" s="1"/>
  <c r="I13"/>
  <c r="K13" s="1"/>
  <c r="I22"/>
  <c r="K22" s="1"/>
  <c r="I30"/>
  <c r="K30" s="1"/>
  <c r="I38"/>
  <c r="K38" s="1"/>
  <c r="I25" i="11"/>
  <c r="K25" s="1"/>
  <c r="I33"/>
  <c r="K33" s="1"/>
  <c r="I41"/>
  <c r="K41" s="1"/>
  <c r="I11" i="12"/>
  <c r="K11" s="1"/>
  <c r="I20"/>
  <c r="K20" s="1"/>
  <c r="I28"/>
  <c r="K28" s="1"/>
  <c r="I36"/>
  <c r="K36" s="1"/>
  <c r="I23" i="13"/>
  <c r="K23" s="1"/>
  <c r="I31"/>
  <c r="K31" s="1"/>
  <c r="I39"/>
  <c r="K39" s="1"/>
  <c r="I9" i="15"/>
  <c r="K9" s="1"/>
  <c r="I18"/>
  <c r="K18" s="1"/>
  <c r="I26"/>
  <c r="K26" s="1"/>
  <c r="I34"/>
  <c r="K34" s="1"/>
  <c r="I42"/>
  <c r="K42" s="1"/>
  <c r="I41" i="7"/>
  <c r="K41" s="1"/>
  <c r="H41" i="1" s="1"/>
  <c r="I42" i="8"/>
  <c r="K42" s="1"/>
  <c r="I42" i="1" s="1"/>
  <c r="I24" i="11"/>
  <c r="K24" s="1"/>
  <c r="I32"/>
  <c r="K32" s="1"/>
  <c r="I40"/>
  <c r="K40" s="1"/>
  <c r="I10" i="12"/>
  <c r="K10" s="1"/>
  <c r="I22" i="13"/>
  <c r="K22" s="1"/>
  <c r="I30"/>
  <c r="K30" s="1"/>
  <c r="I38"/>
  <c r="K38" s="1"/>
  <c r="I8" i="15"/>
  <c r="K8" s="1"/>
  <c r="I16"/>
  <c r="K16" s="1"/>
  <c r="I42" i="6"/>
  <c r="K42" s="1"/>
  <c r="G42" i="1" s="1"/>
  <c r="I15" i="7"/>
  <c r="K15" s="1"/>
  <c r="H15" i="1" s="1"/>
  <c r="I12" i="8"/>
  <c r="K12" s="1"/>
  <c r="I12" i="1" s="1"/>
  <c r="I22" i="8"/>
  <c r="K22" s="1"/>
  <c r="I22" i="1" s="1"/>
  <c r="I30" i="8"/>
  <c r="K30" s="1"/>
  <c r="I30" i="1" s="1"/>
  <c r="I41" i="8"/>
  <c r="K41" s="1"/>
  <c r="I41" i="1" s="1"/>
  <c r="I11" i="10"/>
  <c r="K11" s="1"/>
  <c r="I6" i="11"/>
  <c r="K6" s="1"/>
  <c r="I14"/>
  <c r="K14" s="1"/>
  <c r="I23"/>
  <c r="K23" s="1"/>
  <c r="I31"/>
  <c r="K31" s="1"/>
  <c r="I39"/>
  <c r="K39" s="1"/>
  <c r="I9" i="12"/>
  <c r="K9" s="1"/>
  <c r="I12" i="13"/>
  <c r="K12" s="1"/>
  <c r="I21"/>
  <c r="K21" s="1"/>
  <c r="I29"/>
  <c r="K29" s="1"/>
  <c r="I37"/>
  <c r="K37" s="1"/>
  <c r="I7" i="15"/>
  <c r="K7" s="1"/>
  <c r="I15"/>
  <c r="K15" s="1"/>
  <c r="I41" i="6"/>
  <c r="K41" s="1"/>
  <c r="G41" i="1" s="1"/>
  <c r="BT41" s="1"/>
  <c r="I11" i="8"/>
  <c r="K11" s="1"/>
  <c r="I11" i="1" s="1"/>
  <c r="I5" i="11"/>
  <c r="K5" s="1"/>
  <c r="I13"/>
  <c r="K13" s="1"/>
  <c r="I11" i="13"/>
  <c r="K11" s="1"/>
  <c r="I20"/>
  <c r="K20" s="1"/>
  <c r="I28"/>
  <c r="K28" s="1"/>
  <c r="I36"/>
  <c r="K36" s="1"/>
  <c r="I30" i="7"/>
  <c r="K30" s="1"/>
  <c r="H30" i="1" s="1"/>
  <c r="I39" i="8"/>
  <c r="K39" s="1"/>
  <c r="I39" i="1" s="1"/>
  <c r="I18" i="10"/>
  <c r="K18" s="1"/>
  <c r="I26"/>
  <c r="K26" s="1"/>
  <c r="I34"/>
  <c r="K34" s="1"/>
  <c r="I42"/>
  <c r="K42" s="1"/>
  <c r="I12" i="11"/>
  <c r="K12" s="1"/>
  <c r="I21"/>
  <c r="K21" s="1"/>
  <c r="I29"/>
  <c r="K29" s="1"/>
  <c r="I37"/>
  <c r="K37" s="1"/>
  <c r="I24" i="12"/>
  <c r="K24" s="1"/>
  <c r="I32"/>
  <c r="K32" s="1"/>
  <c r="I40"/>
  <c r="K40" s="1"/>
  <c r="I10" i="13"/>
  <c r="K10" s="1"/>
  <c r="I19"/>
  <c r="K19" s="1"/>
  <c r="I27"/>
  <c r="K27" s="1"/>
  <c r="I35"/>
  <c r="K35" s="1"/>
  <c r="I43"/>
  <c r="K43" s="1"/>
  <c r="I22" i="15"/>
  <c r="K22" s="1"/>
  <c r="I30"/>
  <c r="K30" s="1"/>
  <c r="I38"/>
  <c r="K38" s="1"/>
  <c r="I25" i="10"/>
  <c r="K25" s="1"/>
  <c r="I33"/>
  <c r="K33" s="1"/>
  <c r="I41"/>
  <c r="K41" s="1"/>
  <c r="I23" i="12"/>
  <c r="K23" s="1"/>
  <c r="I31"/>
  <c r="K31" s="1"/>
  <c r="I39"/>
  <c r="K39" s="1"/>
  <c r="I9" i="13"/>
  <c r="K9" s="1"/>
  <c r="I21" i="15"/>
  <c r="K21" s="1"/>
  <c r="I29"/>
  <c r="K29" s="1"/>
  <c r="I37"/>
  <c r="K37" s="1"/>
  <c r="I22" i="6"/>
  <c r="K22" s="1"/>
  <c r="G22" i="1" s="1"/>
  <c r="BT22" s="1"/>
  <c r="I25" i="7"/>
  <c r="K25" s="1"/>
  <c r="H25" i="1" s="1"/>
  <c r="I6" i="8"/>
  <c r="K6" s="1"/>
  <c r="I6" i="1" s="1"/>
  <c r="I18" i="8"/>
  <c r="K18" s="1"/>
  <c r="I18" i="1" s="1"/>
  <c r="I26" i="8"/>
  <c r="K26" s="1"/>
  <c r="I26" i="1" s="1"/>
  <c r="I7" i="10"/>
  <c r="K7" s="1"/>
  <c r="I15"/>
  <c r="K15" s="1"/>
  <c r="I24"/>
  <c r="K24" s="1"/>
  <c r="I32"/>
  <c r="K32" s="1"/>
  <c r="I40"/>
  <c r="K40" s="1"/>
  <c r="I10" i="11"/>
  <c r="K10" s="1"/>
  <c r="I5" i="12"/>
  <c r="K5" s="1"/>
  <c r="I13"/>
  <c r="K13" s="1"/>
  <c r="I22"/>
  <c r="K22" s="1"/>
  <c r="I30"/>
  <c r="K30" s="1"/>
  <c r="I38"/>
  <c r="K38" s="1"/>
  <c r="I8" i="13"/>
  <c r="K8" s="1"/>
  <c r="I16"/>
  <c r="K16" s="1"/>
  <c r="I11" i="15"/>
  <c r="K11" s="1"/>
  <c r="I20"/>
  <c r="K20" s="1"/>
  <c r="I28"/>
  <c r="K28" s="1"/>
  <c r="I36"/>
  <c r="K36" s="1"/>
  <c r="BT42" i="1" l="1"/>
  <c r="BT25"/>
  <c r="BT18"/>
  <c r="AU7" i="9"/>
  <c r="AM7"/>
  <c r="AE7"/>
  <c r="W7"/>
  <c r="O7"/>
  <c r="G7"/>
  <c r="AV7"/>
  <c r="AN7"/>
  <c r="AF7"/>
  <c r="X7"/>
  <c r="P7"/>
  <c r="H7"/>
  <c r="AW7"/>
  <c r="AO7"/>
  <c r="AG7"/>
  <c r="Y7"/>
  <c r="Q7"/>
  <c r="I7"/>
  <c r="AX7"/>
  <c r="AP7"/>
  <c r="AH7"/>
  <c r="Z7"/>
  <c r="R7"/>
  <c r="J7"/>
  <c r="AY7"/>
  <c r="AQ7"/>
  <c r="AI7"/>
  <c r="AA7"/>
  <c r="S7"/>
  <c r="K7"/>
  <c r="C7"/>
  <c r="AZ7"/>
  <c r="AR7"/>
  <c r="AJ7"/>
  <c r="AB7"/>
  <c r="T7"/>
  <c r="L7"/>
  <c r="D7"/>
  <c r="A8"/>
  <c r="AS7"/>
  <c r="AK7"/>
  <c r="AC7"/>
  <c r="U7"/>
  <c r="M7"/>
  <c r="E7"/>
  <c r="AT7"/>
  <c r="AL7"/>
  <c r="AD7"/>
  <c r="V7"/>
  <c r="N7"/>
  <c r="F7"/>
  <c r="BT15" i="1"/>
  <c r="BT30"/>
  <c r="AZ8" i="9" l="1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AW9" l="1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T10" l="1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Y11" l="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X11"/>
  <c r="AP11"/>
  <c r="AH11"/>
  <c r="Z11"/>
  <c r="R11"/>
  <c r="J11"/>
  <c r="AV12" l="1"/>
  <c r="AN12"/>
  <c r="AF12"/>
  <c r="X12"/>
  <c r="P12"/>
  <c r="H12"/>
  <c r="AW12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Z12"/>
  <c r="AR12"/>
  <c r="AJ12"/>
  <c r="AB12"/>
  <c r="T12"/>
  <c r="L12"/>
  <c r="D12"/>
  <c r="A13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14" l="1"/>
  <c r="AS13"/>
  <c r="AK13"/>
  <c r="AC13"/>
  <c r="U13"/>
  <c r="M13"/>
  <c r="E13"/>
  <c r="AT13"/>
  <c r="AL13"/>
  <c r="AD13"/>
  <c r="V13"/>
  <c r="N13"/>
  <c r="F13"/>
  <c r="AU13"/>
  <c r="AM13"/>
  <c r="AE13"/>
  <c r="W13"/>
  <c r="O13"/>
  <c r="G13"/>
  <c r="AV13"/>
  <c r="AN13"/>
  <c r="AF13"/>
  <c r="X13"/>
  <c r="P13"/>
  <c r="H13"/>
  <c r="AW13"/>
  <c r="AO13"/>
  <c r="AG13"/>
  <c r="Y13"/>
  <c r="Q13"/>
  <c r="I13"/>
  <c r="AX13"/>
  <c r="AP13"/>
  <c r="AH13"/>
  <c r="Z13"/>
  <c r="R13"/>
  <c r="J13"/>
  <c r="AY13"/>
  <c r="AQ13"/>
  <c r="AI13"/>
  <c r="AA13"/>
  <c r="S13"/>
  <c r="K13"/>
  <c r="C13"/>
  <c r="AZ13"/>
  <c r="AR13"/>
  <c r="AJ13"/>
  <c r="AB13"/>
  <c r="T13"/>
  <c r="L13"/>
  <c r="D13"/>
  <c r="AX14" l="1"/>
  <c r="AP14"/>
  <c r="AH14"/>
  <c r="Z14"/>
  <c r="R14"/>
  <c r="J14"/>
  <c r="AY14"/>
  <c r="AQ14"/>
  <c r="AI14"/>
  <c r="AA14"/>
  <c r="S14"/>
  <c r="K14"/>
  <c r="C14"/>
  <c r="AZ14"/>
  <c r="AR14"/>
  <c r="AJ14"/>
  <c r="AB14"/>
  <c r="T14"/>
  <c r="L14"/>
  <c r="D14"/>
  <c r="A15"/>
  <c r="AS14"/>
  <c r="AK14"/>
  <c r="AC14"/>
  <c r="U14"/>
  <c r="M14"/>
  <c r="E14"/>
  <c r="AT14"/>
  <c r="AL14"/>
  <c r="AD14"/>
  <c r="V14"/>
  <c r="N14"/>
  <c r="F14"/>
  <c r="AU14"/>
  <c r="AM14"/>
  <c r="AE14"/>
  <c r="W14"/>
  <c r="O14"/>
  <c r="G14"/>
  <c r="AV14"/>
  <c r="AN14"/>
  <c r="AF14"/>
  <c r="X14"/>
  <c r="P14"/>
  <c r="H14"/>
  <c r="AW14"/>
  <c r="AO14"/>
  <c r="AG14"/>
  <c r="Y14"/>
  <c r="Q14"/>
  <c r="I14"/>
  <c r="AU15" l="1"/>
  <c r="AM15"/>
  <c r="AE15"/>
  <c r="W15"/>
  <c r="O15"/>
  <c r="G15"/>
  <c r="AV15"/>
  <c r="AN15"/>
  <c r="AF15"/>
  <c r="X15"/>
  <c r="P15"/>
  <c r="H15"/>
  <c r="AW15"/>
  <c r="AO15"/>
  <c r="AG15"/>
  <c r="Y15"/>
  <c r="Q15"/>
  <c r="I15"/>
  <c r="AX15"/>
  <c r="AP15"/>
  <c r="AH15"/>
  <c r="Z15"/>
  <c r="R15"/>
  <c r="J15"/>
  <c r="AY15"/>
  <c r="AQ15"/>
  <c r="AI15"/>
  <c r="AA15"/>
  <c r="S15"/>
  <c r="K15"/>
  <c r="C15"/>
  <c r="AZ15"/>
  <c r="AR15"/>
  <c r="AJ15"/>
  <c r="AB15"/>
  <c r="T15"/>
  <c r="L15"/>
  <c r="D15"/>
  <c r="A16"/>
  <c r="AS15"/>
  <c r="AK15"/>
  <c r="AC15"/>
  <c r="U15"/>
  <c r="M15"/>
  <c r="E15"/>
  <c r="AT15"/>
  <c r="AL15"/>
  <c r="AD15"/>
  <c r="V15"/>
  <c r="N15"/>
  <c r="F15"/>
  <c r="AZ16" l="1"/>
  <c r="AR16"/>
  <c r="AJ16"/>
  <c r="AB16"/>
  <c r="T16"/>
  <c r="L16"/>
  <c r="D16"/>
  <c r="A17"/>
  <c r="AS16"/>
  <c r="AK16"/>
  <c r="AC16"/>
  <c r="U16"/>
  <c r="M16"/>
  <c r="E16"/>
  <c r="AT16"/>
  <c r="AL16"/>
  <c r="AD16"/>
  <c r="V16"/>
  <c r="N16"/>
  <c r="F16"/>
  <c r="AU16"/>
  <c r="AM16"/>
  <c r="AE16"/>
  <c r="W16"/>
  <c r="O16"/>
  <c r="G16"/>
  <c r="AV16"/>
  <c r="AN16"/>
  <c r="AF16"/>
  <c r="X16"/>
  <c r="P16"/>
  <c r="H16"/>
  <c r="AW16"/>
  <c r="AO16"/>
  <c r="AG16"/>
  <c r="Y16"/>
  <c r="Q16"/>
  <c r="I16"/>
  <c r="AX16"/>
  <c r="AP16"/>
  <c r="AH16"/>
  <c r="Z16"/>
  <c r="R16"/>
  <c r="J16"/>
  <c r="AY16"/>
  <c r="AQ16"/>
  <c r="AI16"/>
  <c r="AA16"/>
  <c r="S16"/>
  <c r="K16"/>
  <c r="C16"/>
  <c r="AW17" l="1"/>
  <c r="AO17"/>
  <c r="AG17"/>
  <c r="Y17"/>
  <c r="Q17"/>
  <c r="I17"/>
  <c r="AX17"/>
  <c r="AP17"/>
  <c r="AH17"/>
  <c r="Z17"/>
  <c r="R17"/>
  <c r="J17"/>
  <c r="AY17"/>
  <c r="AQ17"/>
  <c r="AI17"/>
  <c r="AA17"/>
  <c r="S17"/>
  <c r="K17"/>
  <c r="C17"/>
  <c r="AZ17"/>
  <c r="AR17"/>
  <c r="AJ17"/>
  <c r="AB17"/>
  <c r="T17"/>
  <c r="L17"/>
  <c r="D17"/>
  <c r="A18"/>
  <c r="AS17"/>
  <c r="AK17"/>
  <c r="AC17"/>
  <c r="U17"/>
  <c r="M17"/>
  <c r="E17"/>
  <c r="AT17"/>
  <c r="AL17"/>
  <c r="AD17"/>
  <c r="V17"/>
  <c r="N17"/>
  <c r="F17"/>
  <c r="AU17"/>
  <c r="AM17"/>
  <c r="AE17"/>
  <c r="W17"/>
  <c r="O17"/>
  <c r="G17"/>
  <c r="AV17"/>
  <c r="AN17"/>
  <c r="AF17"/>
  <c r="X17"/>
  <c r="P17"/>
  <c r="H17"/>
  <c r="AT18" l="1"/>
  <c r="AL18"/>
  <c r="AD18"/>
  <c r="V18"/>
  <c r="N18"/>
  <c r="F18"/>
  <c r="AU18"/>
  <c r="AM18"/>
  <c r="AE18"/>
  <c r="W18"/>
  <c r="O18"/>
  <c r="G18"/>
  <c r="AV18"/>
  <c r="AN18"/>
  <c r="AF18"/>
  <c r="X18"/>
  <c r="P18"/>
  <c r="H18"/>
  <c r="AW18"/>
  <c r="AO18"/>
  <c r="AG18"/>
  <c r="Y18"/>
  <c r="Q18"/>
  <c r="I18"/>
  <c r="AX18"/>
  <c r="AP18"/>
  <c r="AH18"/>
  <c r="Z18"/>
  <c r="R18"/>
  <c r="J18"/>
  <c r="AY18"/>
  <c r="AQ18"/>
  <c r="AI18"/>
  <c r="AA18"/>
  <c r="S18"/>
  <c r="K18"/>
  <c r="C18"/>
  <c r="AZ18"/>
  <c r="AR18"/>
  <c r="AJ18"/>
  <c r="AB18"/>
  <c r="T18"/>
  <c r="L18"/>
  <c r="D18"/>
  <c r="A19"/>
  <c r="AS18"/>
  <c r="AK18"/>
  <c r="AC18"/>
  <c r="U18"/>
  <c r="M18"/>
  <c r="E18"/>
  <c r="AY19" l="1"/>
  <c r="AQ19"/>
  <c r="AI19"/>
  <c r="AA19"/>
  <c r="S19"/>
  <c r="K19"/>
  <c r="C19"/>
  <c r="AZ19"/>
  <c r="AR19"/>
  <c r="AJ19"/>
  <c r="AB19"/>
  <c r="T19"/>
  <c r="L19"/>
  <c r="D19"/>
  <c r="A20"/>
  <c r="AS19"/>
  <c r="AK19"/>
  <c r="AC19"/>
  <c r="U19"/>
  <c r="M19"/>
  <c r="E19"/>
  <c r="AT19"/>
  <c r="AL19"/>
  <c r="AD19"/>
  <c r="V19"/>
  <c r="N19"/>
  <c r="F19"/>
  <c r="AU19"/>
  <c r="AM19"/>
  <c r="AE19"/>
  <c r="W19"/>
  <c r="O19"/>
  <c r="G19"/>
  <c r="AV19"/>
  <c r="AN19"/>
  <c r="AF19"/>
  <c r="X19"/>
  <c r="P19"/>
  <c r="H19"/>
  <c r="AW19"/>
  <c r="AO19"/>
  <c r="AG19"/>
  <c r="Y19"/>
  <c r="Q19"/>
  <c r="I19"/>
  <c r="AX19"/>
  <c r="AP19"/>
  <c r="AH19"/>
  <c r="Z19"/>
  <c r="R19"/>
  <c r="J19"/>
  <c r="AT20" l="1"/>
  <c r="AL20"/>
  <c r="AV20"/>
  <c r="AN20"/>
  <c r="AF20"/>
  <c r="A21"/>
  <c r="AQ20"/>
  <c r="AG20"/>
  <c r="X20"/>
  <c r="P20"/>
  <c r="H20"/>
  <c r="AR20"/>
  <c r="AH20"/>
  <c r="Y20"/>
  <c r="Q20"/>
  <c r="I20"/>
  <c r="AS20"/>
  <c r="AI20"/>
  <c r="Z20"/>
  <c r="R20"/>
  <c r="J20"/>
  <c r="AU20"/>
  <c r="AJ20"/>
  <c r="AA20"/>
  <c r="S20"/>
  <c r="K20"/>
  <c r="C20"/>
  <c r="AW20"/>
  <c r="AK20"/>
  <c r="AB20"/>
  <c r="T20"/>
  <c r="L20"/>
  <c r="D20"/>
  <c r="AX20"/>
  <c r="AM20"/>
  <c r="AC20"/>
  <c r="U20"/>
  <c r="M20"/>
  <c r="E20"/>
  <c r="AY20"/>
  <c r="AO20"/>
  <c r="AD20"/>
  <c r="V20"/>
  <c r="N20"/>
  <c r="F20"/>
  <c r="AZ20"/>
  <c r="AP20"/>
  <c r="AE20"/>
  <c r="W20"/>
  <c r="O20"/>
  <c r="G20"/>
  <c r="AY21" l="1"/>
  <c r="AQ21"/>
  <c r="AI21"/>
  <c r="AA21"/>
  <c r="S21"/>
  <c r="K21"/>
  <c r="C21"/>
  <c r="A22"/>
  <c r="AS21"/>
  <c r="AK21"/>
  <c r="AC21"/>
  <c r="U21"/>
  <c r="M21"/>
  <c r="E21"/>
  <c r="AT21"/>
  <c r="AH21"/>
  <c r="X21"/>
  <c r="N21"/>
  <c r="AU21"/>
  <c r="AJ21"/>
  <c r="Y21"/>
  <c r="O21"/>
  <c r="D21"/>
  <c r="AV21"/>
  <c r="AL21"/>
  <c r="Z21"/>
  <c r="P21"/>
  <c r="F21"/>
  <c r="AW21"/>
  <c r="AM21"/>
  <c r="AB21"/>
  <c r="Q21"/>
  <c r="G21"/>
  <c r="AX21"/>
  <c r="AN21"/>
  <c r="AD21"/>
  <c r="R21"/>
  <c r="H21"/>
  <c r="AZ21"/>
  <c r="AO21"/>
  <c r="AE21"/>
  <c r="T21"/>
  <c r="I21"/>
  <c r="AP21"/>
  <c r="AF21"/>
  <c r="V21"/>
  <c r="J21"/>
  <c r="AR21"/>
  <c r="AG21"/>
  <c r="W21"/>
  <c r="L21"/>
  <c r="AV22" l="1"/>
  <c r="AN22"/>
  <c r="AF22"/>
  <c r="X22"/>
  <c r="P22"/>
  <c r="H22"/>
  <c r="AX22"/>
  <c r="AP22"/>
  <c r="AH22"/>
  <c r="Z22"/>
  <c r="R22"/>
  <c r="J22"/>
  <c r="AU22"/>
  <c r="AK22"/>
  <c r="AA22"/>
  <c r="O22"/>
  <c r="E22"/>
  <c r="AW22"/>
  <c r="AL22"/>
  <c r="AB22"/>
  <c r="Q22"/>
  <c r="F22"/>
  <c r="AY22"/>
  <c r="AM22"/>
  <c r="AC22"/>
  <c r="S22"/>
  <c r="G22"/>
  <c r="AZ22"/>
  <c r="AO22"/>
  <c r="AD22"/>
  <c r="T22"/>
  <c r="I22"/>
  <c r="A23"/>
  <c r="AQ22"/>
  <c r="AE22"/>
  <c r="U22"/>
  <c r="K22"/>
  <c r="AR22"/>
  <c r="AG22"/>
  <c r="V22"/>
  <c r="L22"/>
  <c r="AS22"/>
  <c r="AI22"/>
  <c r="W22"/>
  <c r="M22"/>
  <c r="C22"/>
  <c r="AT22"/>
  <c r="AJ22"/>
  <c r="Y22"/>
  <c r="N22"/>
  <c r="D22"/>
  <c r="A24" l="1"/>
  <c r="AS23"/>
  <c r="AK23"/>
  <c r="AC23"/>
  <c r="U23"/>
  <c r="M23"/>
  <c r="E23"/>
  <c r="AU23"/>
  <c r="AM23"/>
  <c r="AE23"/>
  <c r="W23"/>
  <c r="O23"/>
  <c r="G23"/>
  <c r="AX23"/>
  <c r="AN23"/>
  <c r="AB23"/>
  <c r="R23"/>
  <c r="H23"/>
  <c r="AY23"/>
  <c r="AO23"/>
  <c r="AD23"/>
  <c r="S23"/>
  <c r="I23"/>
  <c r="AZ23"/>
  <c r="AP23"/>
  <c r="AF23"/>
  <c r="T23"/>
  <c r="J23"/>
  <c r="AQ23"/>
  <c r="AG23"/>
  <c r="V23"/>
  <c r="K23"/>
  <c r="AR23"/>
  <c r="AH23"/>
  <c r="X23"/>
  <c r="L23"/>
  <c r="AT23"/>
  <c r="AI23"/>
  <c r="Y23"/>
  <c r="N23"/>
  <c r="C23"/>
  <c r="AV23"/>
  <c r="AJ23"/>
  <c r="Z23"/>
  <c r="P23"/>
  <c r="D23"/>
  <c r="AW23"/>
  <c r="AL23"/>
  <c r="AA23"/>
  <c r="Q23"/>
  <c r="F23"/>
  <c r="AX24" l="1"/>
  <c r="AP24"/>
  <c r="AH24"/>
  <c r="Z24"/>
  <c r="R24"/>
  <c r="J24"/>
  <c r="AZ24"/>
  <c r="AR24"/>
  <c r="AJ24"/>
  <c r="AB24"/>
  <c r="T24"/>
  <c r="L24"/>
  <c r="D24"/>
  <c r="A25"/>
  <c r="AO24"/>
  <c r="AE24"/>
  <c r="U24"/>
  <c r="I24"/>
  <c r="AQ24"/>
  <c r="AF24"/>
  <c r="V24"/>
  <c r="K24"/>
  <c r="AS24"/>
  <c r="AG24"/>
  <c r="W24"/>
  <c r="M24"/>
  <c r="AT24"/>
  <c r="AI24"/>
  <c r="X24"/>
  <c r="N24"/>
  <c r="C24"/>
  <c r="AU24"/>
  <c r="AK24"/>
  <c r="Y24"/>
  <c r="O24"/>
  <c r="E24"/>
  <c r="AV24"/>
  <c r="AL24"/>
  <c r="AA24"/>
  <c r="P24"/>
  <c r="F24"/>
  <c r="AW24"/>
  <c r="AM24"/>
  <c r="AC24"/>
  <c r="Q24"/>
  <c r="G24"/>
  <c r="AY24"/>
  <c r="AN24"/>
  <c r="AD24"/>
  <c r="S24"/>
  <c r="H24"/>
  <c r="AU25" l="1"/>
  <c r="AM25"/>
  <c r="AE25"/>
  <c r="W25"/>
  <c r="O25"/>
  <c r="G25"/>
  <c r="AW25"/>
  <c r="AO25"/>
  <c r="AG25"/>
  <c r="Y25"/>
  <c r="Q25"/>
  <c r="I25"/>
  <c r="AR25"/>
  <c r="AH25"/>
  <c r="V25"/>
  <c r="L25"/>
  <c r="AS25"/>
  <c r="AI25"/>
  <c r="X25"/>
  <c r="M25"/>
  <c r="C25"/>
  <c r="AT25"/>
  <c r="AJ25"/>
  <c r="Z25"/>
  <c r="N25"/>
  <c r="D25"/>
  <c r="AV25"/>
  <c r="AK25"/>
  <c r="AA25"/>
  <c r="P25"/>
  <c r="E25"/>
  <c r="AX25"/>
  <c r="AL25"/>
  <c r="AB25"/>
  <c r="R25"/>
  <c r="F25"/>
  <c r="AY25"/>
  <c r="AN25"/>
  <c r="AC25"/>
  <c r="S25"/>
  <c r="H25"/>
  <c r="AZ25"/>
  <c r="AP25"/>
  <c r="AD25"/>
  <c r="T25"/>
  <c r="J25"/>
  <c r="A26"/>
  <c r="AQ25"/>
  <c r="AF25"/>
  <c r="U25"/>
  <c r="K25"/>
  <c r="AZ26" l="1"/>
  <c r="AR26"/>
  <c r="AJ26"/>
  <c r="AB26"/>
  <c r="T26"/>
  <c r="L26"/>
  <c r="D26"/>
  <c r="AT26"/>
  <c r="AL26"/>
  <c r="AD26"/>
  <c r="V26"/>
  <c r="N26"/>
  <c r="F26"/>
  <c r="AU26"/>
  <c r="AI26"/>
  <c r="Y26"/>
  <c r="O26"/>
  <c r="C26"/>
  <c r="AV26"/>
  <c r="AK26"/>
  <c r="Z26"/>
  <c r="P26"/>
  <c r="E26"/>
  <c r="AW26"/>
  <c r="AM26"/>
  <c r="AA26"/>
  <c r="Q26"/>
  <c r="G26"/>
  <c r="AX26"/>
  <c r="AN26"/>
  <c r="AC26"/>
  <c r="R26"/>
  <c r="H26"/>
  <c r="AY26"/>
  <c r="AO26"/>
  <c r="AE26"/>
  <c r="S26"/>
  <c r="I26"/>
  <c r="A27"/>
  <c r="AP26"/>
  <c r="AF26"/>
  <c r="U26"/>
  <c r="J26"/>
  <c r="AQ26"/>
  <c r="AG26"/>
  <c r="W26"/>
  <c r="K26"/>
  <c r="AS26"/>
  <c r="AH26"/>
  <c r="X26"/>
  <c r="M26"/>
  <c r="AW27" l="1"/>
  <c r="AO27"/>
  <c r="AG27"/>
  <c r="Y27"/>
  <c r="Q27"/>
  <c r="I27"/>
  <c r="AY27"/>
  <c r="AQ27"/>
  <c r="AI27"/>
  <c r="AA27"/>
  <c r="S27"/>
  <c r="K27"/>
  <c r="C27"/>
  <c r="AV27"/>
  <c r="AL27"/>
  <c r="AB27"/>
  <c r="P27"/>
  <c r="F27"/>
  <c r="AX27"/>
  <c r="AM27"/>
  <c r="AC27"/>
  <c r="R27"/>
  <c r="G27"/>
  <c r="AZ27"/>
  <c r="AN27"/>
  <c r="AD27"/>
  <c r="T27"/>
  <c r="H27"/>
  <c r="A28"/>
  <c r="AP27"/>
  <c r="AE27"/>
  <c r="U27"/>
  <c r="J27"/>
  <c r="AR27"/>
  <c r="AF27"/>
  <c r="V27"/>
  <c r="L27"/>
  <c r="AS27"/>
  <c r="AH27"/>
  <c r="W27"/>
  <c r="M27"/>
  <c r="AT27"/>
  <c r="AJ27"/>
  <c r="X27"/>
  <c r="N27"/>
  <c r="D27"/>
  <c r="AU27"/>
  <c r="AK27"/>
  <c r="Z27"/>
  <c r="O27"/>
  <c r="E27"/>
  <c r="AT28" l="1"/>
  <c r="AL28"/>
  <c r="AD28"/>
  <c r="V28"/>
  <c r="N28"/>
  <c r="F28"/>
  <c r="AV28"/>
  <c r="AN28"/>
  <c r="AF28"/>
  <c r="X28"/>
  <c r="P28"/>
  <c r="H28"/>
  <c r="AY28"/>
  <c r="AO28"/>
  <c r="AC28"/>
  <c r="S28"/>
  <c r="I28"/>
  <c r="AZ28"/>
  <c r="AP28"/>
  <c r="AE28"/>
  <c r="T28"/>
  <c r="J28"/>
  <c r="A29"/>
  <c r="AQ28"/>
  <c r="AG28"/>
  <c r="U28"/>
  <c r="K28"/>
  <c r="AR28"/>
  <c r="AH28"/>
  <c r="W28"/>
  <c r="L28"/>
  <c r="AS28"/>
  <c r="AI28"/>
  <c r="Y28"/>
  <c r="M28"/>
  <c r="C28"/>
  <c r="AU28"/>
  <c r="AJ28"/>
  <c r="Z28"/>
  <c r="O28"/>
  <c r="D28"/>
  <c r="AW28"/>
  <c r="AK28"/>
  <c r="AA28"/>
  <c r="Q28"/>
  <c r="E28"/>
  <c r="AX28"/>
  <c r="AM28"/>
  <c r="AB28"/>
  <c r="R28"/>
  <c r="G28"/>
  <c r="AY29" l="1"/>
  <c r="AQ29"/>
  <c r="AI29"/>
  <c r="AA29"/>
  <c r="S29"/>
  <c r="K29"/>
  <c r="C29"/>
  <c r="A30"/>
  <c r="AS29"/>
  <c r="AK29"/>
  <c r="AC29"/>
  <c r="U29"/>
  <c r="M29"/>
  <c r="E29"/>
  <c r="AP29"/>
  <c r="AF29"/>
  <c r="V29"/>
  <c r="J29"/>
  <c r="AR29"/>
  <c r="AG29"/>
  <c r="W29"/>
  <c r="L29"/>
  <c r="AT29"/>
  <c r="AH29"/>
  <c r="X29"/>
  <c r="N29"/>
  <c r="AU29"/>
  <c r="AJ29"/>
  <c r="Y29"/>
  <c r="O29"/>
  <c r="D29"/>
  <c r="AV29"/>
  <c r="AL29"/>
  <c r="Z29"/>
  <c r="P29"/>
  <c r="F29"/>
  <c r="AW29"/>
  <c r="AM29"/>
  <c r="AB29"/>
  <c r="Q29"/>
  <c r="G29"/>
  <c r="AX29"/>
  <c r="AN29"/>
  <c r="AD29"/>
  <c r="R29"/>
  <c r="H29"/>
  <c r="AZ29"/>
  <c r="AO29"/>
  <c r="AE29"/>
  <c r="T29"/>
  <c r="I29"/>
  <c r="AV30" l="1"/>
  <c r="AN30"/>
  <c r="AF30"/>
  <c r="X30"/>
  <c r="P30"/>
  <c r="H30"/>
  <c r="AX30"/>
  <c r="AP30"/>
  <c r="AH30"/>
  <c r="Z30"/>
  <c r="R30"/>
  <c r="J30"/>
  <c r="AS30"/>
  <c r="AI30"/>
  <c r="W30"/>
  <c r="M30"/>
  <c r="C30"/>
  <c r="AT30"/>
  <c r="AJ30"/>
  <c r="Y30"/>
  <c r="N30"/>
  <c r="D30"/>
  <c r="AU30"/>
  <c r="AK30"/>
  <c r="AA30"/>
  <c r="O30"/>
  <c r="E30"/>
  <c r="AW30"/>
  <c r="AL30"/>
  <c r="AB30"/>
  <c r="Q30"/>
  <c r="F30"/>
  <c r="AY30"/>
  <c r="AM30"/>
  <c r="AC30"/>
  <c r="S30"/>
  <c r="G30"/>
  <c r="AZ30"/>
  <c r="AO30"/>
  <c r="AD30"/>
  <c r="T30"/>
  <c r="I30"/>
  <c r="A31"/>
  <c r="AQ30"/>
  <c r="AE30"/>
  <c r="U30"/>
  <c r="K30"/>
  <c r="AR30"/>
  <c r="AG30"/>
  <c r="V30"/>
  <c r="L30"/>
  <c r="A32" l="1"/>
  <c r="AS31"/>
  <c r="AK31"/>
  <c r="AC31"/>
  <c r="U31"/>
  <c r="M31"/>
  <c r="E31"/>
  <c r="AU31"/>
  <c r="AM31"/>
  <c r="AE31"/>
  <c r="W31"/>
  <c r="O31"/>
  <c r="G31"/>
  <c r="AV31"/>
  <c r="AJ31"/>
  <c r="Z31"/>
  <c r="P31"/>
  <c r="D31"/>
  <c r="AW31"/>
  <c r="AL31"/>
  <c r="AA31"/>
  <c r="Q31"/>
  <c r="F31"/>
  <c r="AX31"/>
  <c r="AN31"/>
  <c r="AB31"/>
  <c r="R31"/>
  <c r="H31"/>
  <c r="AY31"/>
  <c r="AO31"/>
  <c r="AD31"/>
  <c r="S31"/>
  <c r="I31"/>
  <c r="AZ31"/>
  <c r="AP31"/>
  <c r="AF31"/>
  <c r="T31"/>
  <c r="J31"/>
  <c r="AQ31"/>
  <c r="AG31"/>
  <c r="V31"/>
  <c r="K31"/>
  <c r="AR31"/>
  <c r="AH31"/>
  <c r="X31"/>
  <c r="L31"/>
  <c r="AT31"/>
  <c r="AI31"/>
  <c r="Y31"/>
  <c r="N31"/>
  <c r="C31"/>
  <c r="AX32" l="1"/>
  <c r="AP32"/>
  <c r="AH32"/>
  <c r="Z32"/>
  <c r="R32"/>
  <c r="J32"/>
  <c r="AZ32"/>
  <c r="AR32"/>
  <c r="AJ32"/>
  <c r="AB32"/>
  <c r="T32"/>
  <c r="L32"/>
  <c r="D32"/>
  <c r="AW32"/>
  <c r="AM32"/>
  <c r="AC32"/>
  <c r="Q32"/>
  <c r="G32"/>
  <c r="AY32"/>
  <c r="AN32"/>
  <c r="AD32"/>
  <c r="S32"/>
  <c r="H32"/>
  <c r="A33"/>
  <c r="AO32"/>
  <c r="AE32"/>
  <c r="U32"/>
  <c r="I32"/>
  <c r="AQ32"/>
  <c r="AF32"/>
  <c r="V32"/>
  <c r="K32"/>
  <c r="AS32"/>
  <c r="AG32"/>
  <c r="W32"/>
  <c r="M32"/>
  <c r="AT32"/>
  <c r="AI32"/>
  <c r="X32"/>
  <c r="N32"/>
  <c r="C32"/>
  <c r="AU32"/>
  <c r="AK32"/>
  <c r="Y32"/>
  <c r="O32"/>
  <c r="E32"/>
  <c r="AV32"/>
  <c r="AL32"/>
  <c r="AA32"/>
  <c r="P32"/>
  <c r="F32"/>
  <c r="AU33" l="1"/>
  <c r="AM33"/>
  <c r="AE33"/>
  <c r="W33"/>
  <c r="O33"/>
  <c r="G33"/>
  <c r="AW33"/>
  <c r="AO33"/>
  <c r="AG33"/>
  <c r="Y33"/>
  <c r="Q33"/>
  <c r="I33"/>
  <c r="AZ33"/>
  <c r="AP33"/>
  <c r="AD33"/>
  <c r="T33"/>
  <c r="J33"/>
  <c r="A34"/>
  <c r="AQ33"/>
  <c r="AF33"/>
  <c r="U33"/>
  <c r="K33"/>
  <c r="AR33"/>
  <c r="AH33"/>
  <c r="V33"/>
  <c r="L33"/>
  <c r="AS33"/>
  <c r="AI33"/>
  <c r="X33"/>
  <c r="M33"/>
  <c r="C33"/>
  <c r="AT33"/>
  <c r="AJ33"/>
  <c r="Z33"/>
  <c r="N33"/>
  <c r="D33"/>
  <c r="AV33"/>
  <c r="AK33"/>
  <c r="AA33"/>
  <c r="P33"/>
  <c r="E33"/>
  <c r="AX33"/>
  <c r="AL33"/>
  <c r="AB33"/>
  <c r="R33"/>
  <c r="F33"/>
  <c r="AY33"/>
  <c r="AN33"/>
  <c r="AC33"/>
  <c r="S33"/>
  <c r="H33"/>
  <c r="AZ34" l="1"/>
  <c r="AR34"/>
  <c r="AJ34"/>
  <c r="AB34"/>
  <c r="T34"/>
  <c r="L34"/>
  <c r="D34"/>
  <c r="AT34"/>
  <c r="AL34"/>
  <c r="AD34"/>
  <c r="V34"/>
  <c r="N34"/>
  <c r="F34"/>
  <c r="AQ34"/>
  <c r="AG34"/>
  <c r="W34"/>
  <c r="K34"/>
  <c r="AS34"/>
  <c r="AH34"/>
  <c r="X34"/>
  <c r="M34"/>
  <c r="AU34"/>
  <c r="AI34"/>
  <c r="Y34"/>
  <c r="O34"/>
  <c r="C34"/>
  <c r="AV34"/>
  <c r="AK34"/>
  <c r="Z34"/>
  <c r="P34"/>
  <c r="E34"/>
  <c r="AW34"/>
  <c r="AM34"/>
  <c r="AA34"/>
  <c r="Q34"/>
  <c r="G34"/>
  <c r="AX34"/>
  <c r="AN34"/>
  <c r="AC34"/>
  <c r="R34"/>
  <c r="H34"/>
  <c r="AY34"/>
  <c r="AO34"/>
  <c r="AE34"/>
  <c r="S34"/>
  <c r="I34"/>
  <c r="A35"/>
  <c r="AP34"/>
  <c r="AF34"/>
  <c r="U34"/>
  <c r="J34"/>
  <c r="AW35" l="1"/>
  <c r="AO35"/>
  <c r="AG35"/>
  <c r="Y35"/>
  <c r="Q35"/>
  <c r="I35"/>
  <c r="AY35"/>
  <c r="AQ35"/>
  <c r="AI35"/>
  <c r="AA35"/>
  <c r="S35"/>
  <c r="K35"/>
  <c r="C35"/>
  <c r="AT35"/>
  <c r="AJ35"/>
  <c r="X35"/>
  <c r="N35"/>
  <c r="D35"/>
  <c r="AU35"/>
  <c r="AK35"/>
  <c r="Z35"/>
  <c r="O35"/>
  <c r="E35"/>
  <c r="AV35"/>
  <c r="AL35"/>
  <c r="AB35"/>
  <c r="P35"/>
  <c r="F35"/>
  <c r="AX35"/>
  <c r="AM35"/>
  <c r="AC35"/>
  <c r="R35"/>
  <c r="G35"/>
  <c r="AZ35"/>
  <c r="AN35"/>
  <c r="AD35"/>
  <c r="T35"/>
  <c r="H35"/>
  <c r="A36"/>
  <c r="AP35"/>
  <c r="AE35"/>
  <c r="U35"/>
  <c r="J35"/>
  <c r="AR35"/>
  <c r="AF35"/>
  <c r="V35"/>
  <c r="L35"/>
  <c r="AS35"/>
  <c r="AH35"/>
  <c r="W35"/>
  <c r="M35"/>
  <c r="AT36" l="1"/>
  <c r="AL36"/>
  <c r="AD36"/>
  <c r="V36"/>
  <c r="N36"/>
  <c r="F36"/>
  <c r="AV36"/>
  <c r="AN36"/>
  <c r="AF36"/>
  <c r="X36"/>
  <c r="P36"/>
  <c r="H36"/>
  <c r="AW36"/>
  <c r="AK36"/>
  <c r="AA36"/>
  <c r="Q36"/>
  <c r="E36"/>
  <c r="AX36"/>
  <c r="AM36"/>
  <c r="AB36"/>
  <c r="R36"/>
  <c r="G36"/>
  <c r="AY36"/>
  <c r="AO36"/>
  <c r="AC36"/>
  <c r="S36"/>
  <c r="I36"/>
  <c r="AZ36"/>
  <c r="AP36"/>
  <c r="AE36"/>
  <c r="T36"/>
  <c r="J36"/>
  <c r="A37"/>
  <c r="AQ36"/>
  <c r="AG36"/>
  <c r="U36"/>
  <c r="K36"/>
  <c r="AR36"/>
  <c r="AH36"/>
  <c r="W36"/>
  <c r="L36"/>
  <c r="AS36"/>
  <c r="AI36"/>
  <c r="Y36"/>
  <c r="M36"/>
  <c r="C36"/>
  <c r="AU36"/>
  <c r="AJ36"/>
  <c r="Z36"/>
  <c r="O36"/>
  <c r="D36"/>
  <c r="AY37" l="1"/>
  <c r="AQ37"/>
  <c r="AI37"/>
  <c r="AA37"/>
  <c r="S37"/>
  <c r="K37"/>
  <c r="C37"/>
  <c r="A38"/>
  <c r="AS37"/>
  <c r="AK37"/>
  <c r="AC37"/>
  <c r="U37"/>
  <c r="M37"/>
  <c r="E37"/>
  <c r="AX37"/>
  <c r="AN37"/>
  <c r="AD37"/>
  <c r="R37"/>
  <c r="H37"/>
  <c r="AZ37"/>
  <c r="AO37"/>
  <c r="AE37"/>
  <c r="T37"/>
  <c r="I37"/>
  <c r="AP37"/>
  <c r="AF37"/>
  <c r="V37"/>
  <c r="J37"/>
  <c r="AR37"/>
  <c r="AG37"/>
  <c r="W37"/>
  <c r="L37"/>
  <c r="AT37"/>
  <c r="AH37"/>
  <c r="X37"/>
  <c r="N37"/>
  <c r="AU37"/>
  <c r="AJ37"/>
  <c r="Y37"/>
  <c r="O37"/>
  <c r="D37"/>
  <c r="AV37"/>
  <c r="AL37"/>
  <c r="Z37"/>
  <c r="P37"/>
  <c r="F37"/>
  <c r="AW37"/>
  <c r="AM37"/>
  <c r="AB37"/>
  <c r="Q37"/>
  <c r="G37"/>
  <c r="AV38" l="1"/>
  <c r="AN38"/>
  <c r="AF38"/>
  <c r="X38"/>
  <c r="P38"/>
  <c r="H38"/>
  <c r="AX38"/>
  <c r="AP38"/>
  <c r="AH38"/>
  <c r="Z38"/>
  <c r="R38"/>
  <c r="J38"/>
  <c r="A39"/>
  <c r="AQ38"/>
  <c r="AE38"/>
  <c r="U38"/>
  <c r="K38"/>
  <c r="AR38"/>
  <c r="AG38"/>
  <c r="V38"/>
  <c r="L38"/>
  <c r="AS38"/>
  <c r="AI38"/>
  <c r="W38"/>
  <c r="M38"/>
  <c r="C38"/>
  <c r="AT38"/>
  <c r="AJ38"/>
  <c r="Y38"/>
  <c r="N38"/>
  <c r="D38"/>
  <c r="AU38"/>
  <c r="AK38"/>
  <c r="AA38"/>
  <c r="O38"/>
  <c r="E38"/>
  <c r="AW38"/>
  <c r="AL38"/>
  <c r="AB38"/>
  <c r="Q38"/>
  <c r="F38"/>
  <c r="AY38"/>
  <c r="AM38"/>
  <c r="AC38"/>
  <c r="S38"/>
  <c r="G38"/>
  <c r="AZ38"/>
  <c r="AO38"/>
  <c r="AD38"/>
  <c r="T38"/>
  <c r="I38"/>
  <c r="A40" l="1"/>
  <c r="AS39"/>
  <c r="AK39"/>
  <c r="AC39"/>
  <c r="U39"/>
  <c r="M39"/>
  <c r="E39"/>
  <c r="AU39"/>
  <c r="AM39"/>
  <c r="AE39"/>
  <c r="W39"/>
  <c r="O39"/>
  <c r="G39"/>
  <c r="AR39"/>
  <c r="AH39"/>
  <c r="X39"/>
  <c r="L39"/>
  <c r="AT39"/>
  <c r="AI39"/>
  <c r="Y39"/>
  <c r="N39"/>
  <c r="C39"/>
  <c r="AV39"/>
  <c r="AJ39"/>
  <c r="Z39"/>
  <c r="P39"/>
  <c r="D39"/>
  <c r="AW39"/>
  <c r="AL39"/>
  <c r="AA39"/>
  <c r="Q39"/>
  <c r="F39"/>
  <c r="AX39"/>
  <c r="AN39"/>
  <c r="AB39"/>
  <c r="R39"/>
  <c r="H39"/>
  <c r="AY39"/>
  <c r="AO39"/>
  <c r="AD39"/>
  <c r="S39"/>
  <c r="I39"/>
  <c r="AZ39"/>
  <c r="AP39"/>
  <c r="AF39"/>
  <c r="T39"/>
  <c r="J39"/>
  <c r="AQ39"/>
  <c r="AG39"/>
  <c r="V39"/>
  <c r="K39"/>
  <c r="AZ40" l="1"/>
  <c r="AR40"/>
  <c r="AJ40"/>
  <c r="AT40"/>
  <c r="AL40"/>
  <c r="AS40"/>
  <c r="AH40"/>
  <c r="Z40"/>
  <c r="R40"/>
  <c r="J40"/>
  <c r="AV40"/>
  <c r="AK40"/>
  <c r="AB40"/>
  <c r="T40"/>
  <c r="L40"/>
  <c r="D40"/>
  <c r="AY40"/>
  <c r="AM40"/>
  <c r="Y40"/>
  <c r="O40"/>
  <c r="E40"/>
  <c r="A41"/>
  <c r="AN40"/>
  <c r="AA40"/>
  <c r="P40"/>
  <c r="F40"/>
  <c r="AO40"/>
  <c r="AC40"/>
  <c r="Q40"/>
  <c r="G40"/>
  <c r="AP40"/>
  <c r="AD40"/>
  <c r="S40"/>
  <c r="H40"/>
  <c r="AQ40"/>
  <c r="AE40"/>
  <c r="U40"/>
  <c r="I40"/>
  <c r="AU40"/>
  <c r="AF40"/>
  <c r="V40"/>
  <c r="K40"/>
  <c r="AW40"/>
  <c r="AG40"/>
  <c r="W40"/>
  <c r="M40"/>
  <c r="AX40"/>
  <c r="AI40"/>
  <c r="X40"/>
  <c r="N40"/>
  <c r="C40"/>
  <c r="AW41" l="1"/>
  <c r="AO41"/>
  <c r="AG41"/>
  <c r="Y41"/>
  <c r="Q41"/>
  <c r="I41"/>
  <c r="AY41"/>
  <c r="AQ41"/>
  <c r="AI41"/>
  <c r="AA41"/>
  <c r="S41"/>
  <c r="K41"/>
  <c r="C41"/>
  <c r="AU41"/>
  <c r="AK41"/>
  <c r="Z41"/>
  <c r="O41"/>
  <c r="E41"/>
  <c r="AX41"/>
  <c r="AM41"/>
  <c r="AC41"/>
  <c r="R41"/>
  <c r="G41"/>
  <c r="AR41"/>
  <c r="AD41"/>
  <c r="N41"/>
  <c r="AS41"/>
  <c r="AE41"/>
  <c r="P41"/>
  <c r="AT41"/>
  <c r="AF41"/>
  <c r="T41"/>
  <c r="D41"/>
  <c r="AV41"/>
  <c r="AH41"/>
  <c r="U41"/>
  <c r="F41"/>
  <c r="AZ41"/>
  <c r="AJ41"/>
  <c r="V41"/>
  <c r="H41"/>
  <c r="A42"/>
  <c r="AL41"/>
  <c r="W41"/>
  <c r="J41"/>
  <c r="AN41"/>
  <c r="X41"/>
  <c r="L41"/>
  <c r="AP41"/>
  <c r="AB41"/>
  <c r="M41"/>
  <c r="AT42" l="1"/>
  <c r="AL42"/>
  <c r="AD42"/>
  <c r="V42"/>
  <c r="N42"/>
  <c r="F42"/>
  <c r="AV42"/>
  <c r="AN42"/>
  <c r="AF42"/>
  <c r="X42"/>
  <c r="P42"/>
  <c r="H42"/>
  <c r="AX42"/>
  <c r="AM42"/>
  <c r="AB42"/>
  <c r="R42"/>
  <c r="G42"/>
  <c r="AZ42"/>
  <c r="AP42"/>
  <c r="AE42"/>
  <c r="T42"/>
  <c r="J42"/>
  <c r="AW42"/>
  <c r="AI42"/>
  <c r="U42"/>
  <c r="E42"/>
  <c r="AY42"/>
  <c r="AJ42"/>
  <c r="W42"/>
  <c r="I42"/>
  <c r="A43"/>
  <c r="AK42"/>
  <c r="Y42"/>
  <c r="K42"/>
  <c r="AO42"/>
  <c r="Z42"/>
  <c r="L42"/>
  <c r="AQ42"/>
  <c r="AA42"/>
  <c r="M42"/>
  <c r="AR42"/>
  <c r="AC42"/>
  <c r="O42"/>
  <c r="AS42"/>
  <c r="AG42"/>
  <c r="Q42"/>
  <c r="C42"/>
  <c r="AU42"/>
  <c r="AH42"/>
  <c r="S42"/>
  <c r="D42"/>
  <c r="AY43" l="1"/>
  <c r="AQ43"/>
  <c r="AI43"/>
  <c r="AA43"/>
  <c r="S43"/>
  <c r="K43"/>
  <c r="C43"/>
  <c r="A44"/>
  <c r="AS43"/>
  <c r="AK43"/>
  <c r="AC43"/>
  <c r="U43"/>
  <c r="M43"/>
  <c r="E43"/>
  <c r="AZ43"/>
  <c r="AO43"/>
  <c r="AE43"/>
  <c r="T43"/>
  <c r="I43"/>
  <c r="AR43"/>
  <c r="AG43"/>
  <c r="W43"/>
  <c r="L43"/>
  <c r="AN43"/>
  <c r="Z43"/>
  <c r="N43"/>
  <c r="AP43"/>
  <c r="AB43"/>
  <c r="O43"/>
  <c r="AT43"/>
  <c r="AD43"/>
  <c r="P43"/>
  <c r="AU43"/>
  <c r="AF43"/>
  <c r="Q43"/>
  <c r="D43"/>
  <c r="AV43"/>
  <c r="AH43"/>
  <c r="R43"/>
  <c r="F43"/>
  <c r="AW43"/>
  <c r="AJ43"/>
  <c r="V43"/>
  <c r="G43"/>
  <c r="AX43"/>
  <c r="AL43"/>
  <c r="X43"/>
  <c r="H43"/>
  <c r="AM43"/>
  <c r="Y43"/>
  <c r="J43"/>
  <c r="AV44" l="1"/>
  <c r="AN44"/>
  <c r="AF44"/>
  <c r="X44"/>
  <c r="P44"/>
  <c r="H44"/>
  <c r="AX44"/>
  <c r="AP44"/>
  <c r="AH44"/>
  <c r="Z44"/>
  <c r="R44"/>
  <c r="J44"/>
  <c r="AR44"/>
  <c r="AG44"/>
  <c r="V44"/>
  <c r="L44"/>
  <c r="AT44"/>
  <c r="AJ44"/>
  <c r="Y44"/>
  <c r="N44"/>
  <c r="D44"/>
  <c r="AU44"/>
  <c r="AE44"/>
  <c r="S44"/>
  <c r="E44"/>
  <c r="AW44"/>
  <c r="AI44"/>
  <c r="T44"/>
  <c r="F44"/>
  <c r="AY44"/>
  <c r="AK44"/>
  <c r="U44"/>
  <c r="G44"/>
  <c r="AZ44"/>
  <c r="AL44"/>
  <c r="W44"/>
  <c r="I44"/>
  <c r="A45"/>
  <c r="AM44"/>
  <c r="AA44"/>
  <c r="K44"/>
  <c r="AO44"/>
  <c r="AB44"/>
  <c r="M44"/>
  <c r="AQ44"/>
  <c r="AC44"/>
  <c r="O44"/>
  <c r="AS44"/>
  <c r="AD44"/>
  <c r="Q44"/>
  <c r="C44"/>
  <c r="A46" l="1"/>
  <c r="AS45"/>
  <c r="AK45"/>
  <c r="AC45"/>
  <c r="U45"/>
  <c r="M45"/>
  <c r="E45"/>
  <c r="AU45"/>
  <c r="AM45"/>
  <c r="AE45"/>
  <c r="W45"/>
  <c r="O45"/>
  <c r="G45"/>
  <c r="AT45"/>
  <c r="AI45"/>
  <c r="Y45"/>
  <c r="N45"/>
  <c r="C45"/>
  <c r="AW45"/>
  <c r="AL45"/>
  <c r="AA45"/>
  <c r="Q45"/>
  <c r="F45"/>
  <c r="AZ45"/>
  <c r="AN45"/>
  <c r="X45"/>
  <c r="J45"/>
  <c r="AO45"/>
  <c r="Z45"/>
  <c r="K45"/>
  <c r="AP45"/>
  <c r="AB45"/>
  <c r="L45"/>
  <c r="AQ45"/>
  <c r="AD45"/>
  <c r="P45"/>
  <c r="AR45"/>
  <c r="AF45"/>
  <c r="R45"/>
  <c r="AV45"/>
  <c r="AG45"/>
  <c r="S45"/>
  <c r="D45"/>
  <c r="AX45"/>
  <c r="AH45"/>
  <c r="T45"/>
  <c r="H45"/>
  <c r="AY45"/>
  <c r="AJ45"/>
  <c r="V45"/>
  <c r="I45"/>
  <c r="AX46" l="1"/>
  <c r="AP46"/>
  <c r="AH46"/>
  <c r="Z46"/>
  <c r="R46"/>
  <c r="J46"/>
  <c r="AZ46"/>
  <c r="AR46"/>
  <c r="AJ46"/>
  <c r="AB46"/>
  <c r="T46"/>
  <c r="L46"/>
  <c r="D46"/>
  <c r="AV46"/>
  <c r="AL46"/>
  <c r="AA46"/>
  <c r="P46"/>
  <c r="F46"/>
  <c r="AY46"/>
  <c r="AN46"/>
  <c r="AD46"/>
  <c r="S46"/>
  <c r="H46"/>
  <c r="AS46"/>
  <c r="AE46"/>
  <c r="O46"/>
  <c r="AT46"/>
  <c r="AF46"/>
  <c r="Q46"/>
  <c r="C46"/>
  <c r="AU46"/>
  <c r="AG46"/>
  <c r="U46"/>
  <c r="E46"/>
  <c r="AW46"/>
  <c r="AI46"/>
  <c r="V46"/>
  <c r="G46"/>
  <c r="A47"/>
  <c r="AK46"/>
  <c r="W46"/>
  <c r="I46"/>
  <c r="AM46"/>
  <c r="X46"/>
  <c r="K46"/>
  <c r="AO46"/>
  <c r="Y46"/>
  <c r="M46"/>
  <c r="AQ46"/>
  <c r="AC46"/>
  <c r="N46"/>
  <c r="AU47" l="1"/>
  <c r="AM47"/>
  <c r="AE47"/>
  <c r="W47"/>
  <c r="O47"/>
  <c r="G47"/>
  <c r="AW47"/>
  <c r="AO47"/>
  <c r="AG47"/>
  <c r="Y47"/>
  <c r="Q47"/>
  <c r="I47"/>
  <c r="AY47"/>
  <c r="AN47"/>
  <c r="AC47"/>
  <c r="S47"/>
  <c r="H47"/>
  <c r="A48"/>
  <c r="AQ47"/>
  <c r="AF47"/>
  <c r="U47"/>
  <c r="K47"/>
  <c r="AX47"/>
  <c r="AJ47"/>
  <c r="V47"/>
  <c r="F47"/>
  <c r="AZ47"/>
  <c r="AK47"/>
  <c r="X47"/>
  <c r="J47"/>
  <c r="AL47"/>
  <c r="Z47"/>
  <c r="L47"/>
  <c r="AP47"/>
  <c r="AA47"/>
  <c r="M47"/>
  <c r="AR47"/>
  <c r="AB47"/>
  <c r="N47"/>
  <c r="AS47"/>
  <c r="AD47"/>
  <c r="P47"/>
  <c r="C47"/>
  <c r="AT47"/>
  <c r="AH47"/>
  <c r="R47"/>
  <c r="D47"/>
  <c r="AV47"/>
  <c r="AI47"/>
  <c r="T47"/>
  <c r="E47"/>
  <c r="AZ48" l="1"/>
  <c r="AR48"/>
  <c r="AJ48"/>
  <c r="AB48"/>
  <c r="T48"/>
  <c r="L48"/>
  <c r="D48"/>
  <c r="AT48"/>
  <c r="AL48"/>
  <c r="AD48"/>
  <c r="V48"/>
  <c r="N48"/>
  <c r="F48"/>
  <c r="AU48"/>
  <c r="AI48"/>
  <c r="Y48"/>
  <c r="AW48"/>
  <c r="AM48"/>
  <c r="AA48"/>
  <c r="AX48"/>
  <c r="AN48"/>
  <c r="AC48"/>
  <c r="A49"/>
  <c r="AP48"/>
  <c r="AF48"/>
  <c r="U48"/>
  <c r="J48"/>
  <c r="AQ48"/>
  <c r="AG48"/>
  <c r="W48"/>
  <c r="AS48"/>
  <c r="AH48"/>
  <c r="X48"/>
  <c r="M48"/>
  <c r="AO48"/>
  <c r="O48"/>
  <c r="AV48"/>
  <c r="P48"/>
  <c r="AY48"/>
  <c r="Q48"/>
  <c r="C48"/>
  <c r="R48"/>
  <c r="E48"/>
  <c r="S48"/>
  <c r="G48"/>
  <c r="Z48"/>
  <c r="H48"/>
  <c r="AE48"/>
  <c r="I48"/>
  <c r="AK48"/>
  <c r="K48"/>
  <c r="AW49" l="1"/>
  <c r="AO49"/>
  <c r="AG49"/>
  <c r="Y49"/>
  <c r="Q49"/>
  <c r="I49"/>
  <c r="AY49"/>
  <c r="AQ49"/>
  <c r="AI49"/>
  <c r="AA49"/>
  <c r="S49"/>
  <c r="K49"/>
  <c r="C49"/>
  <c r="AV49"/>
  <c r="AL49"/>
  <c r="AB49"/>
  <c r="P49"/>
  <c r="F49"/>
  <c r="AZ49"/>
  <c r="AN49"/>
  <c r="AD49"/>
  <c r="T49"/>
  <c r="H49"/>
  <c r="A50"/>
  <c r="AP49"/>
  <c r="AE49"/>
  <c r="U49"/>
  <c r="J49"/>
  <c r="AS49"/>
  <c r="AH49"/>
  <c r="W49"/>
  <c r="M49"/>
  <c r="AT49"/>
  <c r="AJ49"/>
  <c r="X49"/>
  <c r="N49"/>
  <c r="D49"/>
  <c r="AU49"/>
  <c r="AK49"/>
  <c r="Z49"/>
  <c r="O49"/>
  <c r="E49"/>
  <c r="AF49"/>
  <c r="AM49"/>
  <c r="AR49"/>
  <c r="AX49"/>
  <c r="G49"/>
  <c r="L49"/>
  <c r="R49"/>
  <c r="V49"/>
  <c r="AC49"/>
  <c r="AT50" l="1"/>
  <c r="AL50"/>
  <c r="AD50"/>
  <c r="V50"/>
  <c r="N50"/>
  <c r="F50"/>
  <c r="AV50"/>
  <c r="AN50"/>
  <c r="AF50"/>
  <c r="X50"/>
  <c r="P50"/>
  <c r="H50"/>
  <c r="AY50"/>
  <c r="AO50"/>
  <c r="AC50"/>
  <c r="S50"/>
  <c r="I50"/>
  <c r="A51"/>
  <c r="AQ50"/>
  <c r="AG50"/>
  <c r="U50"/>
  <c r="K50"/>
  <c r="AR50"/>
  <c r="AH50"/>
  <c r="W50"/>
  <c r="L50"/>
  <c r="AU50"/>
  <c r="AJ50"/>
  <c r="Z50"/>
  <c r="O50"/>
  <c r="D50"/>
  <c r="AW50"/>
  <c r="AK50"/>
  <c r="AA50"/>
  <c r="Q50"/>
  <c r="E50"/>
  <c r="AX50"/>
  <c r="AM50"/>
  <c r="AB50"/>
  <c r="R50"/>
  <c r="G50"/>
  <c r="Y50"/>
  <c r="AE50"/>
  <c r="AI50"/>
  <c r="AP50"/>
  <c r="AS50"/>
  <c r="C50"/>
  <c r="AZ50"/>
  <c r="J50"/>
  <c r="M50"/>
  <c r="T50"/>
  <c r="AY51" l="1"/>
  <c r="AQ51"/>
  <c r="AI51"/>
  <c r="AA51"/>
  <c r="S51"/>
  <c r="K51"/>
  <c r="C51"/>
  <c r="A52"/>
  <c r="AS51"/>
  <c r="AK51"/>
  <c r="AC51"/>
  <c r="U51"/>
  <c r="M51"/>
  <c r="E51"/>
  <c r="AP51"/>
  <c r="AF51"/>
  <c r="V51"/>
  <c r="J51"/>
  <c r="AR51"/>
  <c r="AG51"/>
  <c r="W51"/>
  <c r="L51"/>
  <c r="AT51"/>
  <c r="AH51"/>
  <c r="X51"/>
  <c r="N51"/>
  <c r="AU51"/>
  <c r="AJ51"/>
  <c r="Y51"/>
  <c r="O51"/>
  <c r="D51"/>
  <c r="AV51"/>
  <c r="AL51"/>
  <c r="Z51"/>
  <c r="P51"/>
  <c r="AW51"/>
  <c r="AM51"/>
  <c r="AB51"/>
  <c r="Q51"/>
  <c r="G51"/>
  <c r="AX51"/>
  <c r="AN51"/>
  <c r="AD51"/>
  <c r="R51"/>
  <c r="H51"/>
  <c r="AZ51"/>
  <c r="AO51"/>
  <c r="AE51"/>
  <c r="T51"/>
  <c r="I51"/>
  <c r="F51"/>
  <c r="AV52" l="1"/>
  <c r="AN52"/>
  <c r="AF52"/>
  <c r="X52"/>
  <c r="P52"/>
  <c r="H52"/>
  <c r="AX52"/>
  <c r="AP52"/>
  <c r="AH52"/>
  <c r="Z52"/>
  <c r="R52"/>
  <c r="J52"/>
  <c r="AS52"/>
  <c r="AI52"/>
  <c r="W52"/>
  <c r="M52"/>
  <c r="C52"/>
  <c r="AT52"/>
  <c r="AJ52"/>
  <c r="Y52"/>
  <c r="N52"/>
  <c r="D52"/>
  <c r="AU52"/>
  <c r="AK52"/>
  <c r="AA52"/>
  <c r="O52"/>
  <c r="E52"/>
  <c r="AW52"/>
  <c r="AL52"/>
  <c r="AB52"/>
  <c r="Q52"/>
  <c r="F52"/>
  <c r="AY52"/>
  <c r="AM52"/>
  <c r="AC52"/>
  <c r="S52"/>
  <c r="G52"/>
  <c r="AZ52"/>
  <c r="AO52"/>
  <c r="AD52"/>
  <c r="T52"/>
  <c r="I52"/>
  <c r="A53"/>
  <c r="AQ52"/>
  <c r="AE52"/>
  <c r="U52"/>
  <c r="K52"/>
  <c r="AR52"/>
  <c r="AG52"/>
  <c r="V52"/>
  <c r="L52"/>
  <c r="A54" l="1"/>
  <c r="AS53"/>
  <c r="AK53"/>
  <c r="AC53"/>
  <c r="U53"/>
  <c r="M53"/>
  <c r="E53"/>
  <c r="AU53"/>
  <c r="AM53"/>
  <c r="AE53"/>
  <c r="W53"/>
  <c r="O53"/>
  <c r="G53"/>
  <c r="AV53"/>
  <c r="AJ53"/>
  <c r="Z53"/>
  <c r="P53"/>
  <c r="D53"/>
  <c r="AW53"/>
  <c r="AL53"/>
  <c r="AA53"/>
  <c r="Q53"/>
  <c r="F53"/>
  <c r="AX53"/>
  <c r="AN53"/>
  <c r="AB53"/>
  <c r="R53"/>
  <c r="H53"/>
  <c r="AY53"/>
  <c r="AO53"/>
  <c r="AD53"/>
  <c r="S53"/>
  <c r="I53"/>
  <c r="AZ53"/>
  <c r="AP53"/>
  <c r="AF53"/>
  <c r="T53"/>
  <c r="J53"/>
  <c r="AQ53"/>
  <c r="AG53"/>
  <c r="V53"/>
  <c r="K53"/>
  <c r="AR53"/>
  <c r="AH53"/>
  <c r="X53"/>
  <c r="L53"/>
  <c r="AT53"/>
  <c r="AI53"/>
  <c r="Y53"/>
  <c r="N53"/>
  <c r="C53"/>
  <c r="AX54" l="1"/>
  <c r="AP54"/>
  <c r="AH54"/>
  <c r="Z54"/>
  <c r="R54"/>
  <c r="J54"/>
  <c r="AZ54"/>
  <c r="AR54"/>
  <c r="AJ54"/>
  <c r="AB54"/>
  <c r="T54"/>
  <c r="L54"/>
  <c r="D54"/>
  <c r="AW54"/>
  <c r="AM54"/>
  <c r="AC54"/>
  <c r="Q54"/>
  <c r="G54"/>
  <c r="AY54"/>
  <c r="AN54"/>
  <c r="AD54"/>
  <c r="S54"/>
  <c r="H54"/>
  <c r="A55"/>
  <c r="AO54"/>
  <c r="AE54"/>
  <c r="U54"/>
  <c r="I54"/>
  <c r="AQ54"/>
  <c r="AF54"/>
  <c r="V54"/>
  <c r="K54"/>
  <c r="AS54"/>
  <c r="AG54"/>
  <c r="W54"/>
  <c r="M54"/>
  <c r="AT54"/>
  <c r="AI54"/>
  <c r="X54"/>
  <c r="N54"/>
  <c r="C54"/>
  <c r="AU54"/>
  <c r="AK54"/>
  <c r="Y54"/>
  <c r="O54"/>
  <c r="E54"/>
  <c r="AV54"/>
  <c r="AL54"/>
  <c r="AA54"/>
  <c r="P54"/>
  <c r="F54"/>
  <c r="AU55" l="1"/>
  <c r="AM55"/>
  <c r="AE55"/>
  <c r="W55"/>
  <c r="O55"/>
  <c r="G55"/>
  <c r="AW55"/>
  <c r="AO55"/>
  <c r="AG55"/>
  <c r="Y55"/>
  <c r="Q55"/>
  <c r="I55"/>
  <c r="AZ55"/>
  <c r="AP55"/>
  <c r="AD55"/>
  <c r="T55"/>
  <c r="J55"/>
  <c r="A56"/>
  <c r="AQ55"/>
  <c r="AF55"/>
  <c r="U55"/>
  <c r="K55"/>
  <c r="AR55"/>
  <c r="AH55"/>
  <c r="V55"/>
  <c r="L55"/>
  <c r="AS55"/>
  <c r="AI55"/>
  <c r="X55"/>
  <c r="M55"/>
  <c r="C55"/>
  <c r="AT55"/>
  <c r="AJ55"/>
  <c r="Z55"/>
  <c r="N55"/>
  <c r="D55"/>
  <c r="AV55"/>
  <c r="AK55"/>
  <c r="AA55"/>
  <c r="P55"/>
  <c r="E55"/>
  <c r="AX55"/>
  <c r="AL55"/>
  <c r="AB55"/>
  <c r="R55"/>
  <c r="F55"/>
  <c r="AY55"/>
  <c r="AN55"/>
  <c r="AC55"/>
  <c r="S55"/>
  <c r="H55"/>
  <c r="AZ56" l="1"/>
  <c r="AR56"/>
  <c r="AJ56"/>
  <c r="AB56"/>
  <c r="T56"/>
  <c r="L56"/>
  <c r="D56"/>
  <c r="AT56"/>
  <c r="AL56"/>
  <c r="AD56"/>
  <c r="V56"/>
  <c r="N56"/>
  <c r="F56"/>
  <c r="AQ56"/>
  <c r="AG56"/>
  <c r="W56"/>
  <c r="K56"/>
  <c r="AS56"/>
  <c r="AH56"/>
  <c r="X56"/>
  <c r="M56"/>
  <c r="AU56"/>
  <c r="AI56"/>
  <c r="Y56"/>
  <c r="O56"/>
  <c r="C56"/>
  <c r="AV56"/>
  <c r="AK56"/>
  <c r="Z56"/>
  <c r="P56"/>
  <c r="E56"/>
  <c r="AW56"/>
  <c r="AM56"/>
  <c r="AA56"/>
  <c r="Q56"/>
  <c r="G56"/>
  <c r="AX56"/>
  <c r="AN56"/>
  <c r="AC56"/>
  <c r="R56"/>
  <c r="H56"/>
  <c r="AY56"/>
  <c r="AO56"/>
  <c r="AE56"/>
  <c r="S56"/>
  <c r="I56"/>
  <c r="A57"/>
  <c r="AP56"/>
  <c r="AF56"/>
  <c r="U56"/>
  <c r="J56"/>
  <c r="AW57" l="1"/>
  <c r="AO57"/>
  <c r="AG57"/>
  <c r="Y57"/>
  <c r="Q57"/>
  <c r="I57"/>
  <c r="AY57"/>
  <c r="AQ57"/>
  <c r="AI57"/>
  <c r="AA57"/>
  <c r="S57"/>
  <c r="K57"/>
  <c r="C57"/>
  <c r="AT57"/>
  <c r="AJ57"/>
  <c r="X57"/>
  <c r="N57"/>
  <c r="D57"/>
  <c r="AU57"/>
  <c r="AK57"/>
  <c r="Z57"/>
  <c r="O57"/>
  <c r="E57"/>
  <c r="AV57"/>
  <c r="AL57"/>
  <c r="AB57"/>
  <c r="P57"/>
  <c r="F57"/>
  <c r="AX57"/>
  <c r="AM57"/>
  <c r="AC57"/>
  <c r="R57"/>
  <c r="G57"/>
  <c r="AZ57"/>
  <c r="AN57"/>
  <c r="AD57"/>
  <c r="T57"/>
  <c r="H57"/>
  <c r="A58"/>
  <c r="AP57"/>
  <c r="AE57"/>
  <c r="U57"/>
  <c r="J57"/>
  <c r="AR57"/>
  <c r="AF57"/>
  <c r="V57"/>
  <c r="L57"/>
  <c r="AS57"/>
  <c r="AH57"/>
  <c r="W57"/>
  <c r="M57"/>
  <c r="AT58" l="1"/>
  <c r="AL58"/>
  <c r="AD58"/>
  <c r="V58"/>
  <c r="N58"/>
  <c r="F58"/>
  <c r="AV58"/>
  <c r="AN58"/>
  <c r="AF58"/>
  <c r="X58"/>
  <c r="P58"/>
  <c r="H58"/>
  <c r="AW58"/>
  <c r="AK58"/>
  <c r="AA58"/>
  <c r="Q58"/>
  <c r="E58"/>
  <c r="AX58"/>
  <c r="AM58"/>
  <c r="AB58"/>
  <c r="R58"/>
  <c r="G58"/>
  <c r="AY58"/>
  <c r="AO58"/>
  <c r="AC58"/>
  <c r="S58"/>
  <c r="I58"/>
  <c r="AZ58"/>
  <c r="AP58"/>
  <c r="AE58"/>
  <c r="T58"/>
  <c r="J58"/>
  <c r="A59"/>
  <c r="AQ58"/>
  <c r="AG58"/>
  <c r="U58"/>
  <c r="K58"/>
  <c r="AR58"/>
  <c r="AH58"/>
  <c r="W58"/>
  <c r="L58"/>
  <c r="AS58"/>
  <c r="AI58"/>
  <c r="Y58"/>
  <c r="M58"/>
  <c r="C58"/>
  <c r="AU58"/>
  <c r="AJ58"/>
  <c r="Z58"/>
  <c r="O58"/>
  <c r="D58"/>
  <c r="AY59" l="1"/>
  <c r="AQ59"/>
  <c r="AI59"/>
  <c r="AA59"/>
  <c r="S59"/>
  <c r="K59"/>
  <c r="C59"/>
  <c r="A60"/>
  <c r="AS59"/>
  <c r="AK59"/>
  <c r="AC59"/>
  <c r="U59"/>
  <c r="M59"/>
  <c r="E59"/>
  <c r="AX59"/>
  <c r="AN59"/>
  <c r="AD59"/>
  <c r="R59"/>
  <c r="H59"/>
  <c r="AZ59"/>
  <c r="AO59"/>
  <c r="AE59"/>
  <c r="T59"/>
  <c r="I59"/>
  <c r="AP59"/>
  <c r="AF59"/>
  <c r="V59"/>
  <c r="J59"/>
  <c r="AR59"/>
  <c r="AG59"/>
  <c r="W59"/>
  <c r="L59"/>
  <c r="AT59"/>
  <c r="AH59"/>
  <c r="X59"/>
  <c r="N59"/>
  <c r="AU59"/>
  <c r="AJ59"/>
  <c r="Y59"/>
  <c r="O59"/>
  <c r="D59"/>
  <c r="AV59"/>
  <c r="AL59"/>
  <c r="Z59"/>
  <c r="P59"/>
  <c r="F59"/>
  <c r="AW59"/>
  <c r="AM59"/>
  <c r="AB59"/>
  <c r="Q59"/>
  <c r="G59"/>
  <c r="AV60" l="1"/>
  <c r="AN60"/>
  <c r="AF60"/>
  <c r="X60"/>
  <c r="P60"/>
  <c r="H60"/>
  <c r="AX60"/>
  <c r="AP60"/>
  <c r="AH60"/>
  <c r="Z60"/>
  <c r="R60"/>
  <c r="J60"/>
  <c r="A61"/>
  <c r="AQ60"/>
  <c r="AE60"/>
  <c r="U60"/>
  <c r="K60"/>
  <c r="AR60"/>
  <c r="AG60"/>
  <c r="V60"/>
  <c r="L60"/>
  <c r="AS60"/>
  <c r="AI60"/>
  <c r="W60"/>
  <c r="M60"/>
  <c r="C60"/>
  <c r="AT60"/>
  <c r="AJ60"/>
  <c r="Y60"/>
  <c r="N60"/>
  <c r="D60"/>
  <c r="AU60"/>
  <c r="AK60"/>
  <c r="AA60"/>
  <c r="O60"/>
  <c r="E60"/>
  <c r="AW60"/>
  <c r="AL60"/>
  <c r="AB60"/>
  <c r="Q60"/>
  <c r="F60"/>
  <c r="AY60"/>
  <c r="AM60"/>
  <c r="AC60"/>
  <c r="S60"/>
  <c r="G60"/>
  <c r="AZ60"/>
  <c r="AO60"/>
  <c r="AD60"/>
  <c r="T60"/>
  <c r="I60"/>
  <c r="A62" l="1"/>
  <c r="AS61"/>
  <c r="AK61"/>
  <c r="AC61"/>
  <c r="U61"/>
  <c r="M61"/>
  <c r="E61"/>
  <c r="AU61"/>
  <c r="AM61"/>
  <c r="AE61"/>
  <c r="W61"/>
  <c r="O61"/>
  <c r="G61"/>
  <c r="AR61"/>
  <c r="AH61"/>
  <c r="X61"/>
  <c r="L61"/>
  <c r="AT61"/>
  <c r="AI61"/>
  <c r="Y61"/>
  <c r="N61"/>
  <c r="C61"/>
  <c r="AV61"/>
  <c r="AJ61"/>
  <c r="Z61"/>
  <c r="P61"/>
  <c r="D61"/>
  <c r="AW61"/>
  <c r="AL61"/>
  <c r="AA61"/>
  <c r="Q61"/>
  <c r="F61"/>
  <c r="AX61"/>
  <c r="AN61"/>
  <c r="AB61"/>
  <c r="R61"/>
  <c r="H61"/>
  <c r="AY61"/>
  <c r="AO61"/>
  <c r="AD61"/>
  <c r="S61"/>
  <c r="I61"/>
  <c r="AZ61"/>
  <c r="AP61"/>
  <c r="AF61"/>
  <c r="T61"/>
  <c r="J61"/>
  <c r="AQ61"/>
  <c r="AG61"/>
  <c r="V61"/>
  <c r="K61"/>
  <c r="AX62" l="1"/>
  <c r="AP62"/>
  <c r="AH62"/>
  <c r="Z62"/>
  <c r="R62"/>
  <c r="J62"/>
  <c r="AZ62"/>
  <c r="AR62"/>
  <c r="AJ62"/>
  <c r="AB62"/>
  <c r="T62"/>
  <c r="L62"/>
  <c r="D62"/>
  <c r="AU62"/>
  <c r="AK62"/>
  <c r="Y62"/>
  <c r="O62"/>
  <c r="E62"/>
  <c r="AV62"/>
  <c r="AL62"/>
  <c r="AA62"/>
  <c r="P62"/>
  <c r="F62"/>
  <c r="AW62"/>
  <c r="AM62"/>
  <c r="AC62"/>
  <c r="Q62"/>
  <c r="G62"/>
  <c r="AY62"/>
  <c r="AN62"/>
  <c r="AD62"/>
  <c r="S62"/>
  <c r="H62"/>
  <c r="A63"/>
  <c r="AO62"/>
  <c r="AE62"/>
  <c r="U62"/>
  <c r="I62"/>
  <c r="AQ62"/>
  <c r="AF62"/>
  <c r="V62"/>
  <c r="K62"/>
  <c r="AS62"/>
  <c r="AG62"/>
  <c r="W62"/>
  <c r="M62"/>
  <c r="AT62"/>
  <c r="AI62"/>
  <c r="X62"/>
  <c r="N62"/>
  <c r="C62"/>
  <c r="A64" l="1"/>
  <c r="AS63"/>
  <c r="AK63"/>
  <c r="AU63"/>
  <c r="AM63"/>
  <c r="AE63"/>
  <c r="W63"/>
  <c r="O63"/>
  <c r="G63"/>
  <c r="AW63"/>
  <c r="AO63"/>
  <c r="AG63"/>
  <c r="Y63"/>
  <c r="Q63"/>
  <c r="I63"/>
  <c r="AZ63"/>
  <c r="AN63"/>
  <c r="AB63"/>
  <c r="R63"/>
  <c r="F63"/>
  <c r="AP63"/>
  <c r="AC63"/>
  <c r="S63"/>
  <c r="H63"/>
  <c r="AQ63"/>
  <c r="AD63"/>
  <c r="T63"/>
  <c r="J63"/>
  <c r="AR63"/>
  <c r="AF63"/>
  <c r="U63"/>
  <c r="K63"/>
  <c r="AT63"/>
  <c r="AH63"/>
  <c r="V63"/>
  <c r="L63"/>
  <c r="AV63"/>
  <c r="AI63"/>
  <c r="X63"/>
  <c r="M63"/>
  <c r="C63"/>
  <c r="AX63"/>
  <c r="AJ63"/>
  <c r="Z63"/>
  <c r="N63"/>
  <c r="D63"/>
  <c r="AY63"/>
  <c r="AL63"/>
  <c r="AA63"/>
  <c r="P63"/>
  <c r="E63"/>
  <c r="AX64" l="1"/>
  <c r="AP64"/>
  <c r="AH64"/>
  <c r="Z64"/>
  <c r="R64"/>
  <c r="J64"/>
  <c r="AZ64"/>
  <c r="AR64"/>
  <c r="AJ64"/>
  <c r="AB64"/>
  <c r="T64"/>
  <c r="L64"/>
  <c r="D64"/>
  <c r="AT64"/>
  <c r="AL64"/>
  <c r="AD64"/>
  <c r="V64"/>
  <c r="N64"/>
  <c r="F64"/>
  <c r="A65"/>
  <c r="AN64"/>
  <c r="AA64"/>
  <c r="O64"/>
  <c r="AO64"/>
  <c r="AC64"/>
  <c r="P64"/>
  <c r="C64"/>
  <c r="AQ64"/>
  <c r="AE64"/>
  <c r="Q64"/>
  <c r="E64"/>
  <c r="AS64"/>
  <c r="AF64"/>
  <c r="S64"/>
  <c r="G64"/>
  <c r="AU64"/>
  <c r="AG64"/>
  <c r="U64"/>
  <c r="H64"/>
  <c r="AV64"/>
  <c r="AI64"/>
  <c r="W64"/>
  <c r="I64"/>
  <c r="AW64"/>
  <c r="AK64"/>
  <c r="X64"/>
  <c r="K64"/>
  <c r="AY64"/>
  <c r="AM64"/>
  <c r="Y64"/>
  <c r="M64"/>
  <c r="AT65" l="1"/>
  <c r="AL65"/>
  <c r="AD65"/>
  <c r="V65"/>
  <c r="N65"/>
  <c r="AU65"/>
  <c r="AM65"/>
  <c r="AE65"/>
  <c r="W65"/>
  <c r="O65"/>
  <c r="G65"/>
  <c r="AW65"/>
  <c r="AO65"/>
  <c r="AG65"/>
  <c r="Y65"/>
  <c r="Q65"/>
  <c r="I65"/>
  <c r="AY65"/>
  <c r="AQ65"/>
  <c r="AI65"/>
  <c r="AA65"/>
  <c r="S65"/>
  <c r="K65"/>
  <c r="C65"/>
  <c r="AV65"/>
  <c r="AF65"/>
  <c r="P65"/>
  <c r="AX65"/>
  <c r="AH65"/>
  <c r="R65"/>
  <c r="D65"/>
  <c r="AZ65"/>
  <c r="AJ65"/>
  <c r="T65"/>
  <c r="E65"/>
  <c r="A66"/>
  <c r="AK65"/>
  <c r="U65"/>
  <c r="F65"/>
  <c r="AN65"/>
  <c r="X65"/>
  <c r="H65"/>
  <c r="AP65"/>
  <c r="Z65"/>
  <c r="J65"/>
  <c r="AR65"/>
  <c r="AB65"/>
  <c r="L65"/>
  <c r="AS65"/>
  <c r="AC65"/>
  <c r="M65"/>
  <c r="AY66" l="1"/>
  <c r="AQ66"/>
  <c r="AI66"/>
  <c r="AA66"/>
  <c r="S66"/>
  <c r="K66"/>
  <c r="C66"/>
  <c r="AZ66"/>
  <c r="AR66"/>
  <c r="AJ66"/>
  <c r="AB66"/>
  <c r="T66"/>
  <c r="L66"/>
  <c r="D66"/>
  <c r="AT66"/>
  <c r="AL66"/>
  <c r="AD66"/>
  <c r="V66"/>
  <c r="N66"/>
  <c r="F66"/>
  <c r="AV66"/>
  <c r="AN66"/>
  <c r="AF66"/>
  <c r="X66"/>
  <c r="P66"/>
  <c r="H66"/>
  <c r="AS66"/>
  <c r="AC66"/>
  <c r="M66"/>
  <c r="AU66"/>
  <c r="AE66"/>
  <c r="O66"/>
  <c r="AW66"/>
  <c r="AG66"/>
  <c r="Q66"/>
  <c r="AX66"/>
  <c r="AH66"/>
  <c r="R66"/>
  <c r="A67"/>
  <c r="AK66"/>
  <c r="U66"/>
  <c r="E66"/>
  <c r="AM66"/>
  <c r="W66"/>
  <c r="G66"/>
  <c r="AO66"/>
  <c r="Y66"/>
  <c r="I66"/>
  <c r="AP66"/>
  <c r="Z66"/>
  <c r="J66"/>
  <c r="AT67" l="1"/>
  <c r="AL67"/>
  <c r="AD67"/>
  <c r="V67"/>
  <c r="AV67"/>
  <c r="AN67"/>
  <c r="AF67"/>
  <c r="X67"/>
  <c r="P67"/>
  <c r="H67"/>
  <c r="AW67"/>
  <c r="AO67"/>
  <c r="AG67"/>
  <c r="Y67"/>
  <c r="Q67"/>
  <c r="I67"/>
  <c r="AY67"/>
  <c r="AQ67"/>
  <c r="AI67"/>
  <c r="AA67"/>
  <c r="S67"/>
  <c r="K67"/>
  <c r="C67"/>
  <c r="AZ67"/>
  <c r="AR67"/>
  <c r="AJ67"/>
  <c r="AB67"/>
  <c r="A68"/>
  <c r="AS67"/>
  <c r="AK67"/>
  <c r="AC67"/>
  <c r="U67"/>
  <c r="M67"/>
  <c r="E67"/>
  <c r="AE67"/>
  <c r="J67"/>
  <c r="AH67"/>
  <c r="L67"/>
  <c r="AM67"/>
  <c r="N67"/>
  <c r="AP67"/>
  <c r="O67"/>
  <c r="AU67"/>
  <c r="R67"/>
  <c r="AX67"/>
  <c r="T67"/>
  <c r="D67"/>
  <c r="W67"/>
  <c r="F67"/>
  <c r="Z67"/>
  <c r="G67"/>
  <c r="AY68" l="1"/>
  <c r="AQ68"/>
  <c r="AI68"/>
  <c r="AA68"/>
  <c r="S68"/>
  <c r="K68"/>
  <c r="C68"/>
  <c r="AZ68"/>
  <c r="AR68"/>
  <c r="AJ68"/>
  <c r="AB68"/>
  <c r="T68"/>
  <c r="A69"/>
  <c r="AS68"/>
  <c r="AK68"/>
  <c r="AC68"/>
  <c r="U68"/>
  <c r="M68"/>
  <c r="E68"/>
  <c r="AT68"/>
  <c r="AL68"/>
  <c r="AD68"/>
  <c r="V68"/>
  <c r="N68"/>
  <c r="F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L68"/>
  <c r="O68"/>
  <c r="W68"/>
  <c r="AE68"/>
  <c r="AM68"/>
  <c r="AU68"/>
  <c r="D68"/>
  <c r="G68"/>
  <c r="AV69" l="1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T69"/>
  <c r="AB69"/>
  <c r="AJ69"/>
  <c r="AR69"/>
  <c r="AZ69"/>
  <c r="D69"/>
  <c r="L69"/>
  <c r="A71" l="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AG70"/>
  <c r="AO70"/>
  <c r="AW70"/>
  <c r="I70"/>
  <c r="Q70"/>
  <c r="Y70"/>
  <c r="AX71" l="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AT71"/>
  <c r="F71"/>
  <c r="N71"/>
  <c r="V71"/>
  <c r="AD71"/>
  <c r="AL71"/>
  <c r="AU72" l="1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C72"/>
  <c r="K72"/>
  <c r="S72"/>
  <c r="AA72"/>
  <c r="AI72"/>
  <c r="AQ72"/>
  <c r="AZ73" l="1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W74" l="1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Y75" l="1"/>
  <c r="AQ75"/>
  <c r="AT75"/>
  <c r="AL75"/>
  <c r="AW75"/>
  <c r="AM75"/>
  <c r="AD75"/>
  <c r="V75"/>
  <c r="N75"/>
  <c r="F75"/>
  <c r="AX75"/>
  <c r="AN75"/>
  <c r="AE75"/>
  <c r="W75"/>
  <c r="O75"/>
  <c r="G75"/>
  <c r="AZ75"/>
  <c r="AO75"/>
  <c r="AF75"/>
  <c r="X75"/>
  <c r="P75"/>
  <c r="H75"/>
  <c r="A76"/>
  <c r="AP75"/>
  <c r="AG75"/>
  <c r="Y75"/>
  <c r="Q75"/>
  <c r="I75"/>
  <c r="AR75"/>
  <c r="AH75"/>
  <c r="Z75"/>
  <c r="R75"/>
  <c r="J75"/>
  <c r="AS75"/>
  <c r="AI75"/>
  <c r="AA75"/>
  <c r="S75"/>
  <c r="K75"/>
  <c r="C75"/>
  <c r="AU75"/>
  <c r="AJ75"/>
  <c r="AB75"/>
  <c r="T75"/>
  <c r="L75"/>
  <c r="D75"/>
  <c r="AV75"/>
  <c r="AK75"/>
  <c r="AC75"/>
  <c r="U75"/>
  <c r="M75"/>
  <c r="E75"/>
  <c r="AV76" l="1"/>
  <c r="AN76"/>
  <c r="AF76"/>
  <c r="X76"/>
  <c r="P76"/>
  <c r="H76"/>
  <c r="AX76"/>
  <c r="AP76"/>
  <c r="AH76"/>
  <c r="AY76"/>
  <c r="AQ76"/>
  <c r="AI76"/>
  <c r="AA76"/>
  <c r="S76"/>
  <c r="K76"/>
  <c r="C76"/>
  <c r="AT76"/>
  <c r="AL76"/>
  <c r="AD76"/>
  <c r="AU76"/>
  <c r="AE76"/>
  <c r="T76"/>
  <c r="I76"/>
  <c r="AW76"/>
  <c r="AG76"/>
  <c r="U76"/>
  <c r="J76"/>
  <c r="AZ76"/>
  <c r="AJ76"/>
  <c r="V76"/>
  <c r="L76"/>
  <c r="A77"/>
  <c r="AK76"/>
  <c r="W76"/>
  <c r="M76"/>
  <c r="AM76"/>
  <c r="Y76"/>
  <c r="N76"/>
  <c r="D76"/>
  <c r="AO76"/>
  <c r="Z76"/>
  <c r="O76"/>
  <c r="E76"/>
  <c r="AR76"/>
  <c r="AB76"/>
  <c r="Q76"/>
  <c r="F76"/>
  <c r="AS76"/>
  <c r="AC76"/>
  <c r="R76"/>
  <c r="G76"/>
  <c r="A78" l="1"/>
  <c r="AS77"/>
  <c r="AK77"/>
  <c r="AC77"/>
  <c r="U77"/>
  <c r="M77"/>
  <c r="E77"/>
  <c r="AU77"/>
  <c r="AM77"/>
  <c r="AE77"/>
  <c r="W77"/>
  <c r="O77"/>
  <c r="G77"/>
  <c r="AV77"/>
  <c r="AN77"/>
  <c r="AF77"/>
  <c r="X77"/>
  <c r="P77"/>
  <c r="H77"/>
  <c r="AY77"/>
  <c r="AQ77"/>
  <c r="AI77"/>
  <c r="AA77"/>
  <c r="S77"/>
  <c r="K77"/>
  <c r="C77"/>
  <c r="AR77"/>
  <c r="AB77"/>
  <c r="L77"/>
  <c r="AT77"/>
  <c r="AD77"/>
  <c r="N77"/>
  <c r="AW77"/>
  <c r="AG77"/>
  <c r="Q77"/>
  <c r="AX77"/>
  <c r="AH77"/>
  <c r="R77"/>
  <c r="AZ77"/>
  <c r="AJ77"/>
  <c r="T77"/>
  <c r="D77"/>
  <c r="AL77"/>
  <c r="V77"/>
  <c r="F77"/>
  <c r="AO77"/>
  <c r="Y77"/>
  <c r="I77"/>
  <c r="AP77"/>
  <c r="Z77"/>
  <c r="J77"/>
  <c r="AX78" l="1"/>
  <c r="AP78"/>
  <c r="AH78"/>
  <c r="Z78"/>
  <c r="R78"/>
  <c r="J78"/>
  <c r="AZ78"/>
  <c r="AR78"/>
  <c r="AJ78"/>
  <c r="AB78"/>
  <c r="T78"/>
  <c r="L78"/>
  <c r="D78"/>
  <c r="A79"/>
  <c r="AS78"/>
  <c r="AK78"/>
  <c r="AC78"/>
  <c r="U78"/>
  <c r="M78"/>
  <c r="E78"/>
  <c r="AV78"/>
  <c r="AN78"/>
  <c r="AF78"/>
  <c r="X78"/>
  <c r="P78"/>
  <c r="H78"/>
  <c r="AO78"/>
  <c r="Y78"/>
  <c r="I78"/>
  <c r="AQ78"/>
  <c r="AA78"/>
  <c r="K78"/>
  <c r="AT78"/>
  <c r="AD78"/>
  <c r="N78"/>
  <c r="AU78"/>
  <c r="AE78"/>
  <c r="O78"/>
  <c r="AW78"/>
  <c r="AG78"/>
  <c r="Q78"/>
  <c r="AY78"/>
  <c r="AI78"/>
  <c r="S78"/>
  <c r="C78"/>
  <c r="AL78"/>
  <c r="V78"/>
  <c r="F78"/>
  <c r="AM78"/>
  <c r="W78"/>
  <c r="G78"/>
  <c r="AU79" l="1"/>
  <c r="AM79"/>
  <c r="AE79"/>
  <c r="W79"/>
  <c r="O79"/>
  <c r="G79"/>
  <c r="AW79"/>
  <c r="AO79"/>
  <c r="AG79"/>
  <c r="Y79"/>
  <c r="Q79"/>
  <c r="I79"/>
  <c r="AX79"/>
  <c r="AP79"/>
  <c r="AH79"/>
  <c r="Z79"/>
  <c r="R79"/>
  <c r="J79"/>
  <c r="A80"/>
  <c r="AS79"/>
  <c r="AK79"/>
  <c r="AC79"/>
  <c r="U79"/>
  <c r="M79"/>
  <c r="E79"/>
  <c r="AL79"/>
  <c r="V79"/>
  <c r="F79"/>
  <c r="AN79"/>
  <c r="X79"/>
  <c r="H79"/>
  <c r="AQ79"/>
  <c r="AA79"/>
  <c r="K79"/>
  <c r="AR79"/>
  <c r="AB79"/>
  <c r="L79"/>
  <c r="AT79"/>
  <c r="AD79"/>
  <c r="N79"/>
  <c r="AV79"/>
  <c r="AF79"/>
  <c r="P79"/>
  <c r="AY79"/>
  <c r="AI79"/>
  <c r="S79"/>
  <c r="C79"/>
  <c r="AZ79"/>
  <c r="AJ79"/>
  <c r="T79"/>
  <c r="D79"/>
  <c r="AY80" l="1"/>
  <c r="AZ80"/>
  <c r="AR80"/>
  <c r="AJ80"/>
  <c r="AB80"/>
  <c r="T80"/>
  <c r="L80"/>
  <c r="D80"/>
  <c r="AT80"/>
  <c r="AL80"/>
  <c r="AD80"/>
  <c r="V80"/>
  <c r="N80"/>
  <c r="F80"/>
  <c r="AU80"/>
  <c r="AM80"/>
  <c r="AE80"/>
  <c r="W80"/>
  <c r="O80"/>
  <c r="G80"/>
  <c r="AX80"/>
  <c r="AP80"/>
  <c r="AH80"/>
  <c r="Z80"/>
  <c r="R80"/>
  <c r="J80"/>
  <c r="A81"/>
  <c r="AI80"/>
  <c r="S80"/>
  <c r="C80"/>
  <c r="AK80"/>
  <c r="U80"/>
  <c r="E80"/>
  <c r="AN80"/>
  <c r="X80"/>
  <c r="H80"/>
  <c r="AO80"/>
  <c r="Y80"/>
  <c r="I80"/>
  <c r="AQ80"/>
  <c r="AA80"/>
  <c r="K80"/>
  <c r="AS80"/>
  <c r="AC80"/>
  <c r="M80"/>
  <c r="AV80"/>
  <c r="AF80"/>
  <c r="P80"/>
  <c r="AW80"/>
  <c r="AG80"/>
  <c r="Q80"/>
  <c r="AV81" l="1"/>
  <c r="AN81"/>
  <c r="AF81"/>
  <c r="X81"/>
  <c r="P81"/>
  <c r="H81"/>
  <c r="AW81"/>
  <c r="AO81"/>
  <c r="AG81"/>
  <c r="Y81"/>
  <c r="Q81"/>
  <c r="I81"/>
  <c r="AY81"/>
  <c r="AQ81"/>
  <c r="AI81"/>
  <c r="AA81"/>
  <c r="S81"/>
  <c r="K81"/>
  <c r="C81"/>
  <c r="AZ81"/>
  <c r="AR81"/>
  <c r="AJ81"/>
  <c r="AB81"/>
  <c r="T81"/>
  <c r="L81"/>
  <c r="D81"/>
  <c r="A82"/>
  <c r="AS81"/>
  <c r="AK81"/>
  <c r="AC81"/>
  <c r="U81"/>
  <c r="M81"/>
  <c r="E81"/>
  <c r="AU81"/>
  <c r="AM81"/>
  <c r="AE81"/>
  <c r="W81"/>
  <c r="O81"/>
  <c r="G81"/>
  <c r="AH81"/>
  <c r="AL81"/>
  <c r="F81"/>
  <c r="AP81"/>
  <c r="J81"/>
  <c r="AT81"/>
  <c r="N81"/>
  <c r="AX81"/>
  <c r="R81"/>
  <c r="V81"/>
  <c r="Z81"/>
  <c r="AD81"/>
  <c r="A83" l="1"/>
  <c r="AS82"/>
  <c r="AK82"/>
  <c r="AC82"/>
  <c r="U82"/>
  <c r="M82"/>
  <c r="E82"/>
  <c r="AT82"/>
  <c r="AL82"/>
  <c r="AD82"/>
  <c r="V82"/>
  <c r="N82"/>
  <c r="F82"/>
  <c r="AU82"/>
  <c r="AM82"/>
  <c r="AE82"/>
  <c r="W82"/>
  <c r="O82"/>
  <c r="AV82"/>
  <c r="AN82"/>
  <c r="AF82"/>
  <c r="X82"/>
  <c r="P82"/>
  <c r="H82"/>
  <c r="AW82"/>
  <c r="AO82"/>
  <c r="AG82"/>
  <c r="Y82"/>
  <c r="Q82"/>
  <c r="I82"/>
  <c r="AX82"/>
  <c r="AP82"/>
  <c r="AH82"/>
  <c r="Z82"/>
  <c r="R82"/>
  <c r="J82"/>
  <c r="AY82"/>
  <c r="AQ82"/>
  <c r="AI82"/>
  <c r="AA82"/>
  <c r="S82"/>
  <c r="K82"/>
  <c r="AZ82"/>
  <c r="AR82"/>
  <c r="AJ82"/>
  <c r="AB82"/>
  <c r="T82"/>
  <c r="L82"/>
  <c r="D82"/>
  <c r="C82"/>
  <c r="G82"/>
  <c r="AX83" l="1"/>
  <c r="AP83"/>
  <c r="AH83"/>
  <c r="Z83"/>
  <c r="R83"/>
  <c r="J83"/>
  <c r="AY83"/>
  <c r="AQ83"/>
  <c r="AI83"/>
  <c r="AA83"/>
  <c r="S83"/>
  <c r="K83"/>
  <c r="C83"/>
  <c r="AZ83"/>
  <c r="AR83"/>
  <c r="AJ83"/>
  <c r="AB83"/>
  <c r="T83"/>
  <c r="L83"/>
  <c r="D83"/>
  <c r="A84"/>
  <c r="AS83"/>
  <c r="AK83"/>
  <c r="AC83"/>
  <c r="U83"/>
  <c r="M83"/>
  <c r="E83"/>
  <c r="AT83"/>
  <c r="AL83"/>
  <c r="AD83"/>
  <c r="V83"/>
  <c r="N83"/>
  <c r="F83"/>
  <c r="AU83"/>
  <c r="AM83"/>
  <c r="AE83"/>
  <c r="W83"/>
  <c r="O83"/>
  <c r="G83"/>
  <c r="AV83"/>
  <c r="AN83"/>
  <c r="AF83"/>
  <c r="X83"/>
  <c r="P83"/>
  <c r="H83"/>
  <c r="AW83"/>
  <c r="AO83"/>
  <c r="AG83"/>
  <c r="Y83"/>
  <c r="Q83"/>
  <c r="I83"/>
  <c r="AU84" l="1"/>
  <c r="AM84"/>
  <c r="AE84"/>
  <c r="W84"/>
  <c r="O84"/>
  <c r="G84"/>
  <c r="AV84"/>
  <c r="AN84"/>
  <c r="AF84"/>
  <c r="X84"/>
  <c r="P84"/>
  <c r="H84"/>
  <c r="AW84"/>
  <c r="AO84"/>
  <c r="AG84"/>
  <c r="Y84"/>
  <c r="Q84"/>
  <c r="I84"/>
  <c r="AX84"/>
  <c r="AP84"/>
  <c r="AH84"/>
  <c r="Z84"/>
  <c r="R84"/>
  <c r="J84"/>
  <c r="AY84"/>
  <c r="AQ84"/>
  <c r="AI84"/>
  <c r="AA84"/>
  <c r="S84"/>
  <c r="K84"/>
  <c r="C84"/>
  <c r="AZ84"/>
  <c r="AR84"/>
  <c r="AJ84"/>
  <c r="AB84"/>
  <c r="T84"/>
  <c r="L84"/>
  <c r="D84"/>
  <c r="A85"/>
  <c r="AS84"/>
  <c r="AK84"/>
  <c r="AC84"/>
  <c r="U84"/>
  <c r="M84"/>
  <c r="E84"/>
  <c r="AT84"/>
  <c r="AL84"/>
  <c r="AD84"/>
  <c r="V84"/>
  <c r="N84"/>
  <c r="F84"/>
  <c r="AZ85" l="1"/>
  <c r="AR85"/>
  <c r="AJ85"/>
  <c r="AB85"/>
  <c r="T85"/>
  <c r="L85"/>
  <c r="D85"/>
  <c r="A86"/>
  <c r="AS85"/>
  <c r="AK85"/>
  <c r="AC85"/>
  <c r="U85"/>
  <c r="M85"/>
  <c r="E85"/>
  <c r="AT85"/>
  <c r="AL85"/>
  <c r="AD85"/>
  <c r="V85"/>
  <c r="N85"/>
  <c r="F85"/>
  <c r="AU85"/>
  <c r="AM85"/>
  <c r="AE85"/>
  <c r="W85"/>
  <c r="O85"/>
  <c r="G85"/>
  <c r="AV85"/>
  <c r="AN85"/>
  <c r="AF85"/>
  <c r="X85"/>
  <c r="P85"/>
  <c r="H85"/>
  <c r="AW85"/>
  <c r="AO85"/>
  <c r="AG85"/>
  <c r="Y85"/>
  <c r="Q85"/>
  <c r="I85"/>
  <c r="AX85"/>
  <c r="AP85"/>
  <c r="AH85"/>
  <c r="Z85"/>
  <c r="R85"/>
  <c r="J85"/>
  <c r="AY85"/>
  <c r="AQ85"/>
  <c r="AI85"/>
  <c r="AA85"/>
  <c r="S85"/>
  <c r="K85"/>
  <c r="C85"/>
  <c r="AW86" l="1"/>
  <c r="AO86"/>
  <c r="AG86"/>
  <c r="Y86"/>
  <c r="Q86"/>
  <c r="I86"/>
  <c r="AX86"/>
  <c r="AP86"/>
  <c r="AH86"/>
  <c r="Z86"/>
  <c r="R86"/>
  <c r="J86"/>
  <c r="AY86"/>
  <c r="AQ86"/>
  <c r="AI86"/>
  <c r="AA86"/>
  <c r="S86"/>
  <c r="K86"/>
  <c r="C86"/>
  <c r="AZ86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U86"/>
  <c r="AM86"/>
  <c r="AE86"/>
  <c r="W86"/>
  <c r="O86"/>
  <c r="G86"/>
  <c r="AV86"/>
  <c r="AN86"/>
  <c r="AF86"/>
  <c r="X86"/>
  <c r="P86"/>
  <c r="H86"/>
  <c r="AT87" l="1"/>
  <c r="AL87"/>
  <c r="AD87"/>
  <c r="V87"/>
  <c r="N87"/>
  <c r="F87"/>
  <c r="AU87"/>
  <c r="AM87"/>
  <c r="AE87"/>
  <c r="W87"/>
  <c r="O87"/>
  <c r="G87"/>
  <c r="AV87"/>
  <c r="AN87"/>
  <c r="AF87"/>
  <c r="X87"/>
  <c r="P87"/>
  <c r="H87"/>
  <c r="AW87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D87"/>
  <c r="A88"/>
  <c r="AS87"/>
  <c r="AK87"/>
  <c r="AC87"/>
  <c r="U87"/>
  <c r="M87"/>
  <c r="E87"/>
  <c r="AY88" l="1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AT88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V89" l="1"/>
  <c r="AN89"/>
  <c r="AF89"/>
  <c r="X89"/>
  <c r="P89"/>
  <c r="H89"/>
  <c r="AW89"/>
  <c r="AO89"/>
  <c r="AG89"/>
  <c r="Y89"/>
  <c r="Q89"/>
  <c r="I89"/>
  <c r="AX89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91" l="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V90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X91" l="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U92" l="1"/>
  <c r="AM92"/>
  <c r="AE92"/>
  <c r="W92"/>
  <c r="O92"/>
  <c r="G92"/>
  <c r="AV92"/>
  <c r="AN92"/>
  <c r="AF92"/>
  <c r="X92"/>
  <c r="P92"/>
  <c r="H92"/>
  <c r="AW92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Z93" l="1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W94" l="1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T95" l="1"/>
  <c r="AL95"/>
  <c r="AD95"/>
  <c r="V95"/>
  <c r="N95"/>
  <c r="F95"/>
  <c r="AU95"/>
  <c r="AM95"/>
  <c r="AE95"/>
  <c r="W95"/>
  <c r="O95"/>
  <c r="G95"/>
  <c r="AV95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Y96" l="1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V97" l="1"/>
  <c r="AN97"/>
  <c r="AF97"/>
  <c r="X97"/>
  <c r="P97"/>
  <c r="H97"/>
  <c r="AW97"/>
  <c r="AO97"/>
  <c r="AG97"/>
  <c r="Y97"/>
  <c r="Q97"/>
  <c r="I97"/>
  <c r="AX97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99" l="1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X99" l="1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U100" l="1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Z101" l="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W102" l="1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T103" l="1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K5" i="7" l="1"/>
  <c r="H5" i="1" s="1"/>
  <c r="K39" i="7"/>
  <c r="H39" i="1" s="1"/>
  <c r="K29" i="6"/>
  <c r="G29" i="1" s="1"/>
  <c r="BT29" s="1"/>
  <c r="K35" i="7"/>
  <c r="H35" i="1" s="1"/>
  <c r="K27" i="7"/>
  <c r="H27" i="1" s="1"/>
  <c r="K28" i="6"/>
  <c r="G28" i="1" s="1"/>
  <c r="K33" i="7"/>
  <c r="H33" i="1" s="1"/>
  <c r="K8" i="7"/>
  <c r="H8" i="1" s="1"/>
  <c r="K23" i="6"/>
  <c r="G23" i="1" s="1"/>
  <c r="BT23" s="1"/>
  <c r="K5" i="6"/>
  <c r="G5" i="1" s="1"/>
  <c r="K36" i="7"/>
  <c r="H36" i="1" s="1"/>
  <c r="K40" i="7"/>
  <c r="H40" i="1" s="1"/>
  <c r="K37" i="6"/>
  <c r="G37" i="1" s="1"/>
  <c r="BT37" s="1"/>
  <c r="K10" i="7"/>
  <c r="H10" i="1" s="1"/>
  <c r="K9" i="6"/>
  <c r="G9" i="1" s="1"/>
  <c r="K9" i="7"/>
  <c r="H9" i="1" s="1"/>
  <c r="K33" i="6"/>
  <c r="G33" i="1" s="1"/>
  <c r="BT33" s="1"/>
  <c r="K10" i="8"/>
  <c r="I10" i="1" s="1"/>
  <c r="K12" i="7"/>
  <c r="H12" i="1" s="1"/>
  <c r="K8" i="6"/>
  <c r="G8" i="1" s="1"/>
  <c r="BT8" s="1"/>
  <c r="K26" i="7"/>
  <c r="H26" i="1" s="1"/>
  <c r="K32" i="7"/>
  <c r="H32" i="1" s="1"/>
  <c r="K21" i="6"/>
  <c r="G21" i="1" s="1"/>
  <c r="BT21" s="1"/>
  <c r="K34" i="8"/>
  <c r="I34" i="1" s="1"/>
  <c r="K16" i="7"/>
  <c r="H16" i="1" s="1"/>
  <c r="K16" i="6"/>
  <c r="G16" i="1" s="1"/>
  <c r="K20" i="6"/>
  <c r="G20" i="1" s="1"/>
  <c r="BT20" s="1"/>
  <c r="K20" i="7"/>
  <c r="H20" i="1" s="1"/>
  <c r="K14" i="7"/>
  <c r="H14" i="1" s="1"/>
  <c r="K33" i="8"/>
  <c r="I33" i="1" s="1"/>
  <c r="K14" i="8"/>
  <c r="I14" i="1" s="1"/>
  <c r="K13" i="7"/>
  <c r="H13" i="1" s="1"/>
  <c r="K34" i="7"/>
  <c r="H34" i="1" s="1"/>
  <c r="K6" i="6"/>
  <c r="G6" i="1" s="1"/>
  <c r="BT6" s="1"/>
  <c r="K9" i="8"/>
  <c r="I9" i="1" s="1"/>
  <c r="K28" i="7"/>
  <c r="H28" i="1" s="1"/>
  <c r="K32" i="6"/>
  <c r="G32" i="1" s="1"/>
  <c r="BT32" s="1"/>
  <c r="K6" i="7"/>
  <c r="H6" i="1" s="1"/>
  <c r="K19" i="6"/>
  <c r="G19" i="1" s="1"/>
  <c r="BT19" s="1"/>
  <c r="K19" i="7"/>
  <c r="H19" i="1" s="1"/>
  <c r="K17" i="7"/>
  <c r="H17" i="1" s="1"/>
  <c r="K7" i="7"/>
  <c r="H7" i="1" s="1"/>
  <c r="K12" i="6"/>
  <c r="G12" i="1" s="1"/>
  <c r="BT12" s="1"/>
  <c r="K39" i="6"/>
  <c r="G39" i="1" s="1"/>
  <c r="BT39" s="1"/>
  <c r="K10" i="6"/>
  <c r="G10" i="1" s="1"/>
  <c r="BT10" s="1"/>
  <c r="K23" i="7"/>
  <c r="H23" i="1" s="1"/>
  <c r="K36" i="6"/>
  <c r="G36" i="1" s="1"/>
  <c r="BT36" s="1"/>
  <c r="K13" i="6"/>
  <c r="G13" i="1" s="1"/>
  <c r="BT13" s="1"/>
  <c r="K11" i="6"/>
  <c r="G11" i="1" s="1"/>
  <c r="BT11" s="1"/>
  <c r="K17" i="8"/>
  <c r="I17" i="1" s="1"/>
  <c r="K24" i="6"/>
  <c r="G24" i="1" s="1"/>
  <c r="BT24" s="1"/>
  <c r="K24" i="7"/>
  <c r="H24" i="1" s="1"/>
  <c r="K7" i="6"/>
  <c r="G7" i="1" s="1"/>
  <c r="BT7" s="1"/>
  <c r="K43" i="6"/>
  <c r="G43" i="1" s="1"/>
  <c r="BT43" s="1"/>
  <c r="K31" i="6"/>
  <c r="G31" i="1" s="1"/>
  <c r="BT31" s="1"/>
  <c r="K31" i="7"/>
  <c r="H31" i="1" s="1"/>
  <c r="K26" i="6"/>
  <c r="G26" i="1" s="1"/>
  <c r="BT26" s="1"/>
  <c r="K35" i="8"/>
  <c r="I35" i="1" s="1"/>
  <c r="K14" i="6"/>
  <c r="G14" i="1" s="1"/>
  <c r="BT14" s="1"/>
  <c r="K17" i="6"/>
  <c r="G17" i="1" s="1"/>
  <c r="K27" i="6"/>
  <c r="G27" i="1" s="1"/>
  <c r="BT27" s="1"/>
  <c r="K35" i="6"/>
  <c r="G35" i="1" s="1"/>
  <c r="K34" i="6"/>
  <c r="G34" i="1" s="1"/>
  <c r="K38" i="6"/>
  <c r="G38" i="1" s="1"/>
  <c r="BT38" s="1"/>
  <c r="K40" i="6"/>
  <c r="G40" i="1" s="1"/>
  <c r="BT40" s="1"/>
  <c r="K11" i="7"/>
  <c r="H11" i="1" s="1"/>
  <c r="BT16" l="1"/>
  <c r="BT5"/>
  <c r="BT17"/>
  <c r="BT35"/>
  <c r="BT28"/>
  <c r="BT34"/>
  <c r="BT9"/>
  <c r="AM45" l="1"/>
  <c r="AM46"/>
  <c r="BU16" s="1"/>
  <c r="BU34" l="1"/>
  <c r="BU22"/>
  <c r="BU41"/>
  <c r="BU25"/>
  <c r="BU42"/>
  <c r="BU18"/>
  <c r="BU15"/>
  <c r="BU30"/>
  <c r="BU12"/>
  <c r="BU10"/>
  <c r="BU13"/>
  <c r="BU38"/>
  <c r="BU27"/>
  <c r="BU11"/>
  <c r="BU8"/>
  <c r="BU14"/>
  <c r="BU6"/>
  <c r="BU36"/>
  <c r="BU32"/>
  <c r="BU24"/>
  <c r="BU7"/>
  <c r="BU19"/>
  <c r="BU26"/>
  <c r="BU23"/>
  <c r="BU43"/>
  <c r="BU29"/>
  <c r="BU39"/>
  <c r="BU21"/>
  <c r="BU40"/>
  <c r="BU37"/>
  <c r="BU20"/>
  <c r="BU33"/>
  <c r="BU31"/>
  <c r="BU28"/>
  <c r="BU5"/>
  <c r="BU17"/>
  <c r="BU35"/>
  <c r="BU9"/>
</calcChain>
</file>

<file path=xl/sharedStrings.xml><?xml version="1.0" encoding="utf-8"?>
<sst xmlns="http://schemas.openxmlformats.org/spreadsheetml/2006/main" count="1483" uniqueCount="150">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</sst>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6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topLeftCell="A22" zoomScaleNormal="100" workbookViewId="0">
      <pane xSplit="5" topLeftCell="F1" activePane="topRight" state="frozen"/>
      <selection pane="topRight" activeCell="R37" sqref="R37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customWidth="1"/>
    <col min="11" max="11" width="4.28515625" style="22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21" width="5" customWidth="1"/>
    <col min="22" max="22" width="5.140625" customWidth="1"/>
    <col min="23" max="23" width="6.140625" customWidth="1"/>
    <col min="24" max="24" width="5.5703125" customWidth="1"/>
    <col min="25" max="27" width="5.7109375" customWidth="1"/>
    <col min="28" max="30" width="4.5703125" customWidth="1"/>
    <col min="31" max="33" width="5" customWidth="1"/>
    <col min="34" max="34" width="4.5703125" customWidth="1"/>
    <col min="35" max="37" width="3.28515625" customWidth="1"/>
    <col min="38" max="38" width="4" customWidth="1"/>
    <col min="39" max="39" width="4.140625" customWidth="1"/>
    <col min="40" max="55" width="3.28515625" customWidth="1"/>
    <col min="56" max="71" width="3.28515625" hidden="1" customWidth="1"/>
    <col min="72" max="72" width="5.5703125" style="133" bestFit="1" customWidth="1"/>
    <col min="73" max="73" width="5.28515625" bestFit="1" customWidth="1"/>
    <col min="74" max="255" width="11" hidden="1"/>
  </cols>
  <sheetData>
    <row r="1" spans="1:16384" s="147" customFormat="1" ht="20.100000000000001" customHeight="1">
      <c r="A1" s="147" t="s">
        <v>117</v>
      </c>
      <c r="O1" s="149"/>
      <c r="P1" s="149"/>
      <c r="R1" s="149"/>
      <c r="S1" s="149"/>
      <c r="T1" s="149"/>
      <c r="U1" s="149"/>
      <c r="W1" s="149"/>
      <c r="X1" s="149"/>
      <c r="Z1" s="149"/>
      <c r="AA1" s="149"/>
      <c r="AC1" s="149"/>
      <c r="AD1" s="149"/>
      <c r="AF1" s="149"/>
      <c r="AG1" s="149"/>
    </row>
    <row r="2" spans="1:16384" ht="15.75" thickBot="1">
      <c r="B2" s="81">
        <f>DATE(2016,9,1)</f>
        <v>42614</v>
      </c>
      <c r="D2" s="80" t="s">
        <v>113</v>
      </c>
      <c r="E2" s="80"/>
      <c r="F2" s="80"/>
      <c r="G2" s="104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4" t="s">
        <v>32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>
      <c r="A3" s="168" t="s">
        <v>37</v>
      </c>
      <c r="B3" s="174" t="s">
        <v>74</v>
      </c>
      <c r="C3" s="171" t="s">
        <v>31</v>
      </c>
      <c r="D3" s="168" t="s">
        <v>28</v>
      </c>
      <c r="E3" s="173" t="s">
        <v>29</v>
      </c>
      <c r="F3" s="176" t="s">
        <v>30</v>
      </c>
      <c r="G3" s="165" t="s">
        <v>118</v>
      </c>
      <c r="H3" s="166"/>
      <c r="I3" s="166"/>
      <c r="J3" s="166"/>
      <c r="K3" s="166"/>
      <c r="L3" s="166"/>
      <c r="M3" s="167"/>
      <c r="N3" s="165" t="s">
        <v>119</v>
      </c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7"/>
      <c r="AI3" s="32"/>
      <c r="AJ3" s="24" t="s">
        <v>4</v>
      </c>
      <c r="AK3" s="108" t="s">
        <v>33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5">
      <c r="A4" s="168"/>
      <c r="B4" s="175"/>
      <c r="C4" s="172"/>
      <c r="D4" s="168"/>
      <c r="E4" s="173"/>
      <c r="F4" s="176"/>
      <c r="G4" s="68" t="s">
        <v>115</v>
      </c>
      <c r="H4" s="14" t="s">
        <v>116</v>
      </c>
      <c r="I4" s="14" t="s">
        <v>120</v>
      </c>
      <c r="J4" s="14" t="s">
        <v>121</v>
      </c>
      <c r="K4" s="14" t="s">
        <v>122</v>
      </c>
      <c r="L4" s="14" t="s">
        <v>123</v>
      </c>
      <c r="M4" s="82" t="s">
        <v>124</v>
      </c>
      <c r="N4" s="68" t="s">
        <v>129</v>
      </c>
      <c r="O4" s="82" t="s">
        <v>130</v>
      </c>
      <c r="P4" s="82" t="s">
        <v>131</v>
      </c>
      <c r="Q4" s="68" t="s">
        <v>132</v>
      </c>
      <c r="R4" s="82" t="s">
        <v>133</v>
      </c>
      <c r="S4" s="82" t="s">
        <v>134</v>
      </c>
      <c r="T4" s="68" t="s">
        <v>135</v>
      </c>
      <c r="U4" s="82" t="s">
        <v>136</v>
      </c>
      <c r="V4" s="82" t="s">
        <v>137</v>
      </c>
      <c r="W4" s="68" t="s">
        <v>138</v>
      </c>
      <c r="X4" s="82" t="s">
        <v>139</v>
      </c>
      <c r="Y4" s="82" t="s">
        <v>140</v>
      </c>
      <c r="Z4" s="68" t="s">
        <v>141</v>
      </c>
      <c r="AA4" s="82" t="s">
        <v>142</v>
      </c>
      <c r="AB4" s="82" t="s">
        <v>143</v>
      </c>
      <c r="AC4" s="68" t="s">
        <v>144</v>
      </c>
      <c r="AD4" s="82" t="s">
        <v>145</v>
      </c>
      <c r="AE4" s="82" t="s">
        <v>146</v>
      </c>
      <c r="AF4" s="68" t="s">
        <v>147</v>
      </c>
      <c r="AG4" s="82" t="s">
        <v>148</v>
      </c>
      <c r="AH4" s="82" t="s">
        <v>149</v>
      </c>
      <c r="AI4" s="33" t="s">
        <v>34</v>
      </c>
      <c r="AJ4" s="158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6</v>
      </c>
      <c r="BU4" s="5" t="s">
        <v>7</v>
      </c>
    </row>
    <row r="5" spans="1:16384" s="106" customFormat="1">
      <c r="A5" s="10">
        <v>1</v>
      </c>
      <c r="B5" s="44">
        <v>11405115</v>
      </c>
      <c r="C5" s="46">
        <v>1</v>
      </c>
      <c r="D5" s="42" t="s">
        <v>40</v>
      </c>
      <c r="E5" s="42" t="s">
        <v>23</v>
      </c>
      <c r="F5" s="50" t="s">
        <v>24</v>
      </c>
      <c r="G5" s="39">
        <f>ROUND(Лр1!K5,2)</f>
        <v>2.12</v>
      </c>
      <c r="H5" s="69">
        <f>ROUND(Лр2!K5,2)</f>
        <v>2.2799999999999998</v>
      </c>
      <c r="I5" s="69">
        <f>ROUND(Лр3!K5,2)</f>
        <v>0</v>
      </c>
      <c r="J5" s="69"/>
      <c r="K5" s="41"/>
      <c r="L5" s="41"/>
      <c r="M5" s="70"/>
      <c r="N5" s="25"/>
      <c r="O5" s="154"/>
      <c r="P5" s="70"/>
      <c r="Q5" s="18"/>
      <c r="R5" s="154"/>
      <c r="S5" s="70"/>
      <c r="T5" s="18"/>
      <c r="U5" s="154"/>
      <c r="V5" s="70"/>
      <c r="W5" s="18"/>
      <c r="X5" s="154"/>
      <c r="Y5" s="70"/>
      <c r="Z5" s="18"/>
      <c r="AA5" s="154"/>
      <c r="AB5" s="70"/>
      <c r="AC5" s="18"/>
      <c r="AD5" s="154"/>
      <c r="AE5" s="70"/>
      <c r="AF5" s="18"/>
      <c r="AG5" s="154"/>
      <c r="AH5" s="19"/>
      <c r="AI5" s="34"/>
      <c r="AJ5" s="17" t="s">
        <v>125</v>
      </c>
      <c r="AK5" s="101" t="s">
        <v>125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3">
        <v>2</v>
      </c>
      <c r="BA5" s="101">
        <v>2</v>
      </c>
      <c r="BB5" s="101"/>
      <c r="BC5" s="101">
        <v>6</v>
      </c>
      <c r="BD5" s="101"/>
      <c r="BE5" s="101"/>
      <c r="BF5" s="101"/>
      <c r="BG5" s="101"/>
      <c r="BH5" s="101"/>
      <c r="BI5" s="101"/>
      <c r="BJ5" s="101"/>
      <c r="BK5" s="1"/>
      <c r="BL5" s="101"/>
      <c r="BM5" s="1"/>
      <c r="BN5" s="1"/>
      <c r="BO5" s="1"/>
      <c r="BP5" s="1"/>
      <c r="BQ5" s="1"/>
      <c r="BR5" s="1"/>
      <c r="BS5" s="1"/>
      <c r="BT5" s="131">
        <f t="shared" ref="BT5:BT16" si="2">SUM(AJ5:BS5)+SUM(G5:M5)+P5+S5+V5+Y5+AB5+AE5+AH5</f>
        <v>32.4</v>
      </c>
      <c r="BU5" s="9">
        <f t="shared" ref="BU5:BU43" si="3">$AS$46+(BT5-$AM$46)*($AS$45-$AS$46)/($AM$45-$AM$46)</f>
        <v>5.0376940133037689</v>
      </c>
    </row>
    <row r="6" spans="1:16384" s="106" customFormat="1">
      <c r="A6" s="1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39">
        <f>ROUND(Лр1!K6,2)</f>
        <v>3.26</v>
      </c>
      <c r="H6" s="69">
        <f>ROUND(Лр2!K6,2)</f>
        <v>2.58</v>
      </c>
      <c r="I6" s="69">
        <f>ROUND(Лр3!K6,2)</f>
        <v>0</v>
      </c>
      <c r="J6" s="69"/>
      <c r="K6" s="41"/>
      <c r="L6" s="41"/>
      <c r="M6" s="70"/>
      <c r="N6" s="25"/>
      <c r="O6" s="154"/>
      <c r="P6" s="70"/>
      <c r="Q6" s="18"/>
      <c r="R6" s="154"/>
      <c r="S6" s="70"/>
      <c r="T6" s="18"/>
      <c r="U6" s="154"/>
      <c r="V6" s="70"/>
      <c r="W6" s="18"/>
      <c r="X6" s="154"/>
      <c r="Y6" s="70"/>
      <c r="Z6" s="18"/>
      <c r="AA6" s="154"/>
      <c r="AB6" s="70"/>
      <c r="AC6" s="18"/>
      <c r="AD6" s="154"/>
      <c r="AE6" s="70"/>
      <c r="AF6" s="18"/>
      <c r="AG6" s="154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4">
        <v>2</v>
      </c>
      <c r="BB6" s="101"/>
      <c r="BC6" s="161" t="s">
        <v>125</v>
      </c>
      <c r="BD6" s="101"/>
      <c r="BE6" s="101"/>
      <c r="BF6" s="101"/>
      <c r="BG6" s="101"/>
      <c r="BH6" s="101"/>
      <c r="BI6" s="101"/>
      <c r="BJ6" s="101"/>
      <c r="BK6" s="1"/>
      <c r="BL6" s="101"/>
      <c r="BM6" s="1"/>
      <c r="BN6" s="1"/>
      <c r="BO6" s="1"/>
      <c r="BP6" s="1"/>
      <c r="BQ6" s="1"/>
      <c r="BR6" s="1"/>
      <c r="BS6" s="1"/>
      <c r="BT6" s="131">
        <f t="shared" si="2"/>
        <v>31.84</v>
      </c>
      <c r="BU6" s="9">
        <f t="shared" si="3"/>
        <v>4.938359201773836</v>
      </c>
    </row>
    <row r="7" spans="1:16384" s="106" customFormat="1">
      <c r="A7" s="1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4"/>
      <c r="P7" s="70"/>
      <c r="Q7" s="18"/>
      <c r="R7" s="154"/>
      <c r="S7" s="70"/>
      <c r="T7" s="18"/>
      <c r="U7" s="154"/>
      <c r="V7" s="70"/>
      <c r="W7" s="18"/>
      <c r="X7" s="154"/>
      <c r="Y7" s="70"/>
      <c r="Z7" s="18"/>
      <c r="AA7" s="154"/>
      <c r="AB7" s="70"/>
      <c r="AC7" s="18"/>
      <c r="AD7" s="154"/>
      <c r="AE7" s="70"/>
      <c r="AF7" s="18"/>
      <c r="AG7" s="154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125</v>
      </c>
      <c r="AT7" s="101"/>
      <c r="AU7" s="128" t="s">
        <v>125</v>
      </c>
      <c r="AV7" s="101">
        <v>2</v>
      </c>
      <c r="AW7" s="101">
        <v>2</v>
      </c>
      <c r="AX7" s="101"/>
      <c r="AY7" s="101">
        <v>2</v>
      </c>
      <c r="AZ7" s="143" t="s">
        <v>125</v>
      </c>
      <c r="BA7" s="144" t="s">
        <v>125</v>
      </c>
      <c r="BB7" s="101"/>
      <c r="BC7" s="161" t="s">
        <v>125</v>
      </c>
      <c r="BD7" s="101"/>
      <c r="BE7" s="101"/>
      <c r="BF7" s="101"/>
      <c r="BG7" s="101"/>
      <c r="BH7" s="101"/>
      <c r="BI7" s="101"/>
      <c r="BJ7" s="101"/>
      <c r="BK7" s="1"/>
      <c r="BL7" s="101"/>
      <c r="BM7" s="1"/>
      <c r="BN7" s="1"/>
      <c r="BO7" s="1"/>
      <c r="BP7" s="1"/>
      <c r="BQ7" s="1"/>
      <c r="BR7" s="1"/>
      <c r="BS7" s="1"/>
      <c r="BT7" s="131">
        <f t="shared" si="2"/>
        <v>23.17</v>
      </c>
      <c r="BU7" s="9">
        <f t="shared" si="3"/>
        <v>3.4004434589800447</v>
      </c>
    </row>
    <row r="8" spans="1:16384" s="106" customFormat="1">
      <c r="A8" s="1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4"/>
      <c r="P8" s="70"/>
      <c r="Q8" s="18"/>
      <c r="R8" s="154"/>
      <c r="S8" s="70"/>
      <c r="T8" s="18"/>
      <c r="U8" s="154"/>
      <c r="V8" s="70"/>
      <c r="W8" s="18"/>
      <c r="X8" s="154"/>
      <c r="Y8" s="70"/>
      <c r="Z8" s="18"/>
      <c r="AA8" s="154"/>
      <c r="AB8" s="70"/>
      <c r="AC8" s="18"/>
      <c r="AD8" s="154"/>
      <c r="AE8" s="70"/>
      <c r="AF8" s="18"/>
      <c r="AG8" s="154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125</v>
      </c>
      <c r="AR8" s="101">
        <v>2</v>
      </c>
      <c r="AS8" s="101">
        <v>2</v>
      </c>
      <c r="AT8" s="101"/>
      <c r="AU8" s="128" t="s">
        <v>125</v>
      </c>
      <c r="AV8" s="101">
        <v>2</v>
      </c>
      <c r="AW8" s="101">
        <v>2</v>
      </c>
      <c r="AX8" s="101"/>
      <c r="AY8" s="140" t="s">
        <v>125</v>
      </c>
      <c r="AZ8" s="101">
        <v>2</v>
      </c>
      <c r="BA8" s="101">
        <v>2</v>
      </c>
      <c r="BB8" s="101"/>
      <c r="BC8" s="161" t="s">
        <v>125</v>
      </c>
      <c r="BD8" s="101"/>
      <c r="BE8" s="101"/>
      <c r="BF8" s="101"/>
      <c r="BG8" s="101"/>
      <c r="BH8" s="101"/>
      <c r="BI8" s="101"/>
      <c r="BJ8" s="101"/>
      <c r="BK8" s="1"/>
      <c r="BL8" s="101"/>
      <c r="BM8" s="1"/>
      <c r="BN8" s="1"/>
      <c r="BO8" s="1"/>
      <c r="BP8" s="1"/>
      <c r="BQ8" s="1"/>
      <c r="BR8" s="1"/>
      <c r="BS8" s="1"/>
      <c r="BT8" s="131">
        <f t="shared" si="2"/>
        <v>23.5</v>
      </c>
      <c r="BU8" s="9">
        <f t="shared" si="3"/>
        <v>3.458980044345898</v>
      </c>
    </row>
    <row r="9" spans="1:16384" s="106" customFormat="1">
      <c r="A9" s="1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39">
        <f>ROUND(Лр1!K9,2)</f>
        <v>3.3</v>
      </c>
      <c r="H9" s="69">
        <f>ROUND(Лр2!K9,2)</f>
        <v>3.05</v>
      </c>
      <c r="I9" s="69">
        <f>ROUND(Лр3!K9,2)</f>
        <v>2.37</v>
      </c>
      <c r="J9" s="69"/>
      <c r="K9" s="41"/>
      <c r="L9" s="41"/>
      <c r="M9" s="70"/>
      <c r="N9" s="25"/>
      <c r="O9" s="154"/>
      <c r="P9" s="70"/>
      <c r="Q9" s="18"/>
      <c r="R9" s="154"/>
      <c r="S9" s="70"/>
      <c r="T9" s="18"/>
      <c r="U9" s="154"/>
      <c r="V9" s="70"/>
      <c r="W9" s="18"/>
      <c r="X9" s="154"/>
      <c r="Y9" s="70"/>
      <c r="Z9" s="18"/>
      <c r="AA9" s="154"/>
      <c r="AB9" s="70"/>
      <c r="AC9" s="18"/>
      <c r="AD9" s="154"/>
      <c r="AE9" s="70"/>
      <c r="AF9" s="18"/>
      <c r="AG9" s="154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/>
      <c r="BE9" s="101"/>
      <c r="BF9" s="101"/>
      <c r="BG9" s="101"/>
      <c r="BH9" s="101"/>
      <c r="BI9" s="101"/>
      <c r="BJ9" s="101"/>
      <c r="BK9" s="1"/>
      <c r="BL9" s="101"/>
      <c r="BM9" s="1"/>
      <c r="BN9" s="1"/>
      <c r="BO9" s="1"/>
      <c r="BP9" s="1"/>
      <c r="BQ9" s="1"/>
      <c r="BR9" s="1"/>
      <c r="BS9" s="1"/>
      <c r="BT9" s="131">
        <f t="shared" si="2"/>
        <v>40.72</v>
      </c>
      <c r="BU9" s="9">
        <f t="shared" si="3"/>
        <v>6.5135254988913518</v>
      </c>
    </row>
    <row r="10" spans="1:16384" s="106" customFormat="1">
      <c r="A10" s="1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39">
        <f>ROUND(Лр1!K10,2)</f>
        <v>3.35</v>
      </c>
      <c r="H10" s="69">
        <f>ROUND(Лр2!K10,2)</f>
        <v>3.05</v>
      </c>
      <c r="I10" s="69">
        <f>ROUND(Лр3!K10,2)</f>
        <v>1.89</v>
      </c>
      <c r="J10" s="69"/>
      <c r="K10" s="41"/>
      <c r="L10" s="41"/>
      <c r="M10" s="70"/>
      <c r="N10" s="25">
        <v>4</v>
      </c>
      <c r="O10" s="154">
        <f>DATE(2016,11,5)</f>
        <v>42679</v>
      </c>
      <c r="P10" s="70">
        <f>ROUNDDOWN((WEEKNUM(DATE(YEAR($B$2),12,31))-IF(WEEKNUM(O10)&lt;36,WEEKNUM(O10)+53,WEEKNUM(O10)))*N10/10+1,0)</f>
        <v>4</v>
      </c>
      <c r="Q10" s="18"/>
      <c r="R10" s="154"/>
      <c r="S10" s="70"/>
      <c r="T10" s="18"/>
      <c r="U10" s="154"/>
      <c r="V10" s="70"/>
      <c r="W10" s="18"/>
      <c r="X10" s="154"/>
      <c r="Y10" s="70"/>
      <c r="Z10" s="18"/>
      <c r="AA10" s="154"/>
      <c r="AB10" s="70"/>
      <c r="AC10" s="18"/>
      <c r="AD10" s="154"/>
      <c r="AE10" s="70"/>
      <c r="AF10" s="18"/>
      <c r="AG10" s="154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125</v>
      </c>
      <c r="AR10" s="101">
        <v>2</v>
      </c>
      <c r="AS10" s="101">
        <v>2</v>
      </c>
      <c r="AT10" s="101"/>
      <c r="AU10" s="128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4">
        <v>2</v>
      </c>
      <c r="BB10" s="101"/>
      <c r="BC10" s="101">
        <v>4</v>
      </c>
      <c r="BD10" s="101"/>
      <c r="BE10" s="101"/>
      <c r="BF10" s="101"/>
      <c r="BG10" s="101"/>
      <c r="BH10" s="101"/>
      <c r="BI10" s="101"/>
      <c r="BJ10" s="101"/>
      <c r="BK10" s="1"/>
      <c r="BL10" s="101"/>
      <c r="BM10" s="1"/>
      <c r="BN10" s="1"/>
      <c r="BO10" s="1"/>
      <c r="BP10" s="1"/>
      <c r="BQ10" s="1"/>
      <c r="BR10" s="1"/>
      <c r="BS10" s="1"/>
      <c r="BT10" s="131">
        <f t="shared" si="2"/>
        <v>40.29</v>
      </c>
      <c r="BU10" s="9">
        <f t="shared" si="3"/>
        <v>6.4372505543237244</v>
      </c>
    </row>
    <row r="11" spans="1:16384" s="106" customFormat="1">
      <c r="A11" s="1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39">
        <f>ROUND(Лр1!K11,2)</f>
        <v>3.26</v>
      </c>
      <c r="H11" s="69">
        <f>ROUND(Лр2!K11,2)</f>
        <v>2.37</v>
      </c>
      <c r="I11" s="69">
        <f>ROUND(Лр3!K11,2)</f>
        <v>0</v>
      </c>
      <c r="J11" s="69"/>
      <c r="K11" s="41"/>
      <c r="L11" s="41"/>
      <c r="M11" s="70"/>
      <c r="N11" s="25"/>
      <c r="O11" s="154"/>
      <c r="P11" s="70"/>
      <c r="Q11" s="18"/>
      <c r="R11" s="154"/>
      <c r="S11" s="70"/>
      <c r="T11" s="18"/>
      <c r="U11" s="154"/>
      <c r="V11" s="70"/>
      <c r="W11" s="18"/>
      <c r="X11" s="154"/>
      <c r="Y11" s="70"/>
      <c r="Z11" s="18"/>
      <c r="AA11" s="154"/>
      <c r="AB11" s="70"/>
      <c r="AC11" s="18"/>
      <c r="AD11" s="154"/>
      <c r="AE11" s="70"/>
      <c r="AF11" s="18"/>
      <c r="AG11" s="154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8">
        <v>2</v>
      </c>
      <c r="AV11" s="101">
        <v>2</v>
      </c>
      <c r="AW11" s="101">
        <v>2</v>
      </c>
      <c r="AX11" s="101"/>
      <c r="AY11" s="101">
        <v>2</v>
      </c>
      <c r="AZ11" s="143">
        <v>2</v>
      </c>
      <c r="BA11" s="144" t="s">
        <v>125</v>
      </c>
      <c r="BB11" s="101"/>
      <c r="BC11" s="101">
        <v>6</v>
      </c>
      <c r="BD11" s="101"/>
      <c r="BE11" s="101"/>
      <c r="BF11" s="101"/>
      <c r="BG11" s="101"/>
      <c r="BH11" s="101"/>
      <c r="BI11" s="101"/>
      <c r="BJ11" s="101"/>
      <c r="BK11" s="1"/>
      <c r="BL11" s="101"/>
      <c r="BM11" s="1"/>
      <c r="BN11" s="1"/>
      <c r="BO11" s="1"/>
      <c r="BP11" s="1"/>
      <c r="BQ11" s="1"/>
      <c r="BR11" s="1"/>
      <c r="BS11" s="1"/>
      <c r="BT11" s="131">
        <f t="shared" si="2"/>
        <v>35.630000000000003</v>
      </c>
      <c r="BU11" s="9">
        <f t="shared" si="3"/>
        <v>5.6106430155210649</v>
      </c>
    </row>
    <row r="12" spans="1:16384" s="106" customFormat="1">
      <c r="A12" s="1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39">
        <f>ROUND(Лр1!K12,2)</f>
        <v>3.35</v>
      </c>
      <c r="H12" s="69">
        <f>ROUND(Лр2!K12,2)</f>
        <v>2.8</v>
      </c>
      <c r="I12" s="69">
        <f>ROUND(Лр3!K12,2)</f>
        <v>0</v>
      </c>
      <c r="J12" s="69"/>
      <c r="K12" s="41"/>
      <c r="L12" s="41"/>
      <c r="M12" s="70"/>
      <c r="N12" s="25"/>
      <c r="O12" s="154"/>
      <c r="P12" s="70"/>
      <c r="Q12" s="18"/>
      <c r="R12" s="154"/>
      <c r="S12" s="70"/>
      <c r="T12" s="18"/>
      <c r="U12" s="154"/>
      <c r="V12" s="70"/>
      <c r="W12" s="18"/>
      <c r="X12" s="154"/>
      <c r="Y12" s="70"/>
      <c r="Z12" s="18"/>
      <c r="AA12" s="154"/>
      <c r="AB12" s="70"/>
      <c r="AC12" s="18"/>
      <c r="AD12" s="154"/>
      <c r="AE12" s="70"/>
      <c r="AF12" s="18"/>
      <c r="AG12" s="154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8" t="s">
        <v>125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4">
        <v>2</v>
      </c>
      <c r="BB12" s="101"/>
      <c r="BC12" s="101">
        <v>6</v>
      </c>
      <c r="BD12" s="101"/>
      <c r="BE12" s="101"/>
      <c r="BF12" s="101"/>
      <c r="BG12" s="101"/>
      <c r="BH12" s="101"/>
      <c r="BI12" s="101"/>
      <c r="BJ12" s="101"/>
      <c r="BK12" s="1"/>
      <c r="BL12" s="101"/>
      <c r="BM12" s="1"/>
      <c r="BN12" s="1"/>
      <c r="BO12" s="1"/>
      <c r="BP12" s="1"/>
      <c r="BQ12" s="1"/>
      <c r="BR12" s="1"/>
      <c r="BS12" s="1"/>
      <c r="BT12" s="131">
        <f t="shared" si="2"/>
        <v>36.15</v>
      </c>
      <c r="BU12" s="9">
        <f t="shared" si="3"/>
        <v>5.7028824833702876</v>
      </c>
    </row>
    <row r="13" spans="1:16384" s="106" customFormat="1">
      <c r="A13" s="1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39">
        <f>ROUND(Лр1!K13,2)</f>
        <v>3.35</v>
      </c>
      <c r="H13" s="69">
        <f>ROUND(Лр2!K13,2)</f>
        <v>2.68</v>
      </c>
      <c r="I13" s="69">
        <f>ROUND(Лр3!K13,2)</f>
        <v>0</v>
      </c>
      <c r="J13" s="69"/>
      <c r="K13" s="41"/>
      <c r="L13" s="41"/>
      <c r="M13" s="70"/>
      <c r="N13" s="25"/>
      <c r="O13" s="154"/>
      <c r="P13" s="70"/>
      <c r="Q13" s="18"/>
      <c r="R13" s="154"/>
      <c r="S13" s="70"/>
      <c r="T13" s="18"/>
      <c r="U13" s="154"/>
      <c r="V13" s="70"/>
      <c r="W13" s="18"/>
      <c r="X13" s="154"/>
      <c r="Y13" s="70"/>
      <c r="Z13" s="18"/>
      <c r="AA13" s="154"/>
      <c r="AB13" s="70"/>
      <c r="AC13" s="18"/>
      <c r="AD13" s="154"/>
      <c r="AE13" s="70"/>
      <c r="AF13" s="18"/>
      <c r="AG13" s="154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4">
        <v>2</v>
      </c>
      <c r="BB13" s="101"/>
      <c r="BC13" s="101">
        <v>6</v>
      </c>
      <c r="BD13" s="101"/>
      <c r="BE13" s="101"/>
      <c r="BF13" s="101"/>
      <c r="BG13" s="101"/>
      <c r="BH13" s="101"/>
      <c r="BI13" s="101"/>
      <c r="BJ13" s="101"/>
      <c r="BK13" s="1"/>
      <c r="BL13" s="101"/>
      <c r="BM13" s="1"/>
      <c r="BN13" s="1"/>
      <c r="BO13" s="1"/>
      <c r="BP13" s="1"/>
      <c r="BQ13" s="1"/>
      <c r="BR13" s="1"/>
      <c r="BS13" s="1"/>
      <c r="BT13" s="131">
        <f t="shared" si="2"/>
        <v>38.03</v>
      </c>
      <c r="BU13" s="9">
        <f t="shared" si="3"/>
        <v>6.0363636363636362</v>
      </c>
    </row>
    <row r="14" spans="1:16384" s="106" customFormat="1">
      <c r="A14" s="15">
        <v>10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39">
        <f>ROUND(Лр1!K14,2)</f>
        <v>3.35</v>
      </c>
      <c r="H14" s="69">
        <f>ROUND(Лр2!K14,2)</f>
        <v>2.93</v>
      </c>
      <c r="I14" s="69">
        <f>ROUND(Лр3!K14,2)</f>
        <v>1.47</v>
      </c>
      <c r="J14" s="69"/>
      <c r="K14" s="41"/>
      <c r="L14" s="41"/>
      <c r="M14" s="70"/>
      <c r="N14" s="25">
        <v>4</v>
      </c>
      <c r="O14" s="154">
        <f>DATE(2016,10,29)</f>
        <v>42672</v>
      </c>
      <c r="P14" s="70">
        <f>ROUNDDOWN((WEEKNUM(DATE(YEAR($B$2),12,31))-IF(WEEKNUM(O14)&lt;36,WEEKNUM(O14)+53,WEEKNUM(O14)))*N14/10+1,0)</f>
        <v>4</v>
      </c>
      <c r="Q14" s="18">
        <v>5</v>
      </c>
      <c r="R14" s="154">
        <f>DATE(2016,11,5)</f>
        <v>42679</v>
      </c>
      <c r="S14" s="70">
        <f>ROUNDDOWN((WEEKNUM(DATE(YEAR($B$2),12,31))-IF(WEEKNUM(R14)&lt;36,WEEKNUM(R14)+53,WEEKNUM(R14)))*Q14/10+1,0)</f>
        <v>5</v>
      </c>
      <c r="T14" s="18"/>
      <c r="U14" s="154"/>
      <c r="V14" s="70"/>
      <c r="W14" s="18"/>
      <c r="X14" s="154"/>
      <c r="Y14" s="70"/>
      <c r="Z14" s="18"/>
      <c r="AA14" s="154"/>
      <c r="AB14" s="70"/>
      <c r="AC14" s="18"/>
      <c r="AD14" s="154"/>
      <c r="AE14" s="70"/>
      <c r="AF14" s="18"/>
      <c r="AG14" s="154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8">
        <v>2</v>
      </c>
      <c r="AV14" s="101">
        <v>2</v>
      </c>
      <c r="AW14" s="101">
        <v>2</v>
      </c>
      <c r="AX14" s="101"/>
      <c r="AY14" s="140">
        <v>2</v>
      </c>
      <c r="AZ14" s="101">
        <v>2</v>
      </c>
      <c r="BA14" s="101">
        <v>2</v>
      </c>
      <c r="BB14" s="101"/>
      <c r="BC14" s="101">
        <v>6</v>
      </c>
      <c r="BD14" s="101"/>
      <c r="BE14" s="101"/>
      <c r="BF14" s="101"/>
      <c r="BG14" s="101"/>
      <c r="BH14" s="101"/>
      <c r="BI14" s="101"/>
      <c r="BJ14" s="101"/>
      <c r="BK14" s="1"/>
      <c r="BL14" s="101"/>
      <c r="BM14" s="1"/>
      <c r="BN14" s="1"/>
      <c r="BO14" s="1"/>
      <c r="BP14" s="1"/>
      <c r="BQ14" s="1"/>
      <c r="BR14" s="1"/>
      <c r="BS14" s="1"/>
      <c r="BT14" s="131">
        <f t="shared" si="2"/>
        <v>48.75</v>
      </c>
      <c r="BU14" s="9">
        <f t="shared" si="3"/>
        <v>7.9379157427937912</v>
      </c>
    </row>
    <row r="15" spans="1:16384" s="106" customFormat="1">
      <c r="A15" s="15">
        <v>11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4"/>
      <c r="P15" s="70"/>
      <c r="Q15" s="18"/>
      <c r="R15" s="154"/>
      <c r="S15" s="70"/>
      <c r="T15" s="18"/>
      <c r="U15" s="154"/>
      <c r="V15" s="70"/>
      <c r="W15" s="18"/>
      <c r="X15" s="154"/>
      <c r="Y15" s="70"/>
      <c r="Z15" s="18"/>
      <c r="AA15" s="154"/>
      <c r="AB15" s="70"/>
      <c r="AC15" s="18"/>
      <c r="AD15" s="154"/>
      <c r="AE15" s="70"/>
      <c r="AF15" s="18"/>
      <c r="AG15" s="154"/>
      <c r="AH15" s="19"/>
      <c r="AI15" s="34"/>
      <c r="AJ15" s="12">
        <v>2</v>
      </c>
      <c r="AK15" s="101" t="s">
        <v>125</v>
      </c>
      <c r="AL15" s="101"/>
      <c r="AM15" s="101"/>
      <c r="AN15" s="101"/>
      <c r="AO15" s="101" t="s">
        <v>125</v>
      </c>
      <c r="AP15" s="101" t="s">
        <v>125</v>
      </c>
      <c r="AQ15" s="101" t="s">
        <v>125</v>
      </c>
      <c r="AR15" s="101"/>
      <c r="AS15" s="101" t="s">
        <v>125</v>
      </c>
      <c r="AT15" s="102" t="s">
        <v>125</v>
      </c>
      <c r="AU15" s="128" t="s">
        <v>125</v>
      </c>
      <c r="AV15" s="101"/>
      <c r="AW15" s="137" t="s">
        <v>125</v>
      </c>
      <c r="AX15" s="139" t="s">
        <v>125</v>
      </c>
      <c r="AY15" s="140" t="s">
        <v>125</v>
      </c>
      <c r="AZ15" s="101"/>
      <c r="BA15" s="144">
        <v>2</v>
      </c>
      <c r="BB15" s="160" t="s">
        <v>125</v>
      </c>
      <c r="BC15" s="161" t="s">
        <v>125</v>
      </c>
      <c r="BD15" s="101"/>
      <c r="BE15" s="101"/>
      <c r="BF15" s="101"/>
      <c r="BG15" s="101"/>
      <c r="BH15" s="101"/>
      <c r="BI15" s="101"/>
      <c r="BJ15" s="101"/>
      <c r="BK15" s="1"/>
      <c r="BL15" s="101"/>
      <c r="BM15" s="1"/>
      <c r="BN15" s="1"/>
      <c r="BO15" s="1"/>
      <c r="BP15" s="1"/>
      <c r="BQ15" s="1"/>
      <c r="BR15" s="1"/>
      <c r="BS15" s="1"/>
      <c r="BT15" s="131">
        <f t="shared" si="2"/>
        <v>4</v>
      </c>
      <c r="BU15" s="9">
        <f t="shared" si="3"/>
        <v>0</v>
      </c>
    </row>
    <row r="16" spans="1:16384" s="106" customFormat="1">
      <c r="A16" s="15">
        <v>12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54"/>
      <c r="P16" s="70"/>
      <c r="Q16" s="18"/>
      <c r="R16" s="154"/>
      <c r="S16" s="70"/>
      <c r="T16" s="18"/>
      <c r="U16" s="154"/>
      <c r="V16" s="70"/>
      <c r="W16" s="18"/>
      <c r="X16" s="154"/>
      <c r="Y16" s="70"/>
      <c r="Z16" s="18"/>
      <c r="AA16" s="154"/>
      <c r="AB16" s="70"/>
      <c r="AC16" s="18"/>
      <c r="AD16" s="154"/>
      <c r="AE16" s="70"/>
      <c r="AF16" s="18"/>
      <c r="AG16" s="154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125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4" t="s">
        <v>125</v>
      </c>
      <c r="BB16" s="101">
        <v>2</v>
      </c>
      <c r="BC16" s="101">
        <v>4</v>
      </c>
      <c r="BD16" s="101"/>
      <c r="BE16" s="101"/>
      <c r="BF16" s="101"/>
      <c r="BG16" s="101"/>
      <c r="BH16" s="101"/>
      <c r="BI16" s="101"/>
      <c r="BJ16" s="101"/>
      <c r="BK16" s="1"/>
      <c r="BL16" s="101"/>
      <c r="BM16" s="1"/>
      <c r="BN16" s="1"/>
      <c r="BO16" s="1"/>
      <c r="BP16" s="1"/>
      <c r="BQ16" s="1"/>
      <c r="BR16" s="1"/>
      <c r="BS16" s="1"/>
      <c r="BT16" s="131">
        <f t="shared" si="2"/>
        <v>31.3</v>
      </c>
      <c r="BU16" s="9">
        <f t="shared" si="3"/>
        <v>4.8425720620842574</v>
      </c>
    </row>
    <row r="17" spans="1:73" s="106" customFormat="1">
      <c r="A17" s="15">
        <v>13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39">
        <f>ROUND(Лр1!K17,2)</f>
        <v>3.3</v>
      </c>
      <c r="H17" s="69">
        <f>ROUND(Лр2!K17,2)</f>
        <v>3.01</v>
      </c>
      <c r="I17" s="69">
        <f>ROUND(Лр3!K17,2)</f>
        <v>1.79</v>
      </c>
      <c r="J17" s="69"/>
      <c r="K17" s="41"/>
      <c r="L17" s="41"/>
      <c r="M17" s="70"/>
      <c r="N17" s="51">
        <v>4</v>
      </c>
      <c r="O17" s="154">
        <f>DATE(2016,10,29)</f>
        <v>42672</v>
      </c>
      <c r="P17" s="70">
        <f>ROUNDDOWN((WEEKNUM(DATE(YEAR($B$2),12,31))-IF(WEEKNUM(O17)&lt;36,WEEKNUM(O17)+53,WEEKNUM(O17)))*N17/10+1,0)</f>
        <v>4</v>
      </c>
      <c r="Q17" s="21">
        <v>5</v>
      </c>
      <c r="R17" s="154">
        <f>DATE(2016,10,29)</f>
        <v>42672</v>
      </c>
      <c r="S17" s="70">
        <f>ROUNDDOWN((WEEKNUM(DATE(YEAR($B$2),12,31))-IF(WEEKNUM(R17)&lt;36,WEEKNUM(R17)+53,WEEKNUM(R17)))*Q17/10+1,0)</f>
        <v>5</v>
      </c>
      <c r="T17" s="18"/>
      <c r="U17" s="154"/>
      <c r="V17" s="70"/>
      <c r="W17" s="21"/>
      <c r="X17" s="154"/>
      <c r="Y17" s="70"/>
      <c r="Z17" s="21"/>
      <c r="AA17" s="154"/>
      <c r="AB17" s="70"/>
      <c r="AC17" s="21"/>
      <c r="AD17" s="154"/>
      <c r="AE17" s="70"/>
      <c r="AF17" s="18"/>
      <c r="AG17" s="154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31">
        <f>SUM(AJ17:BS17)+SUM(G17:M17)+P17+S17+V17+Y17+AB17+AE17+AH17</f>
        <v>49.1</v>
      </c>
      <c r="BU17" s="9">
        <f t="shared" si="3"/>
        <v>8</v>
      </c>
    </row>
    <row r="18" spans="1:73" s="106" customFormat="1">
      <c r="A18" s="15">
        <v>14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4"/>
      <c r="P18" s="70"/>
      <c r="Q18" s="18"/>
      <c r="R18" s="154"/>
      <c r="S18" s="70"/>
      <c r="T18" s="18"/>
      <c r="U18" s="154"/>
      <c r="V18" s="70"/>
      <c r="W18" s="18"/>
      <c r="X18" s="154"/>
      <c r="Y18" s="70"/>
      <c r="Z18" s="18"/>
      <c r="AA18" s="154"/>
      <c r="AB18" s="70"/>
      <c r="AC18" s="18"/>
      <c r="AD18" s="154"/>
      <c r="AE18" s="70"/>
      <c r="AF18" s="18"/>
      <c r="AG18" s="154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125</v>
      </c>
      <c r="AU18" s="101">
        <v>2</v>
      </c>
      <c r="AV18" s="101"/>
      <c r="AW18" s="101">
        <v>2</v>
      </c>
      <c r="AX18" s="139" t="s">
        <v>125</v>
      </c>
      <c r="AY18" s="140" t="s">
        <v>125</v>
      </c>
      <c r="AZ18" s="101"/>
      <c r="BA18" s="101">
        <v>2</v>
      </c>
      <c r="BB18" s="160" t="s">
        <v>125</v>
      </c>
      <c r="BC18" s="101">
        <v>4</v>
      </c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31">
        <f t="shared" ref="BT18:BT43" si="4">SUM(AJ18:BS18)+SUM(G18:M18)+P18+S18+V18+Y18+AB18+AE18+AH18</f>
        <v>22</v>
      </c>
      <c r="BU18" s="9">
        <f t="shared" si="3"/>
        <v>3.1929046563192904</v>
      </c>
    </row>
    <row r="19" spans="1:73" s="106" customFormat="1">
      <c r="A19" s="15">
        <v>15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39">
        <f>ROUND(Лр1!K19,2)</f>
        <v>1.46</v>
      </c>
      <c r="H19" s="69">
        <f>ROUND(Лр2!K19,2)</f>
        <v>2.2799999999999998</v>
      </c>
      <c r="I19" s="69">
        <f>ROUND(Лр3!K19,2)</f>
        <v>0</v>
      </c>
      <c r="J19" s="69"/>
      <c r="K19" s="41"/>
      <c r="L19" s="41"/>
      <c r="M19" s="70"/>
      <c r="N19" s="51"/>
      <c r="O19" s="154"/>
      <c r="P19" s="70"/>
      <c r="Q19" s="21"/>
      <c r="R19" s="154"/>
      <c r="S19" s="70"/>
      <c r="T19" s="21"/>
      <c r="U19" s="154"/>
      <c r="V19" s="70"/>
      <c r="W19" s="21"/>
      <c r="X19" s="154"/>
      <c r="Y19" s="70"/>
      <c r="Z19" s="21"/>
      <c r="AA19" s="154"/>
      <c r="AB19" s="70"/>
      <c r="AC19" s="21"/>
      <c r="AD19" s="154"/>
      <c r="AE19" s="70"/>
      <c r="AF19" s="18"/>
      <c r="AG19" s="154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125</v>
      </c>
      <c r="AQ19" s="101" t="s">
        <v>125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9" t="s">
        <v>125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31">
        <f t="shared" si="4"/>
        <v>27.74</v>
      </c>
      <c r="BU19" s="9">
        <f t="shared" si="3"/>
        <v>4.2110864745011085</v>
      </c>
    </row>
    <row r="20" spans="1:73" s="106" customFormat="1">
      <c r="A20" s="15">
        <v>16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39">
        <f>ROUND(Лр1!K20,2)</f>
        <v>3.21</v>
      </c>
      <c r="H20" s="69">
        <f>ROUND(Лр2!K20,2)</f>
        <v>2.2200000000000002</v>
      </c>
      <c r="I20" s="69">
        <f>ROUND(Лр3!K20,2)</f>
        <v>0</v>
      </c>
      <c r="J20" s="69"/>
      <c r="K20" s="41"/>
      <c r="L20" s="41"/>
      <c r="M20" s="70"/>
      <c r="N20" s="25"/>
      <c r="O20" s="154"/>
      <c r="P20" s="70"/>
      <c r="Q20" s="18"/>
      <c r="R20" s="154"/>
      <c r="S20" s="70"/>
      <c r="T20" s="18"/>
      <c r="U20" s="154"/>
      <c r="V20" s="70"/>
      <c r="W20" s="18"/>
      <c r="X20" s="154"/>
      <c r="Y20" s="70"/>
      <c r="Z20" s="18"/>
      <c r="AA20" s="154"/>
      <c r="AB20" s="70"/>
      <c r="AC20" s="18"/>
      <c r="AD20" s="154"/>
      <c r="AE20" s="70"/>
      <c r="AF20" s="18"/>
      <c r="AG20" s="154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7">
        <v>1</v>
      </c>
      <c r="AX20" s="101">
        <v>2</v>
      </c>
      <c r="AY20" s="101">
        <v>2</v>
      </c>
      <c r="AZ20" s="101"/>
      <c r="BA20" s="101">
        <v>2</v>
      </c>
      <c r="BB20" s="160">
        <v>2</v>
      </c>
      <c r="BC20" s="101">
        <v>4</v>
      </c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31">
        <f t="shared" si="4"/>
        <v>34.43</v>
      </c>
      <c r="BU20" s="9">
        <f t="shared" si="3"/>
        <v>5.397782705099778</v>
      </c>
    </row>
    <row r="21" spans="1:73" s="106" customFormat="1">
      <c r="A21" s="15">
        <v>17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4"/>
      <c r="P21" s="70"/>
      <c r="Q21" s="18"/>
      <c r="R21" s="154"/>
      <c r="S21" s="70"/>
      <c r="T21" s="18"/>
      <c r="U21" s="154"/>
      <c r="V21" s="70"/>
      <c r="W21" s="18"/>
      <c r="X21" s="154"/>
      <c r="Y21" s="70"/>
      <c r="Z21" s="18"/>
      <c r="AA21" s="154"/>
      <c r="AB21" s="70"/>
      <c r="AC21" s="18"/>
      <c r="AD21" s="154"/>
      <c r="AE21" s="70"/>
      <c r="AF21" s="18"/>
      <c r="AG21" s="154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125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4" t="s">
        <v>125</v>
      </c>
      <c r="BB21" s="101">
        <v>2</v>
      </c>
      <c r="BC21" s="101">
        <v>4</v>
      </c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31">
        <f t="shared" si="4"/>
        <v>31.72</v>
      </c>
      <c r="BU21" s="9">
        <f t="shared" si="3"/>
        <v>4.9170731707317072</v>
      </c>
    </row>
    <row r="22" spans="1:73" s="106" customFormat="1">
      <c r="A22" s="15">
        <v>18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4"/>
      <c r="P22" s="70"/>
      <c r="Q22" s="21"/>
      <c r="R22" s="154"/>
      <c r="S22" s="70"/>
      <c r="T22" s="21"/>
      <c r="U22" s="154"/>
      <c r="V22" s="70"/>
      <c r="W22" s="21"/>
      <c r="X22" s="154"/>
      <c r="Y22" s="70"/>
      <c r="Z22" s="21"/>
      <c r="AA22" s="154"/>
      <c r="AB22" s="70"/>
      <c r="AC22" s="21"/>
      <c r="AD22" s="154"/>
      <c r="AE22" s="70"/>
      <c r="AF22" s="18"/>
      <c r="AG22" s="154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125</v>
      </c>
      <c r="AU22" s="101">
        <v>2</v>
      </c>
      <c r="AV22" s="101"/>
      <c r="AW22" s="101">
        <v>2</v>
      </c>
      <c r="AX22" s="139" t="s">
        <v>125</v>
      </c>
      <c r="AY22" s="140" t="s">
        <v>125</v>
      </c>
      <c r="AZ22" s="101"/>
      <c r="BA22" s="101">
        <v>2</v>
      </c>
      <c r="BB22" s="160" t="s">
        <v>125</v>
      </c>
      <c r="BC22" s="101">
        <v>4</v>
      </c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31">
        <f t="shared" si="4"/>
        <v>22</v>
      </c>
      <c r="BU22" s="9">
        <f t="shared" si="3"/>
        <v>3.1929046563192904</v>
      </c>
    </row>
    <row r="23" spans="1:73" s="106" customFormat="1">
      <c r="A23" s="15">
        <v>19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39">
        <f>ROUND(Лр1!K23,2)</f>
        <v>3.26</v>
      </c>
      <c r="H23" s="69">
        <f>ROUND(Лр2!K23,2)</f>
        <v>2.93</v>
      </c>
      <c r="I23" s="69">
        <f>ROUND(Лр3!K23,2)</f>
        <v>0</v>
      </c>
      <c r="J23" s="69"/>
      <c r="K23" s="41"/>
      <c r="L23" s="41"/>
      <c r="M23" s="70"/>
      <c r="N23" s="51"/>
      <c r="O23" s="154"/>
      <c r="P23" s="70"/>
      <c r="Q23" s="21"/>
      <c r="R23" s="154"/>
      <c r="S23" s="70"/>
      <c r="T23" s="21"/>
      <c r="U23" s="154"/>
      <c r="V23" s="70"/>
      <c r="W23" s="21"/>
      <c r="X23" s="154"/>
      <c r="Y23" s="70"/>
      <c r="Z23" s="21"/>
      <c r="AA23" s="154"/>
      <c r="AB23" s="70"/>
      <c r="AC23" s="21"/>
      <c r="AD23" s="154"/>
      <c r="AE23" s="70"/>
      <c r="AF23" s="18"/>
      <c r="AG23" s="154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125</v>
      </c>
      <c r="AR23" s="101"/>
      <c r="AS23" s="101">
        <v>2</v>
      </c>
      <c r="AT23" s="101">
        <v>2</v>
      </c>
      <c r="AU23" s="101">
        <v>1</v>
      </c>
      <c r="AV23" s="101"/>
      <c r="AW23" s="137" t="s">
        <v>125</v>
      </c>
      <c r="AX23" s="139" t="s">
        <v>125</v>
      </c>
      <c r="AY23" s="140" t="s">
        <v>125</v>
      </c>
      <c r="AZ23" s="101"/>
      <c r="BA23" s="101">
        <v>2</v>
      </c>
      <c r="BB23" s="160" t="s">
        <v>125</v>
      </c>
      <c r="BC23" s="161" t="s">
        <v>125</v>
      </c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31">
        <f t="shared" si="4"/>
        <v>21.189999999999998</v>
      </c>
      <c r="BU23" s="9">
        <f t="shared" si="3"/>
        <v>3.049223946784922</v>
      </c>
    </row>
    <row r="24" spans="1:73" s="106" customFormat="1">
      <c r="A24" s="15">
        <v>20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0</v>
      </c>
      <c r="J24" s="69"/>
      <c r="K24" s="41"/>
      <c r="L24" s="41"/>
      <c r="M24" s="70"/>
      <c r="N24" s="51">
        <v>2</v>
      </c>
      <c r="O24" s="154">
        <f>DATE(2016,11,5)</f>
        <v>42679</v>
      </c>
      <c r="P24" s="70">
        <f>ROUNDDOWN((WEEKNUM(DATE(YEAR($B$2),12,31))-IF(WEEKNUM(O24)&lt;36,WEEKNUM(O24)+53,WEEKNUM(O24)))*N24/10+1,0)</f>
        <v>2</v>
      </c>
      <c r="Q24" s="21">
        <v>4</v>
      </c>
      <c r="R24" s="154">
        <f>DATE(2016,11,5)</f>
        <v>42679</v>
      </c>
      <c r="S24" s="70">
        <f>ROUNDDOWN((WEEKNUM(DATE(YEAR($B$2),12,31))-IF(WEEKNUM(R24)&lt;36,WEEKNUM(R24)+53,WEEKNUM(R24)))*Q24/10+1,0)</f>
        <v>4</v>
      </c>
      <c r="T24" s="21"/>
      <c r="U24" s="154"/>
      <c r="V24" s="70"/>
      <c r="W24" s="21"/>
      <c r="X24" s="154"/>
      <c r="Y24" s="70"/>
      <c r="Z24" s="21"/>
      <c r="AA24" s="154"/>
      <c r="AB24" s="70"/>
      <c r="AC24" s="21"/>
      <c r="AD24" s="154"/>
      <c r="AE24" s="70"/>
      <c r="AF24" s="18"/>
      <c r="AG24" s="154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125</v>
      </c>
      <c r="AR24" s="101" t="s">
        <v>125</v>
      </c>
      <c r="AS24" s="101" t="s">
        <v>125</v>
      </c>
      <c r="AT24" s="101"/>
      <c r="AU24" s="128" t="s">
        <v>125</v>
      </c>
      <c r="AV24" s="101">
        <v>2</v>
      </c>
      <c r="AW24" s="101">
        <v>2</v>
      </c>
      <c r="AX24" s="101"/>
      <c r="AY24" s="140">
        <v>2</v>
      </c>
      <c r="AZ24" s="101">
        <v>2</v>
      </c>
      <c r="BA24" s="144" t="s">
        <v>125</v>
      </c>
      <c r="BB24" s="101"/>
      <c r="BC24" s="101">
        <v>4</v>
      </c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31">
        <f t="shared" si="4"/>
        <v>30.84</v>
      </c>
      <c r="BU24" s="9">
        <f t="shared" si="3"/>
        <v>4.7609756097560973</v>
      </c>
    </row>
    <row r="25" spans="1:73" s="106" customFormat="1">
      <c r="A25" s="15">
        <v>21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4"/>
      <c r="P25" s="70"/>
      <c r="Q25" s="21"/>
      <c r="R25" s="154"/>
      <c r="S25" s="70"/>
      <c r="T25" s="21"/>
      <c r="U25" s="154"/>
      <c r="V25" s="70"/>
      <c r="W25" s="21"/>
      <c r="X25" s="154"/>
      <c r="Y25" s="70"/>
      <c r="Z25" s="21"/>
      <c r="AA25" s="154"/>
      <c r="AB25" s="70"/>
      <c r="AC25" s="21"/>
      <c r="AD25" s="154"/>
      <c r="AE25" s="70"/>
      <c r="AF25" s="18"/>
      <c r="AG25" s="154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125</v>
      </c>
      <c r="AR25" s="101" t="s">
        <v>125</v>
      </c>
      <c r="AS25" s="101" t="s">
        <v>125</v>
      </c>
      <c r="AT25" s="101"/>
      <c r="AU25" s="128" t="s">
        <v>125</v>
      </c>
      <c r="AV25" s="101">
        <v>2</v>
      </c>
      <c r="AW25" s="101">
        <v>2</v>
      </c>
      <c r="AX25" s="101"/>
      <c r="AY25" s="140" t="s">
        <v>125</v>
      </c>
      <c r="AZ25" s="101">
        <v>2</v>
      </c>
      <c r="BA25" s="101">
        <v>2</v>
      </c>
      <c r="BB25" s="101"/>
      <c r="BC25" s="101">
        <v>4</v>
      </c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31">
        <f t="shared" si="4"/>
        <v>20</v>
      </c>
      <c r="BU25" s="9">
        <f t="shared" si="3"/>
        <v>2.8381374722838135</v>
      </c>
    </row>
    <row r="26" spans="1:73" s="106" customFormat="1">
      <c r="A26" s="15">
        <v>22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39">
        <f>ROUND(Лр1!K26,2)</f>
        <v>3.35</v>
      </c>
      <c r="H26" s="69">
        <f>ROUND(Лр2!K26,2)</f>
        <v>2.81</v>
      </c>
      <c r="I26" s="69">
        <f>ROUND(Лр3!K26,2)</f>
        <v>0</v>
      </c>
      <c r="J26" s="69"/>
      <c r="K26" s="41"/>
      <c r="L26" s="41"/>
      <c r="M26" s="70"/>
      <c r="N26" s="51"/>
      <c r="O26" s="154"/>
      <c r="P26" s="70"/>
      <c r="Q26" s="21"/>
      <c r="R26" s="154"/>
      <c r="S26" s="70"/>
      <c r="T26" s="21"/>
      <c r="U26" s="154"/>
      <c r="V26" s="70"/>
      <c r="W26" s="21"/>
      <c r="X26" s="154"/>
      <c r="Y26" s="70"/>
      <c r="Z26" s="21"/>
      <c r="AA26" s="154"/>
      <c r="AB26" s="70"/>
      <c r="AC26" s="21"/>
      <c r="AD26" s="154"/>
      <c r="AE26" s="70"/>
      <c r="AF26" s="18"/>
      <c r="AG26" s="154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8">
        <v>2</v>
      </c>
      <c r="AV26" s="101">
        <v>2</v>
      </c>
      <c r="AW26" s="101">
        <v>2</v>
      </c>
      <c r="AX26" s="101"/>
      <c r="AY26" s="101">
        <v>2</v>
      </c>
      <c r="AZ26" s="152" t="s">
        <v>125</v>
      </c>
      <c r="BA26" s="101">
        <v>2</v>
      </c>
      <c r="BB26" s="101"/>
      <c r="BC26" s="101">
        <v>4</v>
      </c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31">
        <f t="shared" si="4"/>
        <v>34.159999999999997</v>
      </c>
      <c r="BU26" s="9">
        <f t="shared" si="3"/>
        <v>5.3498891352549878</v>
      </c>
    </row>
    <row r="27" spans="1:73" s="106" customFormat="1">
      <c r="A27" s="15">
        <v>23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39">
        <f>ROUND(Лр1!K27,2)</f>
        <v>2.8</v>
      </c>
      <c r="H27" s="69">
        <f>ROUND(Лр2!K27,2)</f>
        <v>2.12</v>
      </c>
      <c r="I27" s="69">
        <f>ROUND(Лр3!K27,2)</f>
        <v>0</v>
      </c>
      <c r="J27" s="69"/>
      <c r="K27" s="41"/>
      <c r="L27" s="41"/>
      <c r="M27" s="70"/>
      <c r="N27" s="51"/>
      <c r="O27" s="154"/>
      <c r="P27" s="70"/>
      <c r="Q27" s="21"/>
      <c r="R27" s="154"/>
      <c r="S27" s="70"/>
      <c r="T27" s="21"/>
      <c r="U27" s="154"/>
      <c r="V27" s="70"/>
      <c r="W27" s="21"/>
      <c r="X27" s="154"/>
      <c r="Y27" s="70"/>
      <c r="Z27" s="21"/>
      <c r="AA27" s="154"/>
      <c r="AB27" s="70"/>
      <c r="AC27" s="21"/>
      <c r="AD27" s="154"/>
      <c r="AE27" s="70"/>
      <c r="AF27" s="18"/>
      <c r="AG27" s="154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125</v>
      </c>
      <c r="AR27" s="101">
        <v>2</v>
      </c>
      <c r="AS27" s="101">
        <v>2</v>
      </c>
      <c r="AT27" s="101"/>
      <c r="AU27" s="128" t="s">
        <v>125</v>
      </c>
      <c r="AV27" s="101">
        <v>2</v>
      </c>
      <c r="AW27" s="101">
        <v>2</v>
      </c>
      <c r="AX27" s="101"/>
      <c r="AY27" s="140">
        <v>2</v>
      </c>
      <c r="AZ27" s="101">
        <v>2</v>
      </c>
      <c r="BA27" s="101">
        <v>2</v>
      </c>
      <c r="BB27" s="101"/>
      <c r="BC27" s="161" t="s">
        <v>125</v>
      </c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31">
        <f t="shared" si="4"/>
        <v>26.92</v>
      </c>
      <c r="BU27" s="9">
        <f t="shared" si="3"/>
        <v>4.065631929046563</v>
      </c>
    </row>
    <row r="28" spans="1:73" s="106" customFormat="1">
      <c r="A28" s="15">
        <v>24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4"/>
      <c r="P28" s="70"/>
      <c r="Q28" s="21"/>
      <c r="R28" s="154"/>
      <c r="S28" s="70"/>
      <c r="T28" s="21"/>
      <c r="U28" s="154"/>
      <c r="V28" s="70"/>
      <c r="W28" s="21"/>
      <c r="X28" s="154"/>
      <c r="Y28" s="70"/>
      <c r="Z28" s="21"/>
      <c r="AA28" s="154"/>
      <c r="AB28" s="70"/>
      <c r="AC28" s="21"/>
      <c r="AD28" s="154"/>
      <c r="AE28" s="70"/>
      <c r="AF28" s="18"/>
      <c r="AG28" s="154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125</v>
      </c>
      <c r="AR28" s="101">
        <v>2</v>
      </c>
      <c r="AS28" s="101">
        <v>2</v>
      </c>
      <c r="AT28" s="101"/>
      <c r="AU28" s="101">
        <v>2</v>
      </c>
      <c r="AV28" s="101" t="s">
        <v>125</v>
      </c>
      <c r="AW28" s="137" t="s">
        <v>125</v>
      </c>
      <c r="AX28" s="101"/>
      <c r="AY28" s="101">
        <v>2</v>
      </c>
      <c r="AZ28" s="101">
        <v>2</v>
      </c>
      <c r="BA28" s="101">
        <v>2</v>
      </c>
      <c r="BB28" s="101"/>
      <c r="BC28" s="161" t="s">
        <v>125</v>
      </c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31">
        <f t="shared" si="4"/>
        <v>23.03</v>
      </c>
      <c r="BU28" s="9">
        <f t="shared" si="3"/>
        <v>3.3756097560975609</v>
      </c>
    </row>
    <row r="29" spans="1:73" s="106" customFormat="1">
      <c r="A29" s="15">
        <v>25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39">
        <f>ROUND(Лр1!K29,2)</f>
        <v>1.92</v>
      </c>
      <c r="H29" s="69">
        <f>ROUND(Лр2!K29,2)</f>
        <v>0</v>
      </c>
      <c r="I29" s="69">
        <f>ROUND(Лр3!K29,2)</f>
        <v>0</v>
      </c>
      <c r="J29" s="69"/>
      <c r="K29" s="41"/>
      <c r="L29" s="41"/>
      <c r="M29" s="70"/>
      <c r="N29" s="51"/>
      <c r="O29" s="154"/>
      <c r="P29" s="70"/>
      <c r="Q29" s="21"/>
      <c r="R29" s="154"/>
      <c r="S29" s="70"/>
      <c r="T29" s="21"/>
      <c r="U29" s="154"/>
      <c r="V29" s="70"/>
      <c r="W29" s="21"/>
      <c r="X29" s="154"/>
      <c r="Y29" s="70"/>
      <c r="Z29" s="21"/>
      <c r="AA29" s="154"/>
      <c r="AB29" s="70"/>
      <c r="AC29" s="21"/>
      <c r="AD29" s="154"/>
      <c r="AE29" s="70"/>
      <c r="AF29" s="18"/>
      <c r="AG29" s="154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8">
        <v>1</v>
      </c>
      <c r="AV29" s="101">
        <v>2</v>
      </c>
      <c r="AW29" s="137">
        <v>1</v>
      </c>
      <c r="AX29" s="101"/>
      <c r="AY29" s="101">
        <v>2</v>
      </c>
      <c r="AZ29" s="101">
        <v>2</v>
      </c>
      <c r="BA29" s="144">
        <v>1</v>
      </c>
      <c r="BB29" s="101"/>
      <c r="BC29" s="101">
        <v>4</v>
      </c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31">
        <f t="shared" si="4"/>
        <v>28.92</v>
      </c>
      <c r="BU29" s="9">
        <f t="shared" si="3"/>
        <v>4.4203991130820404</v>
      </c>
    </row>
    <row r="30" spans="1:73" s="106" customFormat="1">
      <c r="A30" s="15">
        <v>26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39">
        <f>ROUND(Лр1!K30,2)</f>
        <v>0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4"/>
      <c r="P30" s="70"/>
      <c r="Q30" s="21"/>
      <c r="R30" s="154"/>
      <c r="S30" s="70"/>
      <c r="T30" s="21"/>
      <c r="U30" s="154"/>
      <c r="V30" s="70"/>
      <c r="W30" s="21"/>
      <c r="X30" s="154"/>
      <c r="Y30" s="70"/>
      <c r="Z30" s="21"/>
      <c r="AA30" s="154"/>
      <c r="AB30" s="70"/>
      <c r="AC30" s="21"/>
      <c r="AD30" s="154"/>
      <c r="AE30" s="70"/>
      <c r="AF30" s="18"/>
      <c r="AG30" s="154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 t="s">
        <v>125</v>
      </c>
      <c r="AR30" s="101">
        <v>2</v>
      </c>
      <c r="AS30" s="101">
        <v>2</v>
      </c>
      <c r="AT30" s="101"/>
      <c r="AU30" s="128" t="s">
        <v>125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61" t="s">
        <v>125</v>
      </c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31">
        <f t="shared" si="4"/>
        <v>22</v>
      </c>
      <c r="BU30" s="9">
        <f t="shared" si="3"/>
        <v>3.1929046563192904</v>
      </c>
    </row>
    <row r="31" spans="1:73" s="106" customFormat="1">
      <c r="A31" s="15">
        <v>27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39">
        <f>ROUND(Лр1!K31,2)</f>
        <v>3.35</v>
      </c>
      <c r="H31" s="69">
        <f>ROUND(Лр2!K31,2)</f>
        <v>2.97</v>
      </c>
      <c r="I31" s="69">
        <f>ROUND(Лр3!K31,2)</f>
        <v>0</v>
      </c>
      <c r="J31" s="69"/>
      <c r="K31" s="41"/>
      <c r="L31" s="41"/>
      <c r="M31" s="70"/>
      <c r="N31" s="51"/>
      <c r="O31" s="154"/>
      <c r="P31" s="70"/>
      <c r="Q31" s="21"/>
      <c r="R31" s="154"/>
      <c r="S31" s="70"/>
      <c r="T31" s="21"/>
      <c r="U31" s="154"/>
      <c r="V31" s="70"/>
      <c r="W31" s="21"/>
      <c r="X31" s="154"/>
      <c r="Y31" s="70"/>
      <c r="Z31" s="21"/>
      <c r="AA31" s="154"/>
      <c r="AB31" s="70"/>
      <c r="AC31" s="21"/>
      <c r="AD31" s="154"/>
      <c r="AE31" s="70"/>
      <c r="AF31" s="18"/>
      <c r="AG31" s="154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31">
        <f t="shared" si="4"/>
        <v>36.32</v>
      </c>
      <c r="BU31" s="9">
        <f t="shared" si="3"/>
        <v>5.7330376940133032</v>
      </c>
    </row>
    <row r="32" spans="1:73" s="106" customFormat="1">
      <c r="A32" s="15">
        <v>28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39">
        <f>ROUND(Лр1!K32,2)</f>
        <v>3.15</v>
      </c>
      <c r="H32" s="69">
        <f>ROUND(Лр2!K32,2)</f>
        <v>2.35</v>
      </c>
      <c r="I32" s="69">
        <f>ROUND(Лр3!K32,2)</f>
        <v>0</v>
      </c>
      <c r="J32" s="69"/>
      <c r="K32" s="41"/>
      <c r="L32" s="41"/>
      <c r="M32" s="70"/>
      <c r="N32" s="51"/>
      <c r="O32" s="154"/>
      <c r="P32" s="70"/>
      <c r="Q32" s="21"/>
      <c r="R32" s="154"/>
      <c r="S32" s="70"/>
      <c r="T32" s="21"/>
      <c r="U32" s="154"/>
      <c r="V32" s="70"/>
      <c r="W32" s="21"/>
      <c r="X32" s="154"/>
      <c r="Y32" s="70"/>
      <c r="Z32" s="21"/>
      <c r="AA32" s="154"/>
      <c r="AB32" s="70"/>
      <c r="AC32" s="21"/>
      <c r="AD32" s="154"/>
      <c r="AE32" s="70"/>
      <c r="AF32" s="18"/>
      <c r="AG32" s="154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31">
        <f t="shared" si="4"/>
        <v>35.5</v>
      </c>
      <c r="BU32" s="9">
        <f t="shared" si="3"/>
        <v>5.5875831485587577</v>
      </c>
    </row>
    <row r="33" spans="1:73" s="106" customFormat="1">
      <c r="A33" s="15">
        <v>29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39">
        <f>ROUND(Лр1!K33,2)</f>
        <v>3.23</v>
      </c>
      <c r="H33" s="69">
        <f>ROUND(Лр2!K33,2)</f>
        <v>2.72</v>
      </c>
      <c r="I33" s="69">
        <f>ROUND(Лр3!K33,2)</f>
        <v>0.32</v>
      </c>
      <c r="J33" s="69"/>
      <c r="K33" s="41"/>
      <c r="L33" s="41"/>
      <c r="M33" s="70"/>
      <c r="N33" s="51"/>
      <c r="O33" s="154"/>
      <c r="P33" s="70"/>
      <c r="Q33" s="21"/>
      <c r="R33" s="154"/>
      <c r="S33" s="70"/>
      <c r="T33" s="21"/>
      <c r="U33" s="154"/>
      <c r="V33" s="70"/>
      <c r="W33" s="21"/>
      <c r="X33" s="154"/>
      <c r="Y33" s="70"/>
      <c r="Z33" s="21"/>
      <c r="AA33" s="154"/>
      <c r="AB33" s="70"/>
      <c r="AC33" s="21"/>
      <c r="AD33" s="154"/>
      <c r="AE33" s="70"/>
      <c r="AF33" s="18"/>
      <c r="AG33" s="154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31">
        <f t="shared" si="4"/>
        <v>38.270000000000003</v>
      </c>
      <c r="BU33" s="9">
        <f t="shared" si="3"/>
        <v>6.0789356984478937</v>
      </c>
    </row>
    <row r="34" spans="1:73" s="106" customFormat="1">
      <c r="A34" s="15">
        <v>30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39">
        <f>ROUND(Лр1!K34,2)</f>
        <v>3.15</v>
      </c>
      <c r="H34" s="69">
        <f>ROUND(Лр2!K34,2)</f>
        <v>2.89</v>
      </c>
      <c r="I34" s="69">
        <f>ROUND(Лр3!K34,2)</f>
        <v>0.21</v>
      </c>
      <c r="J34" s="69"/>
      <c r="K34" s="41"/>
      <c r="L34" s="41"/>
      <c r="M34" s="70"/>
      <c r="N34" s="51">
        <v>4</v>
      </c>
      <c r="O34" s="154">
        <f>DATE(2016,11,5)</f>
        <v>42679</v>
      </c>
      <c r="P34" s="70">
        <f>ROUNDDOWN((WEEKNUM(DATE(YEAR($B$2),12,31))-IF(WEEKNUM(O34)&lt;36,WEEKNUM(O34)+53,WEEKNUM(O34)))*N34/10+1,0)</f>
        <v>4</v>
      </c>
      <c r="Q34" s="21"/>
      <c r="R34" s="154"/>
      <c r="S34" s="70"/>
      <c r="T34" s="21"/>
      <c r="U34" s="154"/>
      <c r="V34" s="70"/>
      <c r="W34" s="21"/>
      <c r="X34" s="154"/>
      <c r="Y34" s="70"/>
      <c r="Z34" s="21"/>
      <c r="AA34" s="154"/>
      <c r="AB34" s="70"/>
      <c r="AC34" s="21"/>
      <c r="AD34" s="154"/>
      <c r="AE34" s="70"/>
      <c r="AF34" s="18"/>
      <c r="AG34" s="154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7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31">
        <f t="shared" si="4"/>
        <v>40.25</v>
      </c>
      <c r="BU34" s="9">
        <f t="shared" si="3"/>
        <v>6.4301552106430151</v>
      </c>
    </row>
    <row r="35" spans="1:73" s="106" customFormat="1">
      <c r="A35" s="15">
        <v>31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39">
        <f>ROUND(Лр1!K35,2)</f>
        <v>3.3</v>
      </c>
      <c r="H35" s="69">
        <f>ROUND(Лр2!K35,2)</f>
        <v>2.89</v>
      </c>
      <c r="I35" s="69">
        <f>ROUND(Лр3!K35,2)</f>
        <v>0.32</v>
      </c>
      <c r="J35" s="69"/>
      <c r="K35" s="41"/>
      <c r="L35" s="41"/>
      <c r="M35" s="70"/>
      <c r="N35" s="51"/>
      <c r="O35" s="154"/>
      <c r="P35" s="70"/>
      <c r="Q35" s="21"/>
      <c r="R35" s="154"/>
      <c r="S35" s="70"/>
      <c r="T35" s="21"/>
      <c r="U35" s="154"/>
      <c r="V35" s="70"/>
      <c r="W35" s="21"/>
      <c r="X35" s="154"/>
      <c r="Y35" s="70"/>
      <c r="Z35" s="21"/>
      <c r="AA35" s="154"/>
      <c r="AB35" s="70"/>
      <c r="AC35" s="21"/>
      <c r="AD35" s="154"/>
      <c r="AE35" s="70"/>
      <c r="AF35" s="18"/>
      <c r="AG35" s="154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7" t="s">
        <v>125</v>
      </c>
      <c r="AX35" s="101">
        <v>2</v>
      </c>
      <c r="AY35" s="140">
        <v>2</v>
      </c>
      <c r="AZ35" s="101"/>
      <c r="BA35" s="101">
        <v>2</v>
      </c>
      <c r="BB35" s="101">
        <v>2</v>
      </c>
      <c r="BC35" s="101">
        <v>4</v>
      </c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31">
        <f t="shared" si="4"/>
        <v>34.51</v>
      </c>
      <c r="BU35" s="9">
        <f t="shared" si="3"/>
        <v>5.4119733924611966</v>
      </c>
    </row>
    <row r="36" spans="1:73" s="106" customFormat="1">
      <c r="A36" s="15">
        <v>32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39">
        <f>ROUND(Лр1!K36,2)</f>
        <v>2.89</v>
      </c>
      <c r="H36" s="69">
        <f>ROUND(Лр2!K36,2)</f>
        <v>2.89</v>
      </c>
      <c r="I36" s="69">
        <f>ROUND(Лр3!K36,2)</f>
        <v>0</v>
      </c>
      <c r="J36" s="69"/>
      <c r="K36" s="41"/>
      <c r="L36" s="41"/>
      <c r="M36" s="70"/>
      <c r="N36" s="51"/>
      <c r="O36" s="154"/>
      <c r="P36" s="70"/>
      <c r="Q36" s="21"/>
      <c r="R36" s="154"/>
      <c r="S36" s="70"/>
      <c r="T36" s="21"/>
      <c r="U36" s="154"/>
      <c r="V36" s="70"/>
      <c r="W36" s="21"/>
      <c r="X36" s="154"/>
      <c r="Y36" s="70"/>
      <c r="Z36" s="21"/>
      <c r="AA36" s="154"/>
      <c r="AB36" s="70"/>
      <c r="AC36" s="21"/>
      <c r="AD36" s="154"/>
      <c r="AE36" s="70"/>
      <c r="AF36" s="18"/>
      <c r="AG36" s="154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125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31">
        <f t="shared" si="4"/>
        <v>33.78</v>
      </c>
      <c r="BU36" s="9">
        <f t="shared" si="3"/>
        <v>5.2824833702882481</v>
      </c>
    </row>
    <row r="37" spans="1:73" s="106" customFormat="1">
      <c r="A37" s="15">
        <v>33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39">
        <f>ROUND(Лр1!K37,2)</f>
        <v>2.89</v>
      </c>
      <c r="H37" s="69">
        <f>ROUND(Лр2!K37,2)</f>
        <v>0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54">
        <f>DATE(2016,11,5)</f>
        <v>42679</v>
      </c>
      <c r="P37" s="70">
        <f>ROUNDDOWN((WEEKNUM(DATE(YEAR($B$2),12,31))-IF(WEEKNUM(O37)&lt;36,WEEKNUM(O37)+53,WEEKNUM(O37)))*N37/10+1,0)</f>
        <v>2</v>
      </c>
      <c r="Q37" s="21"/>
      <c r="R37" s="154"/>
      <c r="S37" s="70"/>
      <c r="T37" s="21"/>
      <c r="U37" s="154"/>
      <c r="V37" s="70"/>
      <c r="W37" s="21"/>
      <c r="X37" s="154"/>
      <c r="Y37" s="70"/>
      <c r="Z37" s="21"/>
      <c r="AA37" s="154"/>
      <c r="AB37" s="70"/>
      <c r="AC37" s="21"/>
      <c r="AD37" s="154"/>
      <c r="AE37" s="70"/>
      <c r="AF37" s="18"/>
      <c r="AG37" s="154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7" t="s">
        <v>125</v>
      </c>
      <c r="AX37" s="101">
        <v>2</v>
      </c>
      <c r="AY37" s="101">
        <v>2</v>
      </c>
      <c r="AZ37" s="101"/>
      <c r="BA37" s="144">
        <v>2</v>
      </c>
      <c r="BB37" s="101">
        <v>2</v>
      </c>
      <c r="BC37" s="101">
        <v>4</v>
      </c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31">
        <f t="shared" si="4"/>
        <v>32.89</v>
      </c>
      <c r="BU37" s="9">
        <f t="shared" si="3"/>
        <v>5.1246119733924616</v>
      </c>
    </row>
    <row r="38" spans="1:73" s="106" customFormat="1">
      <c r="A38" s="15">
        <v>34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39">
        <f>ROUND(Лр1!K38,2)</f>
        <v>3.3</v>
      </c>
      <c r="H38" s="69">
        <f>ROUND(Лр2!K38,2)</f>
        <v>0</v>
      </c>
      <c r="I38" s="69">
        <f>ROUND(Лр3!K38,2)</f>
        <v>0</v>
      </c>
      <c r="J38" s="69"/>
      <c r="K38" s="41"/>
      <c r="L38" s="41"/>
      <c r="M38" s="70"/>
      <c r="N38" s="51"/>
      <c r="O38" s="154"/>
      <c r="P38" s="70"/>
      <c r="Q38" s="21"/>
      <c r="R38" s="154"/>
      <c r="S38" s="70"/>
      <c r="T38" s="21"/>
      <c r="U38" s="154"/>
      <c r="V38" s="70"/>
      <c r="W38" s="21"/>
      <c r="X38" s="154"/>
      <c r="Y38" s="70"/>
      <c r="Z38" s="21"/>
      <c r="AA38" s="154"/>
      <c r="AB38" s="70"/>
      <c r="AC38" s="21"/>
      <c r="AD38" s="154"/>
      <c r="AE38" s="70"/>
      <c r="AF38" s="18"/>
      <c r="AG38" s="154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5" t="s">
        <v>125</v>
      </c>
      <c r="AY38" s="101">
        <v>2</v>
      </c>
      <c r="AZ38" s="101"/>
      <c r="BA38" s="144" t="s">
        <v>125</v>
      </c>
      <c r="BB38" s="101">
        <v>2</v>
      </c>
      <c r="BC38" s="101">
        <v>4</v>
      </c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31">
        <f t="shared" si="4"/>
        <v>28.3</v>
      </c>
      <c r="BU38" s="9">
        <f t="shared" si="3"/>
        <v>4.3104212860310422</v>
      </c>
    </row>
    <row r="39" spans="1:73" s="106" customFormat="1">
      <c r="A39" s="15">
        <v>35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39">
        <f>ROUND(Лр1!K39,2)</f>
        <v>2.89</v>
      </c>
      <c r="H39" s="69">
        <f>ROUND(Лр2!K39,2)</f>
        <v>2.68</v>
      </c>
      <c r="I39" s="69">
        <f>ROUND(Лр3!K39,2)</f>
        <v>0</v>
      </c>
      <c r="J39" s="71"/>
      <c r="K39" s="72"/>
      <c r="L39" s="72"/>
      <c r="M39" s="73"/>
      <c r="N39" s="51"/>
      <c r="O39" s="154"/>
      <c r="P39" s="73"/>
      <c r="Q39" s="21"/>
      <c r="R39" s="154"/>
      <c r="S39" s="73"/>
      <c r="T39" s="21"/>
      <c r="U39" s="154"/>
      <c r="V39" s="73"/>
      <c r="W39" s="21"/>
      <c r="X39" s="154"/>
      <c r="Y39" s="73"/>
      <c r="Z39" s="21"/>
      <c r="AA39" s="154"/>
      <c r="AB39" s="73"/>
      <c r="AC39" s="21"/>
      <c r="AD39" s="154"/>
      <c r="AE39" s="73"/>
      <c r="AF39" s="21"/>
      <c r="AG39" s="154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125</v>
      </c>
      <c r="AT39" s="129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/>
      <c r="BF39" s="15"/>
      <c r="BG39" s="15"/>
      <c r="BH39" s="15"/>
      <c r="BI39" s="15"/>
      <c r="BJ39" s="15"/>
      <c r="BK39" s="101"/>
      <c r="BL39" s="15"/>
      <c r="BM39" s="101"/>
      <c r="BN39" s="101"/>
      <c r="BO39" s="101"/>
      <c r="BP39" s="101"/>
      <c r="BQ39" s="101"/>
      <c r="BR39" s="101"/>
      <c r="BS39" s="101"/>
      <c r="BT39" s="131">
        <f t="shared" si="4"/>
        <v>33.57</v>
      </c>
      <c r="BU39" s="9">
        <f t="shared" si="3"/>
        <v>5.2452328159645232</v>
      </c>
    </row>
    <row r="40" spans="1:73" s="106" customFormat="1">
      <c r="A40" s="15">
        <v>36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39">
        <f>ROUND(Лр1!K40,2)</f>
        <v>3.12</v>
      </c>
      <c r="H40" s="69">
        <f>ROUND(Лр2!K40,2)</f>
        <v>2.81</v>
      </c>
      <c r="I40" s="69">
        <f>ROUND(Лр3!K40,2)</f>
        <v>0</v>
      </c>
      <c r="J40" s="71"/>
      <c r="K40" s="72"/>
      <c r="L40" s="72"/>
      <c r="M40" s="73"/>
      <c r="N40" s="51">
        <v>2</v>
      </c>
      <c r="O40" s="154">
        <f>DATE(2016,11,5)</f>
        <v>42679</v>
      </c>
      <c r="P40" s="70">
        <f>ROUNDDOWN((WEEKNUM(DATE(YEAR($B$2),12,31))-IF(WEEKNUM(O40)&lt;36,WEEKNUM(O40)+53,WEEKNUM(O40)))*N40/10+1,0)</f>
        <v>2</v>
      </c>
      <c r="Q40" s="18"/>
      <c r="R40" s="154"/>
      <c r="S40" s="73"/>
      <c r="T40" s="18"/>
      <c r="U40" s="154"/>
      <c r="V40" s="73"/>
      <c r="W40" s="18"/>
      <c r="X40" s="154"/>
      <c r="Y40" s="73"/>
      <c r="Z40" s="18"/>
      <c r="AA40" s="154"/>
      <c r="AB40" s="73"/>
      <c r="AC40" s="18"/>
      <c r="AD40" s="154"/>
      <c r="AE40" s="73"/>
      <c r="AF40" s="18"/>
      <c r="AG40" s="154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/>
      <c r="BF40" s="15"/>
      <c r="BG40" s="15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31">
        <f t="shared" si="4"/>
        <v>39.93</v>
      </c>
      <c r="BU40" s="9">
        <f t="shared" si="3"/>
        <v>6.3733924611973389</v>
      </c>
    </row>
    <row r="41" spans="1:73" s="106" customFormat="1">
      <c r="A41" s="15">
        <v>37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4"/>
      <c r="P41" s="73"/>
      <c r="Q41" s="18"/>
      <c r="R41" s="154"/>
      <c r="S41" s="73"/>
      <c r="T41" s="18"/>
      <c r="U41" s="154"/>
      <c r="V41" s="73"/>
      <c r="W41" s="18"/>
      <c r="X41" s="154"/>
      <c r="Y41" s="73"/>
      <c r="Z41" s="18"/>
      <c r="AA41" s="154"/>
      <c r="AB41" s="73"/>
      <c r="AC41" s="18"/>
      <c r="AD41" s="154"/>
      <c r="AE41" s="73"/>
      <c r="AF41" s="18"/>
      <c r="AG41" s="154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125</v>
      </c>
      <c r="AT41" s="101">
        <v>2</v>
      </c>
      <c r="AU41" s="15">
        <v>2</v>
      </c>
      <c r="AV41" s="101"/>
      <c r="AW41" s="15" t="s">
        <v>125</v>
      </c>
      <c r="AX41" s="15" t="s">
        <v>125</v>
      </c>
      <c r="AY41" s="15">
        <v>2</v>
      </c>
      <c r="AZ41" s="101"/>
      <c r="BA41" s="15" t="s">
        <v>125</v>
      </c>
      <c r="BB41" s="101">
        <v>2</v>
      </c>
      <c r="BC41" s="101">
        <v>4</v>
      </c>
      <c r="BD41" s="101"/>
      <c r="BE41" s="101"/>
      <c r="BF41" s="15"/>
      <c r="BG41" s="15"/>
      <c r="BH41" s="15"/>
      <c r="BI41" s="15"/>
      <c r="BJ41" s="15"/>
      <c r="BK41" s="101"/>
      <c r="BL41" s="15"/>
      <c r="BM41" s="101"/>
      <c r="BN41" s="101"/>
      <c r="BO41" s="101"/>
      <c r="BP41" s="101"/>
      <c r="BQ41" s="101"/>
      <c r="BR41" s="101"/>
      <c r="BS41" s="101"/>
      <c r="BT41" s="131">
        <f t="shared" si="4"/>
        <v>22</v>
      </c>
      <c r="BU41" s="9">
        <f t="shared" si="3"/>
        <v>3.1929046563192904</v>
      </c>
    </row>
    <row r="42" spans="1:73" s="106" customFormat="1">
      <c r="A42" s="15">
        <v>38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39">
        <f>ROUND(Лр1!K42,2)</f>
        <v>0</v>
      </c>
      <c r="H42" s="69">
        <f>ROUND(Лр2!K42,2)</f>
        <v>0</v>
      </c>
      <c r="I42" s="69">
        <f>ROUND(Лр3!K42,2)</f>
        <v>0</v>
      </c>
      <c r="J42" s="71"/>
      <c r="K42" s="72"/>
      <c r="L42" s="72"/>
      <c r="M42" s="73"/>
      <c r="N42" s="51"/>
      <c r="O42" s="154"/>
      <c r="P42" s="73"/>
      <c r="Q42" s="21"/>
      <c r="R42" s="154"/>
      <c r="S42" s="73"/>
      <c r="T42" s="21"/>
      <c r="U42" s="154"/>
      <c r="V42" s="73"/>
      <c r="W42" s="21"/>
      <c r="X42" s="154"/>
      <c r="Y42" s="73"/>
      <c r="Z42" s="21"/>
      <c r="AA42" s="154"/>
      <c r="AB42" s="73"/>
      <c r="AC42" s="21"/>
      <c r="AD42" s="154"/>
      <c r="AE42" s="73"/>
      <c r="AF42" s="21"/>
      <c r="AG42" s="154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9" t="s">
        <v>125</v>
      </c>
      <c r="AU42" s="15" t="s">
        <v>125</v>
      </c>
      <c r="AV42" s="101"/>
      <c r="AW42" s="15">
        <v>2</v>
      </c>
      <c r="AX42" s="15" t="s">
        <v>125</v>
      </c>
      <c r="AY42" s="15">
        <v>2</v>
      </c>
      <c r="AZ42" s="101"/>
      <c r="BA42" s="15" t="s">
        <v>125</v>
      </c>
      <c r="BB42" s="164" t="s">
        <v>125</v>
      </c>
      <c r="BC42" s="101">
        <v>4</v>
      </c>
      <c r="BD42" s="101"/>
      <c r="BE42" s="101"/>
      <c r="BF42" s="15"/>
      <c r="BG42" s="15"/>
      <c r="BH42" s="15"/>
      <c r="BI42" s="15"/>
      <c r="BJ42" s="15"/>
      <c r="BK42" s="101"/>
      <c r="BL42" s="15"/>
      <c r="BM42" s="101"/>
      <c r="BN42" s="101"/>
      <c r="BO42" s="101"/>
      <c r="BP42" s="101"/>
      <c r="BQ42" s="101"/>
      <c r="BR42" s="101"/>
      <c r="BS42" s="101"/>
      <c r="BT42" s="131">
        <f t="shared" si="4"/>
        <v>20</v>
      </c>
      <c r="BU42" s="9">
        <f t="shared" si="3"/>
        <v>2.8381374722838135</v>
      </c>
    </row>
    <row r="43" spans="1:73" s="115" customFormat="1" ht="15.75" thickBot="1">
      <c r="A43" s="15">
        <v>39</v>
      </c>
      <c r="B43" s="45">
        <v>11405215</v>
      </c>
      <c r="C43" s="49">
        <v>4</v>
      </c>
      <c r="D43" s="42" t="s">
        <v>110</v>
      </c>
      <c r="E43" s="42" t="s">
        <v>111</v>
      </c>
      <c r="F43" s="50" t="s">
        <v>112</v>
      </c>
      <c r="G43" s="110">
        <f>ROUND(Лр1!K43,2)</f>
        <v>2.58</v>
      </c>
      <c r="H43" s="156">
        <f>ROUND(Лр2!K43,2)</f>
        <v>0</v>
      </c>
      <c r="I43" s="69">
        <f>ROUND(Лр3!K43,2)</f>
        <v>0</v>
      </c>
      <c r="J43" s="75"/>
      <c r="K43" s="76"/>
      <c r="L43" s="76"/>
      <c r="M43" s="77"/>
      <c r="N43" s="52"/>
      <c r="O43" s="159"/>
      <c r="P43" s="77"/>
      <c r="Q43" s="30"/>
      <c r="R43" s="159"/>
      <c r="S43" s="77"/>
      <c r="T43" s="30"/>
      <c r="U43" s="159"/>
      <c r="V43" s="77"/>
      <c r="W43" s="30"/>
      <c r="X43" s="159"/>
      <c r="Y43" s="77"/>
      <c r="Z43" s="30"/>
      <c r="AA43" s="159"/>
      <c r="AB43" s="77"/>
      <c r="AC43" s="30"/>
      <c r="AD43" s="159"/>
      <c r="AE43" s="77"/>
      <c r="AF43" s="30"/>
      <c r="AG43" s="159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125</v>
      </c>
      <c r="AT43" s="112">
        <v>2</v>
      </c>
      <c r="AU43" s="113">
        <v>2</v>
      </c>
      <c r="AV43" s="112"/>
      <c r="AW43" s="113">
        <v>2</v>
      </c>
      <c r="AX43" s="113" t="s">
        <v>125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/>
      <c r="BF43" s="113"/>
      <c r="BG43" s="113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57">
        <f t="shared" si="4"/>
        <v>28.58</v>
      </c>
      <c r="BU43" s="114">
        <f t="shared" si="3"/>
        <v>4.3600886917960082</v>
      </c>
    </row>
    <row r="44" spans="1:73">
      <c r="A44" s="6"/>
      <c r="B44" s="6"/>
      <c r="C44" s="6"/>
      <c r="D44" s="6"/>
      <c r="E44" s="6"/>
      <c r="F44" s="7" t="s">
        <v>5</v>
      </c>
      <c r="G44" s="8"/>
      <c r="H44" s="16"/>
      <c r="I44" s="16"/>
      <c r="J44" s="16"/>
      <c r="K44" s="16"/>
      <c r="L44" s="16"/>
      <c r="M44" s="16"/>
      <c r="N44" s="16"/>
      <c r="O44" s="153"/>
      <c r="P44" s="153"/>
      <c r="Q44" s="16"/>
      <c r="R44" s="153"/>
      <c r="S44" s="153"/>
      <c r="T44" s="153"/>
      <c r="U44" s="153"/>
      <c r="V44" s="16"/>
      <c r="W44" s="153"/>
      <c r="X44" s="153"/>
      <c r="Y44" s="16"/>
      <c r="Z44" s="153"/>
      <c r="AA44" s="153"/>
      <c r="AB44" s="16"/>
      <c r="AC44" s="153"/>
      <c r="AD44" s="153"/>
      <c r="AE44" s="16"/>
      <c r="AF44" s="153"/>
      <c r="AG44" s="153"/>
      <c r="AH44" s="16"/>
      <c r="AI44" s="16"/>
      <c r="AJ44" s="8">
        <f t="shared" ref="AJ44:AW44" si="5">COUNT(AJ5:AJ43)</f>
        <v>38</v>
      </c>
      <c r="AK44" s="8">
        <f t="shared" si="5"/>
        <v>37</v>
      </c>
      <c r="AL44" s="8">
        <f t="shared" si="5"/>
        <v>0</v>
      </c>
      <c r="AM44" s="8">
        <f t="shared" si="5"/>
        <v>0</v>
      </c>
      <c r="AN44" s="8">
        <f t="shared" si="5"/>
        <v>20</v>
      </c>
      <c r="AO44" s="8">
        <f t="shared" si="5"/>
        <v>36</v>
      </c>
      <c r="AP44" s="8">
        <f t="shared" si="5"/>
        <v>17</v>
      </c>
      <c r="AQ44" s="8">
        <f t="shared" si="5"/>
        <v>29</v>
      </c>
      <c r="AR44" s="8">
        <f t="shared" si="5"/>
        <v>18</v>
      </c>
      <c r="AS44" s="8">
        <f t="shared" si="5"/>
        <v>31</v>
      </c>
      <c r="AT44" s="8">
        <f t="shared" si="5"/>
        <v>15</v>
      </c>
      <c r="AU44" s="8">
        <f t="shared" si="5"/>
        <v>30</v>
      </c>
      <c r="AV44" s="8">
        <f t="shared" si="5"/>
        <v>19</v>
      </c>
      <c r="AW44" s="8">
        <f t="shared" si="5"/>
        <v>33</v>
      </c>
      <c r="AX44" s="8">
        <f t="shared" ref="AX44:BS44" si="6">COUNT(AX5:AX43)</f>
        <v>10</v>
      </c>
      <c r="AY44" s="8">
        <f t="shared" si="6"/>
        <v>33</v>
      </c>
      <c r="AZ44" s="8">
        <f t="shared" si="6"/>
        <v>18</v>
      </c>
      <c r="BA44" s="8">
        <f t="shared" si="6"/>
        <v>31</v>
      </c>
      <c r="BB44" s="8">
        <f t="shared" si="6"/>
        <v>14</v>
      </c>
      <c r="BC44" s="8">
        <f t="shared" si="6"/>
        <v>31</v>
      </c>
      <c r="BD44" s="8">
        <f t="shared" si="6"/>
        <v>0</v>
      </c>
      <c r="BE44" s="8">
        <f t="shared" si="6"/>
        <v>0</v>
      </c>
      <c r="BF44" s="8">
        <f t="shared" si="6"/>
        <v>0</v>
      </c>
      <c r="BG44" s="8">
        <f t="shared" si="6"/>
        <v>0</v>
      </c>
      <c r="BH44" s="8">
        <f t="shared" si="6"/>
        <v>0</v>
      </c>
      <c r="BI44" s="8">
        <f t="shared" si="6"/>
        <v>0</v>
      </c>
      <c r="BJ44" s="8">
        <f t="shared" si="6"/>
        <v>0</v>
      </c>
      <c r="BK44" s="8">
        <f t="shared" si="6"/>
        <v>0</v>
      </c>
      <c r="BL44" s="8">
        <f t="shared" si="6"/>
        <v>0</v>
      </c>
      <c r="BM44" s="8">
        <f t="shared" si="6"/>
        <v>0</v>
      </c>
      <c r="BN44" s="8">
        <f t="shared" si="6"/>
        <v>0</v>
      </c>
      <c r="BO44" s="8">
        <f t="shared" si="6"/>
        <v>0</v>
      </c>
      <c r="BP44" s="8">
        <f t="shared" si="6"/>
        <v>0</v>
      </c>
      <c r="BQ44" s="8">
        <f t="shared" si="6"/>
        <v>0</v>
      </c>
      <c r="BR44" s="8">
        <f t="shared" si="6"/>
        <v>0</v>
      </c>
      <c r="BS44" s="8">
        <f t="shared" si="6"/>
        <v>0</v>
      </c>
      <c r="BT44" s="132"/>
    </row>
    <row r="45" spans="1:73">
      <c r="G45"/>
      <c r="H45"/>
      <c r="I45"/>
      <c r="J45"/>
      <c r="K45"/>
      <c r="AJ45" t="s">
        <v>0</v>
      </c>
      <c r="AM45" s="3">
        <f>MAX(BT5:BT43)</f>
        <v>49.1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4</v>
      </c>
      <c r="AO46" t="s">
        <v>3</v>
      </c>
      <c r="AS46" s="4">
        <v>0</v>
      </c>
    </row>
    <row r="47" spans="1:73" ht="15.75" thickBot="1">
      <c r="A47" t="s">
        <v>8</v>
      </c>
      <c r="G47"/>
      <c r="H47"/>
      <c r="I47"/>
      <c r="J47"/>
      <c r="K47"/>
      <c r="AM47" s="2"/>
      <c r="AQ47" s="4"/>
    </row>
    <row r="48" spans="1:73">
      <c r="A48" s="169" t="s">
        <v>9</v>
      </c>
      <c r="B48" s="174" t="s">
        <v>74</v>
      </c>
      <c r="C48" s="171" t="s">
        <v>31</v>
      </c>
      <c r="D48" s="174" t="s">
        <v>28</v>
      </c>
      <c r="E48" s="174" t="s">
        <v>29</v>
      </c>
      <c r="F48" s="170" t="s">
        <v>30</v>
      </c>
      <c r="G48" s="165" t="s">
        <v>118</v>
      </c>
      <c r="H48" s="166"/>
      <c r="I48" s="166"/>
      <c r="J48" s="166"/>
      <c r="K48" s="166"/>
      <c r="L48" s="166"/>
      <c r="M48" s="167"/>
      <c r="N48" s="150" t="s">
        <v>119</v>
      </c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32"/>
      <c r="AJ48" s="107" t="s">
        <v>4</v>
      </c>
      <c r="AK48" s="108" t="s">
        <v>33</v>
      </c>
      <c r="AL48" s="107" t="str">
        <f>AJ48</f>
        <v>ЛР</v>
      </c>
      <c r="AM48" s="107" t="str">
        <f t="shared" ref="AM48" si="7">AK48</f>
        <v>Л</v>
      </c>
      <c r="AN48" s="107" t="str">
        <f t="shared" ref="AN48" si="8">AL48</f>
        <v>ЛР</v>
      </c>
      <c r="AO48" s="107" t="str">
        <f t="shared" ref="AO48" si="9">AM48</f>
        <v>Л</v>
      </c>
      <c r="AP48" s="107" t="str">
        <f t="shared" ref="AP48" si="10">AN48</f>
        <v>ЛР</v>
      </c>
      <c r="AQ48" s="107" t="str">
        <f t="shared" ref="AQ48" si="11">AO48</f>
        <v>Л</v>
      </c>
      <c r="AR48" s="107" t="str">
        <f t="shared" ref="AR48" si="12">AP48</f>
        <v>ЛР</v>
      </c>
      <c r="AS48" s="107" t="str">
        <f t="shared" ref="AS48" si="13">AQ48</f>
        <v>Л</v>
      </c>
      <c r="AT48" s="107" t="str">
        <f t="shared" ref="AT48" si="14">AR48</f>
        <v>ЛР</v>
      </c>
      <c r="AU48" s="107" t="str">
        <f t="shared" ref="AU48" si="15">AS48</f>
        <v>Л</v>
      </c>
      <c r="AV48" s="107" t="str">
        <f t="shared" ref="AV48" si="16">AT48</f>
        <v>ЛР</v>
      </c>
      <c r="AW48" s="107" t="str">
        <f t="shared" ref="AW48" si="17">AU48</f>
        <v>Л</v>
      </c>
      <c r="AX48" s="107" t="str">
        <f t="shared" ref="AX48" si="18">AV48</f>
        <v>ЛР</v>
      </c>
      <c r="AY48" s="107" t="str">
        <f t="shared" ref="AY48" si="19">AW48</f>
        <v>Л</v>
      </c>
      <c r="AZ48" s="107" t="str">
        <f t="shared" ref="AZ48" si="20">AX48</f>
        <v>ЛР</v>
      </c>
      <c r="BA48" s="107" t="str">
        <f t="shared" ref="BA48" si="21">AY48</f>
        <v>Л</v>
      </c>
      <c r="BB48" s="107" t="str">
        <f t="shared" ref="BB48" si="22">AZ48</f>
        <v>ЛР</v>
      </c>
      <c r="BC48" s="107" t="str">
        <f t="shared" ref="BC48" si="23">BA48</f>
        <v>Л</v>
      </c>
      <c r="BD48" s="107" t="str">
        <f t="shared" ref="BD48" si="24">BB48</f>
        <v>ЛР</v>
      </c>
      <c r="BE48" s="107" t="str">
        <f t="shared" ref="BE48" si="25">BC48</f>
        <v>Л</v>
      </c>
      <c r="BF48" s="107" t="str">
        <f t="shared" ref="BF48" si="26">BD48</f>
        <v>ЛР</v>
      </c>
      <c r="BG48" s="107" t="str">
        <f t="shared" ref="BG48" si="27">BE48</f>
        <v>Л</v>
      </c>
      <c r="BH48" s="107" t="str">
        <f t="shared" ref="BH48" si="28">BF48</f>
        <v>ЛР</v>
      </c>
      <c r="BI48" s="107" t="str">
        <f t="shared" ref="BI48" si="29">BG48</f>
        <v>Л</v>
      </c>
      <c r="BJ48" s="107" t="str">
        <f t="shared" ref="BJ48" si="30">BH48</f>
        <v>ЛР</v>
      </c>
      <c r="BK48" s="107" t="str">
        <f t="shared" ref="BK48" si="31">BI48</f>
        <v>Л</v>
      </c>
      <c r="BL48" s="107" t="str">
        <f t="shared" ref="BL48" si="32">BJ48</f>
        <v>ЛР</v>
      </c>
      <c r="BM48" s="107" t="str">
        <f t="shared" ref="BM48" si="33">BK48</f>
        <v>Л</v>
      </c>
      <c r="BN48" s="107" t="str">
        <f t="shared" ref="BN48" si="34">BL48</f>
        <v>ЛР</v>
      </c>
      <c r="BO48" s="107" t="str">
        <f t="shared" ref="BO48" si="35">BM48</f>
        <v>Л</v>
      </c>
      <c r="BP48" s="107" t="str">
        <f t="shared" ref="BP48" si="36">BN48</f>
        <v>ЛР</v>
      </c>
      <c r="BQ48" s="107" t="str">
        <f t="shared" ref="BQ48" si="37">BO48</f>
        <v>Л</v>
      </c>
      <c r="BR48" s="107" t="str">
        <f t="shared" ref="BR48" si="38">BP48</f>
        <v>ЛР</v>
      </c>
      <c r="BS48" s="107" t="str">
        <f t="shared" ref="BS48" si="39">BQ48</f>
        <v>Л</v>
      </c>
      <c r="BT48" s="134"/>
      <c r="BU48" s="124"/>
    </row>
    <row r="49" spans="1:73" ht="45">
      <c r="A49" s="169"/>
      <c r="B49" s="175"/>
      <c r="C49" s="172"/>
      <c r="D49" s="175"/>
      <c r="E49" s="175"/>
      <c r="F49" s="170"/>
      <c r="G49" s="68" t="s">
        <v>115</v>
      </c>
      <c r="H49" s="14" t="s">
        <v>116</v>
      </c>
      <c r="I49" s="14" t="s">
        <v>120</v>
      </c>
      <c r="J49" s="14" t="s">
        <v>121</v>
      </c>
      <c r="K49" s="14" t="s">
        <v>122</v>
      </c>
      <c r="L49" s="14" t="s">
        <v>123</v>
      </c>
      <c r="M49" s="82" t="s">
        <v>124</v>
      </c>
      <c r="N49" s="68" t="s">
        <v>129</v>
      </c>
      <c r="O49" s="82" t="s">
        <v>130</v>
      </c>
      <c r="P49" s="82" t="s">
        <v>131</v>
      </c>
      <c r="Q49" s="68" t="s">
        <v>132</v>
      </c>
      <c r="R49" s="82" t="s">
        <v>133</v>
      </c>
      <c r="S49" s="82" t="s">
        <v>134</v>
      </c>
      <c r="T49" s="68" t="s">
        <v>135</v>
      </c>
      <c r="U49" s="82" t="s">
        <v>136</v>
      </c>
      <c r="V49" s="82" t="s">
        <v>137</v>
      </c>
      <c r="W49" s="68" t="s">
        <v>138</v>
      </c>
      <c r="X49" s="82" t="s">
        <v>139</v>
      </c>
      <c r="Y49" s="82" t="s">
        <v>140</v>
      </c>
      <c r="Z49" s="68" t="s">
        <v>141</v>
      </c>
      <c r="AA49" s="82" t="s">
        <v>142</v>
      </c>
      <c r="AB49" s="82" t="s">
        <v>143</v>
      </c>
      <c r="AC49" s="68" t="s">
        <v>144</v>
      </c>
      <c r="AD49" s="82" t="s">
        <v>145</v>
      </c>
      <c r="AE49" s="82" t="s">
        <v>146</v>
      </c>
      <c r="AF49" s="68" t="s">
        <v>147</v>
      </c>
      <c r="AG49" s="82" t="s">
        <v>148</v>
      </c>
      <c r="AH49" s="82" t="s">
        <v>149</v>
      </c>
      <c r="AI49" s="33" t="s">
        <v>34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0">AL49+7</f>
        <v>42630</v>
      </c>
      <c r="AO49" s="83">
        <f t="shared" ref="AO49" si="41">AM49+7</f>
        <v>42630</v>
      </c>
      <c r="AP49" s="83">
        <f t="shared" ref="AP49" si="42">AN49+7</f>
        <v>42637</v>
      </c>
      <c r="AQ49" s="83">
        <f t="shared" ref="AQ49" si="43">AO49+7</f>
        <v>42637</v>
      </c>
      <c r="AR49" s="83">
        <f t="shared" ref="AR49" si="44">AP49+7</f>
        <v>42644</v>
      </c>
      <c r="AS49" s="83">
        <f t="shared" ref="AS49" si="45">AQ49+7</f>
        <v>42644</v>
      </c>
      <c r="AT49" s="83">
        <f t="shared" ref="AT49" si="46">AR49+7</f>
        <v>42651</v>
      </c>
      <c r="AU49" s="83">
        <f t="shared" ref="AU49" si="47">AS49+7</f>
        <v>42651</v>
      </c>
      <c r="AV49" s="83">
        <f t="shared" ref="AV49" si="48">AT49+7</f>
        <v>42658</v>
      </c>
      <c r="AW49" s="83">
        <f t="shared" ref="AW49" si="49">AU49+7</f>
        <v>42658</v>
      </c>
      <c r="AX49" s="83">
        <f t="shared" ref="AX49" si="50">AV49+7</f>
        <v>42665</v>
      </c>
      <c r="AY49" s="83">
        <f t="shared" ref="AY49" si="51">AW49+7</f>
        <v>42665</v>
      </c>
      <c r="AZ49" s="83">
        <f t="shared" ref="AZ49" si="52">AX49+7</f>
        <v>42672</v>
      </c>
      <c r="BA49" s="83">
        <f t="shared" ref="BA49" si="53">AY49+7</f>
        <v>42672</v>
      </c>
      <c r="BB49" s="83">
        <f t="shared" ref="BB49" si="54">AZ49+7</f>
        <v>42679</v>
      </c>
      <c r="BC49" s="83">
        <f t="shared" ref="BC49" si="55">BA49+7</f>
        <v>42679</v>
      </c>
      <c r="BD49" s="83">
        <f t="shared" ref="BD49" si="56">BB49+7</f>
        <v>42686</v>
      </c>
      <c r="BE49" s="83">
        <f t="shared" ref="BE49" si="57">BC49+7</f>
        <v>42686</v>
      </c>
      <c r="BF49" s="83">
        <f t="shared" ref="BF49" si="58">BD49+7</f>
        <v>42693</v>
      </c>
      <c r="BG49" s="83">
        <f t="shared" ref="BG49" si="59">BE49+7</f>
        <v>42693</v>
      </c>
      <c r="BH49" s="83">
        <f t="shared" ref="BH49" si="60">BF49+7</f>
        <v>42700</v>
      </c>
      <c r="BI49" s="83">
        <f t="shared" ref="BI49" si="61">BG49+7</f>
        <v>42700</v>
      </c>
      <c r="BJ49" s="83">
        <f t="shared" ref="BJ49" si="62">BH49+7</f>
        <v>42707</v>
      </c>
      <c r="BK49" s="83">
        <f t="shared" ref="BK49" si="63">BI49+7</f>
        <v>42707</v>
      </c>
      <c r="BL49" s="83">
        <f t="shared" ref="BL49" si="64">BJ49+7</f>
        <v>42714</v>
      </c>
      <c r="BM49" s="83">
        <f t="shared" ref="BM49" si="65">BK49+7</f>
        <v>42714</v>
      </c>
      <c r="BN49" s="83">
        <f t="shared" ref="BN49" si="66">BL49+7</f>
        <v>42721</v>
      </c>
      <c r="BO49" s="83">
        <f t="shared" ref="BO49" si="67">BM49+7</f>
        <v>42721</v>
      </c>
      <c r="BP49" s="83">
        <f t="shared" ref="BP49" si="68">BN49+7</f>
        <v>42728</v>
      </c>
      <c r="BQ49" s="83">
        <f t="shared" ref="BQ49" si="69">BO49+7</f>
        <v>42728</v>
      </c>
      <c r="BR49" s="83">
        <f t="shared" ref="BR49" si="70">BP49+7</f>
        <v>42735</v>
      </c>
      <c r="BS49" s="83">
        <f t="shared" ref="BS49" si="71">BQ49+7</f>
        <v>42735</v>
      </c>
      <c r="BT49" s="135" t="s">
        <v>6</v>
      </c>
      <c r="BU49" s="125" t="s">
        <v>7</v>
      </c>
    </row>
    <row r="50" spans="1:73" ht="15" customHeight="1">
      <c r="A50" s="13">
        <v>1</v>
      </c>
      <c r="B50" s="103">
        <v>11405115</v>
      </c>
      <c r="C50" s="84">
        <v>2</v>
      </c>
      <c r="D50" s="126" t="s">
        <v>63</v>
      </c>
      <c r="E50" s="126" t="s">
        <v>64</v>
      </c>
      <c r="F50" s="126" t="s">
        <v>65</v>
      </c>
      <c r="G50" s="39">
        <v>3.3</v>
      </c>
      <c r="H50" s="69">
        <v>3.01</v>
      </c>
      <c r="I50" s="69">
        <v>1.79</v>
      </c>
      <c r="J50" s="69"/>
      <c r="K50" s="41"/>
      <c r="L50" s="41"/>
      <c r="M50" s="70"/>
      <c r="N50" s="51">
        <v>4</v>
      </c>
      <c r="O50" s="154">
        <v>42672</v>
      </c>
      <c r="P50" s="21">
        <v>4</v>
      </c>
      <c r="Q50" s="21">
        <v>5</v>
      </c>
      <c r="R50" s="154">
        <v>42672</v>
      </c>
      <c r="S50" s="21">
        <v>5</v>
      </c>
      <c r="T50" s="21"/>
      <c r="U50" s="154"/>
      <c r="V50" s="21"/>
      <c r="W50" s="21"/>
      <c r="X50" s="154"/>
      <c r="Y50" s="21"/>
      <c r="Z50" s="21"/>
      <c r="AA50" s="154"/>
      <c r="AB50" s="21"/>
      <c r="AC50" s="21"/>
      <c r="AD50" s="154"/>
      <c r="AE50" s="18"/>
      <c r="AF50" s="18"/>
      <c r="AG50" s="154"/>
      <c r="AH50" s="19"/>
      <c r="AI50" s="34"/>
      <c r="AJ50" s="17">
        <v>2</v>
      </c>
      <c r="AK50" s="101">
        <v>2</v>
      </c>
      <c r="AL50" s="101"/>
      <c r="AM50" s="101"/>
      <c r="AN50" s="162"/>
      <c r="AO50" s="162">
        <v>2</v>
      </c>
      <c r="AP50" s="162">
        <v>2</v>
      </c>
      <c r="AQ50" s="101">
        <v>2</v>
      </c>
      <c r="AR50" s="101"/>
      <c r="AS50" s="101">
        <v>2</v>
      </c>
      <c r="AT50" s="101">
        <v>2</v>
      </c>
      <c r="AU50" s="162">
        <v>2</v>
      </c>
      <c r="AV50" s="101"/>
      <c r="AW50" s="162">
        <v>2</v>
      </c>
      <c r="AX50" s="162">
        <v>2</v>
      </c>
      <c r="AY50" s="162">
        <v>2</v>
      </c>
      <c r="AZ50" s="101"/>
      <c r="BA50" s="162">
        <v>2</v>
      </c>
      <c r="BB50" s="101">
        <v>2</v>
      </c>
      <c r="BC50" s="101">
        <v>6</v>
      </c>
      <c r="BD50" s="101"/>
      <c r="BE50" s="101"/>
      <c r="BF50" s="162"/>
      <c r="BG50" s="162"/>
      <c r="BH50" s="162"/>
      <c r="BI50" s="162"/>
      <c r="BJ50" s="162"/>
      <c r="BK50" s="164"/>
      <c r="BL50" s="162"/>
      <c r="BM50" s="164"/>
      <c r="BN50" s="164"/>
      <c r="BO50" s="164"/>
      <c r="BP50" s="164"/>
      <c r="BQ50" s="164"/>
      <c r="BR50" s="164"/>
      <c r="BS50" s="164"/>
      <c r="BT50" s="131">
        <v>49.1</v>
      </c>
      <c r="BU50" s="126">
        <v>8</v>
      </c>
    </row>
    <row r="51" spans="1:73" ht="15" customHeight="1">
      <c r="A51" s="15">
        <v>2</v>
      </c>
      <c r="B51" s="103">
        <v>11405115</v>
      </c>
      <c r="C51" s="84">
        <v>1</v>
      </c>
      <c r="D51" s="126" t="s">
        <v>58</v>
      </c>
      <c r="E51" s="126" t="s">
        <v>59</v>
      </c>
      <c r="F51" s="126" t="s">
        <v>19</v>
      </c>
      <c r="G51" s="39">
        <v>3.35</v>
      </c>
      <c r="H51" s="69">
        <v>2.93</v>
      </c>
      <c r="I51" s="69">
        <v>1.47</v>
      </c>
      <c r="J51" s="69"/>
      <c r="K51" s="41"/>
      <c r="L51" s="41"/>
      <c r="M51" s="70"/>
      <c r="N51" s="51">
        <v>4</v>
      </c>
      <c r="O51" s="154">
        <v>42672</v>
      </c>
      <c r="P51" s="21">
        <v>4</v>
      </c>
      <c r="Q51" s="21">
        <v>5</v>
      </c>
      <c r="R51" s="154">
        <v>42679</v>
      </c>
      <c r="S51" s="21">
        <v>5</v>
      </c>
      <c r="T51" s="21"/>
      <c r="U51" s="154"/>
      <c r="V51" s="21"/>
      <c r="W51" s="21"/>
      <c r="X51" s="154"/>
      <c r="Y51" s="21"/>
      <c r="Z51" s="21"/>
      <c r="AA51" s="154"/>
      <c r="AB51" s="21"/>
      <c r="AC51" s="21"/>
      <c r="AD51" s="154"/>
      <c r="AE51" s="18"/>
      <c r="AF51" s="18"/>
      <c r="AG51" s="154"/>
      <c r="AH51" s="19"/>
      <c r="AI51" s="34"/>
      <c r="AJ51" s="17">
        <v>2</v>
      </c>
      <c r="AK51" s="101">
        <v>2</v>
      </c>
      <c r="AL51" s="101"/>
      <c r="AM51" s="101"/>
      <c r="AN51" s="142">
        <v>2</v>
      </c>
      <c r="AO51" s="142">
        <v>2</v>
      </c>
      <c r="AP51" s="142"/>
      <c r="AQ51" s="101">
        <v>2</v>
      </c>
      <c r="AR51" s="101">
        <v>2</v>
      </c>
      <c r="AS51" s="101">
        <v>2</v>
      </c>
      <c r="AT51" s="101"/>
      <c r="AU51" s="142">
        <v>2</v>
      </c>
      <c r="AV51" s="101">
        <v>2</v>
      </c>
      <c r="AW51" s="142">
        <v>2</v>
      </c>
      <c r="AX51" s="142"/>
      <c r="AY51" s="142">
        <v>2</v>
      </c>
      <c r="AZ51" s="101">
        <v>2</v>
      </c>
      <c r="BA51" s="142">
        <v>2</v>
      </c>
      <c r="BB51" s="101"/>
      <c r="BC51" s="101">
        <v>6</v>
      </c>
      <c r="BD51" s="101"/>
      <c r="BE51" s="101"/>
      <c r="BF51" s="142"/>
      <c r="BG51" s="142"/>
      <c r="BH51" s="130"/>
      <c r="BI51" s="130"/>
      <c r="BJ51" s="130"/>
      <c r="BK51" s="164"/>
      <c r="BL51" s="130"/>
      <c r="BM51" s="164"/>
      <c r="BN51" s="164"/>
      <c r="BO51" s="164"/>
      <c r="BP51" s="164"/>
      <c r="BQ51" s="164"/>
      <c r="BR51" s="164"/>
      <c r="BS51" s="164"/>
      <c r="BT51" s="131">
        <v>48.75</v>
      </c>
      <c r="BU51" s="126">
        <v>7.9379157427937912</v>
      </c>
    </row>
    <row r="52" spans="1:73" ht="15" customHeight="1">
      <c r="A52" s="15">
        <v>3</v>
      </c>
      <c r="B52" s="103">
        <v>11405115</v>
      </c>
      <c r="C52" s="84">
        <v>1</v>
      </c>
      <c r="D52" s="126" t="s">
        <v>47</v>
      </c>
      <c r="E52" s="126" t="s">
        <v>17</v>
      </c>
      <c r="F52" s="126" t="s">
        <v>48</v>
      </c>
      <c r="G52" s="39">
        <v>3.3</v>
      </c>
      <c r="H52" s="69">
        <v>3.05</v>
      </c>
      <c r="I52" s="69">
        <v>2.37</v>
      </c>
      <c r="J52" s="69"/>
      <c r="K52" s="41"/>
      <c r="L52" s="41"/>
      <c r="M52" s="70"/>
      <c r="N52" s="51"/>
      <c r="O52" s="154"/>
      <c r="P52" s="21"/>
      <c r="Q52" s="21"/>
      <c r="R52" s="154"/>
      <c r="S52" s="21"/>
      <c r="T52" s="21"/>
      <c r="U52" s="154"/>
      <c r="V52" s="21"/>
      <c r="W52" s="21"/>
      <c r="X52" s="154"/>
      <c r="Y52" s="21"/>
      <c r="Z52" s="21"/>
      <c r="AA52" s="154"/>
      <c r="AB52" s="21"/>
      <c r="AC52" s="21"/>
      <c r="AD52" s="154"/>
      <c r="AE52" s="18"/>
      <c r="AF52" s="18"/>
      <c r="AG52" s="154"/>
      <c r="AH52" s="19"/>
      <c r="AI52" s="34"/>
      <c r="AJ52" s="17">
        <v>2</v>
      </c>
      <c r="AK52" s="101">
        <v>2</v>
      </c>
      <c r="AL52" s="101"/>
      <c r="AM52" s="101"/>
      <c r="AN52" s="163">
        <v>2</v>
      </c>
      <c r="AO52" s="163">
        <v>2</v>
      </c>
      <c r="AP52" s="163"/>
      <c r="AQ52" s="101">
        <v>2</v>
      </c>
      <c r="AR52" s="101">
        <v>2</v>
      </c>
      <c r="AS52" s="101">
        <v>2</v>
      </c>
      <c r="AT52" s="101"/>
      <c r="AU52" s="163">
        <v>2</v>
      </c>
      <c r="AV52" s="101">
        <v>2</v>
      </c>
      <c r="AW52" s="163">
        <v>2</v>
      </c>
      <c r="AX52" s="163"/>
      <c r="AY52" s="163">
        <v>2</v>
      </c>
      <c r="AZ52" s="101">
        <v>2</v>
      </c>
      <c r="BA52" s="163">
        <v>2</v>
      </c>
      <c r="BB52" s="101"/>
      <c r="BC52" s="101">
        <v>6</v>
      </c>
      <c r="BD52" s="101"/>
      <c r="BE52" s="101"/>
      <c r="BF52" s="163"/>
      <c r="BG52" s="163"/>
      <c r="BH52" s="163"/>
      <c r="BI52" s="163"/>
      <c r="BJ52" s="163"/>
      <c r="BK52" s="152"/>
      <c r="BL52" s="163"/>
      <c r="BM52" s="152"/>
      <c r="BN52" s="152"/>
      <c r="BO52" s="152"/>
      <c r="BP52" s="152"/>
      <c r="BQ52" s="152"/>
      <c r="BR52" s="152"/>
      <c r="BS52" s="152"/>
      <c r="BT52" s="131">
        <v>40.72</v>
      </c>
      <c r="BU52" s="126">
        <v>6.5135254988913518</v>
      </c>
    </row>
    <row r="53" spans="1:73" ht="15" customHeight="1">
      <c r="A53" s="15">
        <v>4</v>
      </c>
      <c r="B53" s="103">
        <v>11405115</v>
      </c>
      <c r="C53" s="84">
        <v>1</v>
      </c>
      <c r="D53" s="126" t="s">
        <v>49</v>
      </c>
      <c r="E53" s="126" t="s">
        <v>50</v>
      </c>
      <c r="F53" s="126" t="s">
        <v>51</v>
      </c>
      <c r="G53" s="39">
        <v>3.35</v>
      </c>
      <c r="H53" s="69">
        <v>3.05</v>
      </c>
      <c r="I53" s="74">
        <v>1.89</v>
      </c>
      <c r="J53" s="71"/>
      <c r="K53" s="72"/>
      <c r="L53" s="72"/>
      <c r="M53" s="73"/>
      <c r="N53" s="25">
        <v>4</v>
      </c>
      <c r="O53" s="154">
        <v>42679</v>
      </c>
      <c r="P53" s="18">
        <v>4</v>
      </c>
      <c r="Q53" s="18"/>
      <c r="R53" s="154"/>
      <c r="S53" s="18"/>
      <c r="T53" s="18"/>
      <c r="U53" s="154"/>
      <c r="V53" s="18"/>
      <c r="W53" s="18"/>
      <c r="X53" s="154"/>
      <c r="Y53" s="18"/>
      <c r="Z53" s="18"/>
      <c r="AA53" s="154"/>
      <c r="AB53" s="18"/>
      <c r="AC53" s="18"/>
      <c r="AD53" s="154"/>
      <c r="AE53" s="18"/>
      <c r="AF53" s="18"/>
      <c r="AG53" s="154"/>
      <c r="AH53" s="19"/>
      <c r="AI53" s="34"/>
      <c r="AJ53" s="17">
        <v>2</v>
      </c>
      <c r="AK53" s="101">
        <v>2</v>
      </c>
      <c r="AL53" s="101"/>
      <c r="AM53" s="101"/>
      <c r="AN53" s="15">
        <v>2</v>
      </c>
      <c r="AO53" s="15">
        <v>2</v>
      </c>
      <c r="AP53" s="15"/>
      <c r="AQ53" s="101" t="s">
        <v>125</v>
      </c>
      <c r="AR53" s="101">
        <v>2</v>
      </c>
      <c r="AS53" s="101">
        <v>2</v>
      </c>
      <c r="AT53" s="101"/>
      <c r="AU53" s="15">
        <v>2</v>
      </c>
      <c r="AV53" s="101">
        <v>2</v>
      </c>
      <c r="AW53" s="15">
        <v>2</v>
      </c>
      <c r="AX53" s="15"/>
      <c r="AY53" s="15">
        <v>2</v>
      </c>
      <c r="AZ53" s="101">
        <v>2</v>
      </c>
      <c r="BA53" s="15">
        <v>2</v>
      </c>
      <c r="BB53" s="101"/>
      <c r="BC53" s="101">
        <v>4</v>
      </c>
      <c r="BD53" s="101"/>
      <c r="BE53" s="101"/>
      <c r="BF53" s="15"/>
      <c r="BG53" s="15"/>
      <c r="BH53" s="152"/>
      <c r="BI53" s="152"/>
      <c r="BJ53" s="152"/>
      <c r="BK53" s="163"/>
      <c r="BL53" s="152"/>
      <c r="BM53" s="163"/>
      <c r="BN53" s="163"/>
      <c r="BO53" s="163"/>
      <c r="BP53" s="163"/>
      <c r="BQ53" s="163"/>
      <c r="BR53" s="163"/>
      <c r="BS53" s="163"/>
      <c r="BT53" s="131">
        <v>40.29</v>
      </c>
      <c r="BU53" s="126">
        <v>6.4372505543237244</v>
      </c>
    </row>
    <row r="54" spans="1:73" ht="15" customHeight="1">
      <c r="A54" s="15">
        <v>5</v>
      </c>
      <c r="B54" s="103">
        <v>11405215</v>
      </c>
      <c r="C54" s="84">
        <v>3</v>
      </c>
      <c r="D54" s="126" t="s">
        <v>94</v>
      </c>
      <c r="E54" s="126" t="s">
        <v>57</v>
      </c>
      <c r="F54" s="126" t="s">
        <v>24</v>
      </c>
      <c r="G54" s="39">
        <v>3.23</v>
      </c>
      <c r="H54" s="69">
        <v>2.72</v>
      </c>
      <c r="I54" s="69">
        <v>0.32</v>
      </c>
      <c r="J54" s="69"/>
      <c r="K54" s="41"/>
      <c r="L54" s="41"/>
      <c r="M54" s="70"/>
      <c r="N54" s="25"/>
      <c r="O54" s="154"/>
      <c r="P54" s="18"/>
      <c r="Q54" s="18"/>
      <c r="R54" s="154"/>
      <c r="S54" s="18"/>
      <c r="T54" s="18"/>
      <c r="U54" s="154"/>
      <c r="V54" s="18"/>
      <c r="W54" s="18"/>
      <c r="X54" s="154"/>
      <c r="Y54" s="18"/>
      <c r="Z54" s="18"/>
      <c r="AA54" s="154"/>
      <c r="AB54" s="18"/>
      <c r="AC54" s="18"/>
      <c r="AD54" s="154"/>
      <c r="AE54" s="18"/>
      <c r="AF54" s="18"/>
      <c r="AG54" s="154"/>
      <c r="AH54" s="19"/>
      <c r="AI54" s="34"/>
      <c r="AJ54" s="12">
        <v>2</v>
      </c>
      <c r="AK54" s="101">
        <v>2</v>
      </c>
      <c r="AL54" s="101"/>
      <c r="AM54" s="101"/>
      <c r="AN54" s="162">
        <v>2</v>
      </c>
      <c r="AO54" s="162">
        <v>2</v>
      </c>
      <c r="AP54" s="162"/>
      <c r="AQ54" s="101">
        <v>2</v>
      </c>
      <c r="AR54" s="101">
        <v>2</v>
      </c>
      <c r="AS54" s="101">
        <v>2</v>
      </c>
      <c r="AT54" s="101"/>
      <c r="AU54" s="162">
        <v>2</v>
      </c>
      <c r="AV54" s="101">
        <v>2</v>
      </c>
      <c r="AW54" s="162">
        <v>2</v>
      </c>
      <c r="AX54" s="162"/>
      <c r="AY54" s="162">
        <v>4</v>
      </c>
      <c r="AZ54" s="101">
        <v>2</v>
      </c>
      <c r="BA54" s="162">
        <v>2</v>
      </c>
      <c r="BB54" s="101"/>
      <c r="BC54" s="101">
        <v>4</v>
      </c>
      <c r="BD54" s="101"/>
      <c r="BE54" s="101"/>
      <c r="BF54" s="162"/>
      <c r="BG54" s="162"/>
      <c r="BH54" s="162"/>
      <c r="BI54" s="162"/>
      <c r="BJ54" s="162"/>
      <c r="BK54" s="1"/>
      <c r="BL54" s="162"/>
      <c r="BM54" s="1"/>
      <c r="BN54" s="1"/>
      <c r="BO54" s="1"/>
      <c r="BP54" s="1"/>
      <c r="BQ54" s="1"/>
      <c r="BR54" s="1"/>
      <c r="BS54" s="1"/>
      <c r="BT54" s="131">
        <v>38.270000000000003</v>
      </c>
      <c r="BU54" s="126">
        <v>6.0789356984478937</v>
      </c>
    </row>
    <row r="55" spans="1:73" ht="15" customHeight="1">
      <c r="A55" s="15">
        <v>6</v>
      </c>
      <c r="B55" s="103">
        <v>11405115</v>
      </c>
      <c r="C55" s="84">
        <v>1</v>
      </c>
      <c r="D55" s="126" t="s">
        <v>56</v>
      </c>
      <c r="E55" s="126" t="s">
        <v>57</v>
      </c>
      <c r="F55" s="126" t="s">
        <v>15</v>
      </c>
      <c r="G55" s="39">
        <v>3.35</v>
      </c>
      <c r="H55" s="69">
        <v>2.68</v>
      </c>
      <c r="I55" s="69">
        <v>0</v>
      </c>
      <c r="J55" s="69"/>
      <c r="K55" s="41"/>
      <c r="L55" s="41"/>
      <c r="M55" s="70"/>
      <c r="N55" s="25"/>
      <c r="O55" s="154"/>
      <c r="P55" s="18"/>
      <c r="Q55" s="18"/>
      <c r="R55" s="154"/>
      <c r="S55" s="18"/>
      <c r="T55" s="18"/>
      <c r="U55" s="154"/>
      <c r="V55" s="18"/>
      <c r="W55" s="18"/>
      <c r="X55" s="154"/>
      <c r="Y55" s="18"/>
      <c r="Z55" s="18"/>
      <c r="AA55" s="154"/>
      <c r="AB55" s="18"/>
      <c r="AC55" s="18"/>
      <c r="AD55" s="154"/>
      <c r="AE55" s="18"/>
      <c r="AF55" s="18"/>
      <c r="AG55" s="154"/>
      <c r="AH55" s="19"/>
      <c r="AI55" s="34"/>
      <c r="AJ55" s="12">
        <v>2</v>
      </c>
      <c r="AK55" s="101">
        <v>2</v>
      </c>
      <c r="AL55" s="101"/>
      <c r="AM55" s="101"/>
      <c r="AN55" s="164">
        <v>2</v>
      </c>
      <c r="AO55" s="164">
        <v>2</v>
      </c>
      <c r="AP55" s="164"/>
      <c r="AQ55" s="101">
        <v>1</v>
      </c>
      <c r="AR55" s="101">
        <v>1</v>
      </c>
      <c r="AS55" s="101">
        <v>2</v>
      </c>
      <c r="AT55" s="101"/>
      <c r="AU55" s="164">
        <v>2</v>
      </c>
      <c r="AV55" s="101">
        <v>2</v>
      </c>
      <c r="AW55" s="164">
        <v>2</v>
      </c>
      <c r="AX55" s="164"/>
      <c r="AY55" s="164">
        <v>4</v>
      </c>
      <c r="AZ55" s="101">
        <v>2</v>
      </c>
      <c r="BA55" s="164">
        <v>2</v>
      </c>
      <c r="BB55" s="101"/>
      <c r="BC55" s="101">
        <v>6</v>
      </c>
      <c r="BD55" s="101"/>
      <c r="BE55" s="101"/>
      <c r="BF55" s="164"/>
      <c r="BG55" s="164"/>
      <c r="BH55" s="152"/>
      <c r="BI55" s="152"/>
      <c r="BJ55" s="152"/>
      <c r="BK55" s="1"/>
      <c r="BL55" s="152"/>
      <c r="BM55" s="1"/>
      <c r="BN55" s="1"/>
      <c r="BO55" s="1"/>
      <c r="BP55" s="1"/>
      <c r="BQ55" s="1"/>
      <c r="BR55" s="1"/>
      <c r="BS55" s="1"/>
      <c r="BT55" s="131">
        <v>38.03</v>
      </c>
      <c r="BU55" s="126">
        <v>6.0363636363636362</v>
      </c>
    </row>
    <row r="56" spans="1:73" ht="15" customHeight="1">
      <c r="A56" s="15">
        <v>7</v>
      </c>
      <c r="B56" s="103">
        <v>11405215</v>
      </c>
      <c r="C56" s="84">
        <v>3</v>
      </c>
      <c r="D56" s="126" t="s">
        <v>91</v>
      </c>
      <c r="E56" s="126" t="s">
        <v>27</v>
      </c>
      <c r="F56" s="126" t="s">
        <v>92</v>
      </c>
      <c r="G56" s="39">
        <v>3.35</v>
      </c>
      <c r="H56" s="69">
        <v>2.97</v>
      </c>
      <c r="I56" s="69">
        <v>0</v>
      </c>
      <c r="J56" s="69"/>
      <c r="K56" s="41"/>
      <c r="L56" s="41"/>
      <c r="M56" s="70"/>
      <c r="N56" s="51"/>
      <c r="O56" s="154"/>
      <c r="P56" s="21"/>
      <c r="Q56" s="21"/>
      <c r="R56" s="154"/>
      <c r="S56" s="21"/>
      <c r="T56" s="21"/>
      <c r="U56" s="154"/>
      <c r="V56" s="21"/>
      <c r="W56" s="21"/>
      <c r="X56" s="154"/>
      <c r="Y56" s="21"/>
      <c r="Z56" s="21"/>
      <c r="AA56" s="154"/>
      <c r="AB56" s="21"/>
      <c r="AC56" s="21"/>
      <c r="AD56" s="154"/>
      <c r="AE56" s="18"/>
      <c r="AF56" s="18"/>
      <c r="AG56" s="154"/>
      <c r="AH56" s="19"/>
      <c r="AI56" s="34"/>
      <c r="AJ56" s="12">
        <v>2</v>
      </c>
      <c r="AK56" s="101">
        <v>2</v>
      </c>
      <c r="AL56" s="101"/>
      <c r="AM56" s="101"/>
      <c r="AN56" s="138">
        <v>2</v>
      </c>
      <c r="AO56" s="138">
        <v>2</v>
      </c>
      <c r="AP56" s="138"/>
      <c r="AQ56" s="101">
        <v>2</v>
      </c>
      <c r="AR56" s="101">
        <v>2</v>
      </c>
      <c r="AS56" s="101">
        <v>2</v>
      </c>
      <c r="AT56" s="101"/>
      <c r="AU56" s="138">
        <v>2</v>
      </c>
      <c r="AV56" s="101">
        <v>2</v>
      </c>
      <c r="AW56" s="138">
        <v>2</v>
      </c>
      <c r="AX56" s="138"/>
      <c r="AY56" s="138">
        <v>2</v>
      </c>
      <c r="AZ56" s="101">
        <v>2</v>
      </c>
      <c r="BA56" s="138">
        <v>2</v>
      </c>
      <c r="BB56" s="101"/>
      <c r="BC56" s="101">
        <v>4</v>
      </c>
      <c r="BD56" s="101"/>
      <c r="BE56" s="101"/>
      <c r="BF56" s="138"/>
      <c r="BG56" s="138"/>
      <c r="BH56" s="138"/>
      <c r="BI56" s="138"/>
      <c r="BJ56" s="138"/>
      <c r="BK56" s="162"/>
      <c r="BL56" s="138"/>
      <c r="BM56" s="162"/>
      <c r="BN56" s="162"/>
      <c r="BO56" s="162"/>
      <c r="BP56" s="162"/>
      <c r="BQ56" s="162"/>
      <c r="BR56" s="162"/>
      <c r="BS56" s="162"/>
      <c r="BT56" s="131">
        <v>36.32</v>
      </c>
      <c r="BU56" s="126">
        <v>5.7330376940133032</v>
      </c>
    </row>
    <row r="57" spans="1:73" ht="15" customHeight="1">
      <c r="A57" s="15">
        <v>8</v>
      </c>
      <c r="B57" s="103">
        <v>11405115</v>
      </c>
      <c r="C57" s="84">
        <v>1</v>
      </c>
      <c r="D57" s="126" t="s">
        <v>126</v>
      </c>
      <c r="E57" s="126" t="s">
        <v>55</v>
      </c>
      <c r="F57" s="126" t="s">
        <v>24</v>
      </c>
      <c r="G57" s="39">
        <v>3.35</v>
      </c>
      <c r="H57" s="69">
        <v>2.8</v>
      </c>
      <c r="I57" s="69">
        <v>0</v>
      </c>
      <c r="J57" s="69"/>
      <c r="K57" s="41"/>
      <c r="L57" s="41"/>
      <c r="M57" s="70"/>
      <c r="N57" s="51"/>
      <c r="O57" s="154"/>
      <c r="P57" s="21"/>
      <c r="Q57" s="21"/>
      <c r="R57" s="154"/>
      <c r="S57" s="21"/>
      <c r="T57" s="21"/>
      <c r="U57" s="154"/>
      <c r="V57" s="21"/>
      <c r="W57" s="21"/>
      <c r="X57" s="154"/>
      <c r="Y57" s="21"/>
      <c r="Z57" s="21"/>
      <c r="AA57" s="154"/>
      <c r="AB57" s="21"/>
      <c r="AC57" s="21"/>
      <c r="AD57" s="154"/>
      <c r="AE57" s="18"/>
      <c r="AF57" s="18"/>
      <c r="AG57" s="154"/>
      <c r="AH57" s="19"/>
      <c r="AI57" s="34"/>
      <c r="AJ57" s="17">
        <v>2</v>
      </c>
      <c r="AK57" s="101">
        <v>2</v>
      </c>
      <c r="AL57" s="101"/>
      <c r="AM57" s="101"/>
      <c r="AN57" s="152">
        <v>2</v>
      </c>
      <c r="AO57" s="152">
        <v>2</v>
      </c>
      <c r="AP57" s="152"/>
      <c r="AQ57" s="101">
        <v>2</v>
      </c>
      <c r="AR57" s="101">
        <v>2</v>
      </c>
      <c r="AS57" s="101">
        <v>2</v>
      </c>
      <c r="AT57" s="101"/>
      <c r="AU57" s="152" t="s">
        <v>125</v>
      </c>
      <c r="AV57" s="101">
        <v>2</v>
      </c>
      <c r="AW57" s="152">
        <v>2</v>
      </c>
      <c r="AX57" s="152"/>
      <c r="AY57" s="152">
        <v>2</v>
      </c>
      <c r="AZ57" s="101">
        <v>2</v>
      </c>
      <c r="BA57" s="152">
        <v>2</v>
      </c>
      <c r="BB57" s="101"/>
      <c r="BC57" s="101">
        <v>6</v>
      </c>
      <c r="BD57" s="101"/>
      <c r="BE57" s="101"/>
      <c r="BF57" s="152"/>
      <c r="BG57" s="152"/>
      <c r="BH57" s="141"/>
      <c r="BI57" s="141"/>
      <c r="BJ57" s="141"/>
      <c r="BK57" s="155"/>
      <c r="BL57" s="141"/>
      <c r="BM57" s="155"/>
      <c r="BN57" s="155"/>
      <c r="BO57" s="155"/>
      <c r="BP57" s="155"/>
      <c r="BQ57" s="155"/>
      <c r="BR57" s="155"/>
      <c r="BS57" s="155"/>
      <c r="BT57" s="131">
        <v>36.15</v>
      </c>
      <c r="BU57" s="126">
        <v>5.7028824833702876</v>
      </c>
    </row>
    <row r="58" spans="1:73" ht="15" customHeight="1">
      <c r="A58" s="15">
        <v>9</v>
      </c>
      <c r="B58" s="103">
        <v>11405215</v>
      </c>
      <c r="C58" s="84">
        <v>4</v>
      </c>
      <c r="D58" s="126" t="s">
        <v>104</v>
      </c>
      <c r="E58" s="126" t="s">
        <v>42</v>
      </c>
      <c r="F58" s="126" t="s">
        <v>105</v>
      </c>
      <c r="G58" s="39">
        <v>3.12</v>
      </c>
      <c r="H58" s="69">
        <v>2.81</v>
      </c>
      <c r="I58" s="69">
        <v>0</v>
      </c>
      <c r="J58" s="69"/>
      <c r="K58" s="41"/>
      <c r="L58" s="41"/>
      <c r="M58" s="70"/>
      <c r="N58" s="25"/>
      <c r="O58" s="154"/>
      <c r="P58" s="18"/>
      <c r="Q58" s="18"/>
      <c r="R58" s="154"/>
      <c r="S58" s="18"/>
      <c r="T58" s="18"/>
      <c r="U58" s="154"/>
      <c r="V58" s="18"/>
      <c r="W58" s="18"/>
      <c r="X58" s="154"/>
      <c r="Y58" s="18"/>
      <c r="Z58" s="18"/>
      <c r="AA58" s="154"/>
      <c r="AB58" s="18"/>
      <c r="AC58" s="18"/>
      <c r="AD58" s="154"/>
      <c r="AE58" s="18"/>
      <c r="AF58" s="18"/>
      <c r="AG58" s="154"/>
      <c r="AH58" s="19"/>
      <c r="AI58" s="34"/>
      <c r="AJ58" s="12">
        <v>2</v>
      </c>
      <c r="AK58" s="101">
        <v>2</v>
      </c>
      <c r="AL58" s="101"/>
      <c r="AM58" s="101"/>
      <c r="AN58" s="152"/>
      <c r="AO58" s="152">
        <v>2</v>
      </c>
      <c r="AP58" s="152">
        <v>2</v>
      </c>
      <c r="AQ58" s="101">
        <v>2</v>
      </c>
      <c r="AR58" s="101"/>
      <c r="AS58" s="101">
        <v>2</v>
      </c>
      <c r="AT58" s="101">
        <v>2</v>
      </c>
      <c r="AU58" s="152">
        <v>2</v>
      </c>
      <c r="AV58" s="101"/>
      <c r="AW58" s="152">
        <v>2</v>
      </c>
      <c r="AX58" s="152">
        <v>2</v>
      </c>
      <c r="AY58" s="152">
        <v>4</v>
      </c>
      <c r="AZ58" s="101"/>
      <c r="BA58" s="152">
        <v>2</v>
      </c>
      <c r="BB58" s="101"/>
      <c r="BC58" s="101">
        <v>4</v>
      </c>
      <c r="BD58" s="101"/>
      <c r="BE58" s="101"/>
      <c r="BF58" s="152"/>
      <c r="BG58" s="152"/>
      <c r="BH58" s="152"/>
      <c r="BI58" s="152"/>
      <c r="BJ58" s="152"/>
      <c r="BK58" s="1"/>
      <c r="BL58" s="152"/>
      <c r="BM58" s="1"/>
      <c r="BN58" s="1"/>
      <c r="BO58" s="1"/>
      <c r="BP58" s="1"/>
      <c r="BQ58" s="1"/>
      <c r="BR58" s="1"/>
      <c r="BS58" s="1"/>
      <c r="BT58" s="131">
        <v>35.93</v>
      </c>
      <c r="BU58" s="126">
        <v>5.663858093126386</v>
      </c>
    </row>
    <row r="59" spans="1:73" ht="15" customHeight="1">
      <c r="A59" s="15">
        <v>10</v>
      </c>
      <c r="B59" s="103">
        <v>11405115</v>
      </c>
      <c r="C59" s="84">
        <v>1</v>
      </c>
      <c r="D59" s="126" t="s">
        <v>52</v>
      </c>
      <c r="E59" s="126" t="s">
        <v>53</v>
      </c>
      <c r="F59" s="126" t="s">
        <v>54</v>
      </c>
      <c r="G59" s="39">
        <v>3.26</v>
      </c>
      <c r="H59" s="69">
        <v>2.37</v>
      </c>
      <c r="I59" s="69">
        <v>0</v>
      </c>
      <c r="J59" s="69"/>
      <c r="K59" s="41"/>
      <c r="L59" s="41"/>
      <c r="M59" s="70"/>
      <c r="N59" s="25"/>
      <c r="O59" s="154"/>
      <c r="P59" s="18"/>
      <c r="Q59" s="18"/>
      <c r="R59" s="154"/>
      <c r="S59" s="18"/>
      <c r="T59" s="18"/>
      <c r="U59" s="154"/>
      <c r="V59" s="18"/>
      <c r="W59" s="18"/>
      <c r="X59" s="154"/>
      <c r="Y59" s="18"/>
      <c r="Z59" s="18"/>
      <c r="AA59" s="154"/>
      <c r="AB59" s="18"/>
      <c r="AC59" s="18"/>
      <c r="AD59" s="154"/>
      <c r="AE59" s="18"/>
      <c r="AF59" s="18"/>
      <c r="AG59" s="154"/>
      <c r="AH59" s="19"/>
      <c r="AI59" s="34"/>
      <c r="AJ59" s="12">
        <v>2</v>
      </c>
      <c r="AK59" s="101">
        <v>2</v>
      </c>
      <c r="AL59" s="101"/>
      <c r="AM59" s="101"/>
      <c r="AN59" s="127">
        <v>2</v>
      </c>
      <c r="AO59" s="127">
        <v>2</v>
      </c>
      <c r="AP59" s="127"/>
      <c r="AQ59" s="101">
        <v>2</v>
      </c>
      <c r="AR59" s="101">
        <v>2</v>
      </c>
      <c r="AS59" s="101">
        <v>2</v>
      </c>
      <c r="AT59" s="101"/>
      <c r="AU59" s="127">
        <v>2</v>
      </c>
      <c r="AV59" s="101">
        <v>2</v>
      </c>
      <c r="AW59" s="127">
        <v>2</v>
      </c>
      <c r="AX59" s="127"/>
      <c r="AY59" s="127">
        <v>2</v>
      </c>
      <c r="AZ59" s="101">
        <v>2</v>
      </c>
      <c r="BA59" s="127" t="s">
        <v>125</v>
      </c>
      <c r="BB59" s="101"/>
      <c r="BC59" s="101">
        <v>6</v>
      </c>
      <c r="BD59" s="101"/>
      <c r="BE59" s="101"/>
      <c r="BF59" s="127"/>
      <c r="BG59" s="127"/>
      <c r="BH59" s="127"/>
      <c r="BI59" s="127"/>
      <c r="BJ59" s="127"/>
      <c r="BK59" s="163"/>
      <c r="BL59" s="127"/>
      <c r="BM59" s="163"/>
      <c r="BN59" s="163"/>
      <c r="BO59" s="163"/>
      <c r="BP59" s="163"/>
      <c r="BQ59" s="163"/>
      <c r="BR59" s="163"/>
      <c r="BS59" s="163"/>
      <c r="BT59" s="131">
        <v>35.630000000000003</v>
      </c>
      <c r="BU59" s="126">
        <v>5.6106430155210649</v>
      </c>
    </row>
    <row r="60" spans="1:73" ht="15" customHeight="1">
      <c r="A60" s="15">
        <v>11</v>
      </c>
      <c r="B60" s="103">
        <v>11405215</v>
      </c>
      <c r="C60" s="84">
        <v>3</v>
      </c>
      <c r="D60" s="126" t="s">
        <v>93</v>
      </c>
      <c r="E60" s="126" t="s">
        <v>16</v>
      </c>
      <c r="F60" s="126" t="s">
        <v>25</v>
      </c>
      <c r="G60" s="39">
        <v>3.15</v>
      </c>
      <c r="H60" s="69">
        <v>2.35</v>
      </c>
      <c r="I60" s="74">
        <v>0</v>
      </c>
      <c r="J60" s="71"/>
      <c r="K60" s="72"/>
      <c r="L60" s="72"/>
      <c r="M60" s="73"/>
      <c r="N60" s="25"/>
      <c r="O60" s="154"/>
      <c r="P60" s="18"/>
      <c r="Q60" s="18"/>
      <c r="R60" s="154"/>
      <c r="S60" s="18"/>
      <c r="T60" s="18"/>
      <c r="U60" s="154"/>
      <c r="V60" s="18"/>
      <c r="W60" s="18"/>
      <c r="X60" s="154"/>
      <c r="Y60" s="18"/>
      <c r="Z60" s="18"/>
      <c r="AA60" s="154"/>
      <c r="AB60" s="18"/>
      <c r="AC60" s="18"/>
      <c r="AD60" s="154"/>
      <c r="AE60" s="18"/>
      <c r="AF60" s="18"/>
      <c r="AG60" s="154"/>
      <c r="AH60" s="19"/>
      <c r="AI60" s="34"/>
      <c r="AJ60" s="17">
        <v>2</v>
      </c>
      <c r="AK60" s="101">
        <v>2</v>
      </c>
      <c r="AL60" s="101"/>
      <c r="AM60" s="101"/>
      <c r="AN60" s="15">
        <v>2</v>
      </c>
      <c r="AO60" s="15">
        <v>2</v>
      </c>
      <c r="AP60" s="15"/>
      <c r="AQ60" s="101">
        <v>2</v>
      </c>
      <c r="AR60" s="101">
        <v>2</v>
      </c>
      <c r="AS60" s="101">
        <v>2</v>
      </c>
      <c r="AT60" s="101"/>
      <c r="AU60" s="15">
        <v>2</v>
      </c>
      <c r="AV60" s="101">
        <v>2</v>
      </c>
      <c r="AW60" s="15">
        <v>2</v>
      </c>
      <c r="AX60" s="15"/>
      <c r="AY60" s="15">
        <v>2</v>
      </c>
      <c r="AZ60" s="101">
        <v>2</v>
      </c>
      <c r="BA60" s="15">
        <v>2</v>
      </c>
      <c r="BB60" s="101"/>
      <c r="BC60" s="101">
        <v>4</v>
      </c>
      <c r="BD60" s="101"/>
      <c r="BE60" s="101"/>
      <c r="BF60" s="15"/>
      <c r="BG60" s="15"/>
      <c r="BH60" s="15"/>
      <c r="BI60" s="15"/>
      <c r="BJ60" s="15"/>
      <c r="BK60" s="152"/>
      <c r="BL60" s="15"/>
      <c r="BM60" s="152"/>
      <c r="BN60" s="152"/>
      <c r="BO60" s="152"/>
      <c r="BP60" s="152"/>
      <c r="BQ60" s="152"/>
      <c r="BR60" s="152"/>
      <c r="BS60" s="152"/>
      <c r="BT60" s="131">
        <v>35.5</v>
      </c>
      <c r="BU60" s="126">
        <v>5.5875831485587577</v>
      </c>
    </row>
    <row r="61" spans="1:73" ht="15" customHeight="1">
      <c r="A61" s="15">
        <v>12</v>
      </c>
      <c r="B61" s="103">
        <v>11405115</v>
      </c>
      <c r="C61" s="84">
        <v>2</v>
      </c>
      <c r="D61" s="126" t="s">
        <v>68</v>
      </c>
      <c r="E61" s="126" t="s">
        <v>69</v>
      </c>
      <c r="F61" s="126" t="s">
        <v>19</v>
      </c>
      <c r="G61" s="39">
        <v>3.21</v>
      </c>
      <c r="H61" s="69">
        <v>2.2200000000000002</v>
      </c>
      <c r="I61" s="69">
        <v>0</v>
      </c>
      <c r="J61" s="69"/>
      <c r="K61" s="41"/>
      <c r="L61" s="41"/>
      <c r="M61" s="70"/>
      <c r="N61" s="51"/>
      <c r="O61" s="154"/>
      <c r="P61" s="21"/>
      <c r="Q61" s="21"/>
      <c r="R61" s="154"/>
      <c r="S61" s="21"/>
      <c r="T61" s="21"/>
      <c r="U61" s="154"/>
      <c r="V61" s="21"/>
      <c r="W61" s="21"/>
      <c r="X61" s="154"/>
      <c r="Y61" s="21"/>
      <c r="Z61" s="21"/>
      <c r="AA61" s="154"/>
      <c r="AB61" s="21"/>
      <c r="AC61" s="21"/>
      <c r="AD61" s="154"/>
      <c r="AE61" s="18"/>
      <c r="AF61" s="18"/>
      <c r="AG61" s="154"/>
      <c r="AH61" s="19"/>
      <c r="AI61" s="34"/>
      <c r="AJ61" s="17">
        <v>2</v>
      </c>
      <c r="AK61" s="101">
        <v>2</v>
      </c>
      <c r="AL61" s="101"/>
      <c r="AM61" s="101"/>
      <c r="AN61" s="148"/>
      <c r="AO61" s="148">
        <v>2</v>
      </c>
      <c r="AP61" s="148">
        <v>2</v>
      </c>
      <c r="AQ61" s="101">
        <v>2</v>
      </c>
      <c r="AR61" s="101"/>
      <c r="AS61" s="101">
        <v>2</v>
      </c>
      <c r="AT61" s="101">
        <v>2</v>
      </c>
      <c r="AU61" s="148">
        <v>2</v>
      </c>
      <c r="AV61" s="101"/>
      <c r="AW61" s="148">
        <v>1</v>
      </c>
      <c r="AX61" s="148">
        <v>2</v>
      </c>
      <c r="AY61" s="148">
        <v>2</v>
      </c>
      <c r="AZ61" s="101"/>
      <c r="BA61" s="148">
        <v>2</v>
      </c>
      <c r="BB61" s="101">
        <v>2</v>
      </c>
      <c r="BC61" s="101">
        <v>4</v>
      </c>
      <c r="BD61" s="101"/>
      <c r="BE61" s="101"/>
      <c r="BF61" s="148"/>
      <c r="BG61" s="148"/>
      <c r="BH61" s="148"/>
      <c r="BI61" s="148"/>
      <c r="BJ61" s="148"/>
      <c r="BK61" s="162"/>
      <c r="BL61" s="148"/>
      <c r="BM61" s="162"/>
      <c r="BN61" s="162"/>
      <c r="BO61" s="162"/>
      <c r="BP61" s="162"/>
      <c r="BQ61" s="162"/>
      <c r="BR61" s="162"/>
      <c r="BS61" s="162"/>
      <c r="BT61" s="131">
        <v>34.43</v>
      </c>
      <c r="BU61" s="126">
        <v>5.397782705099778</v>
      </c>
    </row>
    <row r="62" spans="1:73" ht="15" customHeight="1">
      <c r="A62" s="15">
        <v>13</v>
      </c>
      <c r="B62" s="103">
        <v>11405215</v>
      </c>
      <c r="C62" s="84">
        <v>4</v>
      </c>
      <c r="D62" s="126" t="s">
        <v>95</v>
      </c>
      <c r="E62" s="126" t="s">
        <v>96</v>
      </c>
      <c r="F62" s="126" t="s">
        <v>24</v>
      </c>
      <c r="G62" s="39">
        <v>3.15</v>
      </c>
      <c r="H62" s="69">
        <v>2.89</v>
      </c>
      <c r="I62" s="74">
        <v>0.21</v>
      </c>
      <c r="J62" s="71"/>
      <c r="K62" s="72"/>
      <c r="L62" s="72"/>
      <c r="M62" s="73"/>
      <c r="N62" s="51"/>
      <c r="O62" s="154"/>
      <c r="P62" s="21"/>
      <c r="Q62" s="21"/>
      <c r="R62" s="154"/>
      <c r="S62" s="21"/>
      <c r="T62" s="21"/>
      <c r="U62" s="154"/>
      <c r="V62" s="21"/>
      <c r="W62" s="21"/>
      <c r="X62" s="154"/>
      <c r="Y62" s="21"/>
      <c r="Z62" s="21"/>
      <c r="AA62" s="154"/>
      <c r="AB62" s="21"/>
      <c r="AC62" s="21"/>
      <c r="AD62" s="154"/>
      <c r="AE62" s="21"/>
      <c r="AF62" s="21"/>
      <c r="AG62" s="154"/>
      <c r="AH62" s="20"/>
      <c r="AI62" s="34"/>
      <c r="AJ62" s="17">
        <v>2</v>
      </c>
      <c r="AK62" s="101">
        <v>2</v>
      </c>
      <c r="AL62" s="101"/>
      <c r="AM62" s="101"/>
      <c r="AN62" s="15"/>
      <c r="AO62" s="15">
        <v>2</v>
      </c>
      <c r="AP62" s="15">
        <v>2</v>
      </c>
      <c r="AQ62" s="101">
        <v>2</v>
      </c>
      <c r="AR62" s="101"/>
      <c r="AS62" s="101">
        <v>2</v>
      </c>
      <c r="AT62" s="101">
        <v>2</v>
      </c>
      <c r="AU62" s="15">
        <v>2</v>
      </c>
      <c r="AV62" s="101"/>
      <c r="AW62" s="15">
        <v>2</v>
      </c>
      <c r="AX62" s="15">
        <v>2</v>
      </c>
      <c r="AY62" s="15">
        <v>2</v>
      </c>
      <c r="AZ62" s="101"/>
      <c r="BA62" s="15">
        <v>2</v>
      </c>
      <c r="BB62" s="101"/>
      <c r="BC62" s="101">
        <v>4</v>
      </c>
      <c r="BD62" s="101"/>
      <c r="BE62" s="101"/>
      <c r="BF62" s="15"/>
      <c r="BG62" s="15"/>
      <c r="BH62" s="15"/>
      <c r="BI62" s="15"/>
      <c r="BJ62" s="15"/>
      <c r="BK62" s="163"/>
      <c r="BL62" s="15"/>
      <c r="BM62" s="163"/>
      <c r="BN62" s="163"/>
      <c r="BO62" s="163"/>
      <c r="BP62" s="163"/>
      <c r="BQ62" s="163"/>
      <c r="BR62" s="163"/>
      <c r="BS62" s="163"/>
      <c r="BT62" s="131">
        <v>34.25</v>
      </c>
      <c r="BU62" s="126">
        <v>5.3658536585365848</v>
      </c>
    </row>
    <row r="63" spans="1:73" ht="15" customHeight="1">
      <c r="A63" s="15">
        <v>14</v>
      </c>
      <c r="B63" s="103">
        <v>11405215</v>
      </c>
      <c r="C63" s="84">
        <v>3</v>
      </c>
      <c r="D63" s="126" t="s">
        <v>80</v>
      </c>
      <c r="E63" s="126" t="s">
        <v>81</v>
      </c>
      <c r="F63" s="126" t="s">
        <v>82</v>
      </c>
      <c r="G63" s="39">
        <v>3.35</v>
      </c>
      <c r="H63" s="69">
        <v>2.81</v>
      </c>
      <c r="I63" s="69">
        <v>0</v>
      </c>
      <c r="J63" s="69"/>
      <c r="K63" s="41"/>
      <c r="L63" s="41"/>
      <c r="M63" s="70"/>
      <c r="N63" s="25"/>
      <c r="O63" s="154"/>
      <c r="P63" s="18"/>
      <c r="Q63" s="18"/>
      <c r="R63" s="154"/>
      <c r="S63" s="18"/>
      <c r="T63" s="18"/>
      <c r="U63" s="154"/>
      <c r="V63" s="18"/>
      <c r="W63" s="18"/>
      <c r="X63" s="154"/>
      <c r="Y63" s="18"/>
      <c r="Z63" s="18"/>
      <c r="AA63" s="154"/>
      <c r="AB63" s="18"/>
      <c r="AC63" s="18"/>
      <c r="AD63" s="154"/>
      <c r="AE63" s="18"/>
      <c r="AF63" s="18"/>
      <c r="AG63" s="154"/>
      <c r="AH63" s="19"/>
      <c r="AI63" s="34"/>
      <c r="AJ63" s="12">
        <v>2</v>
      </c>
      <c r="AK63" s="101">
        <v>2</v>
      </c>
      <c r="AL63" s="101"/>
      <c r="AM63" s="101"/>
      <c r="AN63" s="155">
        <v>2</v>
      </c>
      <c r="AO63" s="155">
        <v>2</v>
      </c>
      <c r="AP63" s="155"/>
      <c r="AQ63" s="101">
        <v>2</v>
      </c>
      <c r="AR63" s="101">
        <v>2</v>
      </c>
      <c r="AS63" s="101">
        <v>2</v>
      </c>
      <c r="AT63" s="101"/>
      <c r="AU63" s="155">
        <v>2</v>
      </c>
      <c r="AV63" s="101">
        <v>2</v>
      </c>
      <c r="AW63" s="155">
        <v>2</v>
      </c>
      <c r="AX63" s="155"/>
      <c r="AY63" s="155">
        <v>2</v>
      </c>
      <c r="AZ63" s="101" t="s">
        <v>125</v>
      </c>
      <c r="BA63" s="155">
        <v>2</v>
      </c>
      <c r="BB63" s="101"/>
      <c r="BC63" s="101">
        <v>4</v>
      </c>
      <c r="BD63" s="101"/>
      <c r="BE63" s="101"/>
      <c r="BF63" s="155"/>
      <c r="BG63" s="155"/>
      <c r="BH63" s="101"/>
      <c r="BI63" s="101"/>
      <c r="BJ63" s="101"/>
      <c r="BK63" s="1"/>
      <c r="BL63" s="101"/>
      <c r="BM63" s="1"/>
      <c r="BN63" s="1"/>
      <c r="BO63" s="1"/>
      <c r="BP63" s="1"/>
      <c r="BQ63" s="1"/>
      <c r="BR63" s="1"/>
      <c r="BS63" s="1"/>
      <c r="BT63" s="131">
        <v>34.159999999999997</v>
      </c>
      <c r="BU63" s="126">
        <v>5.3498891352549878</v>
      </c>
    </row>
    <row r="64" spans="1:73" ht="15" customHeight="1">
      <c r="A64" s="15">
        <v>15</v>
      </c>
      <c r="B64" s="103">
        <v>11405215</v>
      </c>
      <c r="C64" s="84">
        <v>4</v>
      </c>
      <c r="D64" s="126" t="s">
        <v>97</v>
      </c>
      <c r="E64" s="126" t="s">
        <v>42</v>
      </c>
      <c r="F64" s="126" t="s">
        <v>24</v>
      </c>
      <c r="G64" s="39">
        <v>3.3</v>
      </c>
      <c r="H64" s="69">
        <v>2.89</v>
      </c>
      <c r="I64" s="69">
        <v>0.32</v>
      </c>
      <c r="J64" s="69"/>
      <c r="K64" s="41"/>
      <c r="L64" s="41"/>
      <c r="M64" s="70"/>
      <c r="N64" s="25"/>
      <c r="O64" s="154"/>
      <c r="P64" s="18"/>
      <c r="Q64" s="18"/>
      <c r="R64" s="154"/>
      <c r="S64" s="18"/>
      <c r="T64" s="18"/>
      <c r="U64" s="154"/>
      <c r="V64" s="18"/>
      <c r="W64" s="18"/>
      <c r="X64" s="154"/>
      <c r="Y64" s="18"/>
      <c r="Z64" s="18"/>
      <c r="AA64" s="154"/>
      <c r="AB64" s="18"/>
      <c r="AC64" s="18"/>
      <c r="AD64" s="154"/>
      <c r="AE64" s="18"/>
      <c r="AF64" s="18"/>
      <c r="AG64" s="154"/>
      <c r="AH64" s="19"/>
      <c r="AI64" s="34"/>
      <c r="AJ64" s="12">
        <v>2</v>
      </c>
      <c r="AK64" s="101">
        <v>2</v>
      </c>
      <c r="AL64" s="101"/>
      <c r="AM64" s="101"/>
      <c r="AN64" s="130"/>
      <c r="AO64" s="130">
        <v>2</v>
      </c>
      <c r="AP64" s="130">
        <v>2</v>
      </c>
      <c r="AQ64" s="101">
        <v>2</v>
      </c>
      <c r="AR64" s="101"/>
      <c r="AS64" s="101">
        <v>2</v>
      </c>
      <c r="AT64" s="101">
        <v>2</v>
      </c>
      <c r="AU64" s="130">
        <v>2</v>
      </c>
      <c r="AV64" s="101"/>
      <c r="AW64" s="130" t="s">
        <v>125</v>
      </c>
      <c r="AX64" s="130">
        <v>2</v>
      </c>
      <c r="AY64" s="130">
        <v>2</v>
      </c>
      <c r="AZ64" s="101"/>
      <c r="BA64" s="130">
        <v>2</v>
      </c>
      <c r="BB64" s="101"/>
      <c r="BC64" s="101">
        <v>4</v>
      </c>
      <c r="BD64" s="101"/>
      <c r="BE64" s="101"/>
      <c r="BF64" s="130"/>
      <c r="BG64" s="130"/>
      <c r="BH64" s="130"/>
      <c r="BI64" s="130"/>
      <c r="BJ64" s="130"/>
      <c r="BK64" s="1"/>
      <c r="BL64" s="130"/>
      <c r="BM64" s="1"/>
      <c r="BN64" s="1"/>
      <c r="BO64" s="1"/>
      <c r="BP64" s="1"/>
      <c r="BQ64" s="1"/>
      <c r="BR64" s="1"/>
      <c r="BS64" s="1"/>
      <c r="BT64" s="131">
        <v>32.51</v>
      </c>
      <c r="BU64" s="126">
        <v>5.0572062084257201</v>
      </c>
    </row>
    <row r="65" spans="1:73" ht="15" customHeight="1">
      <c r="A65" s="15">
        <v>16</v>
      </c>
      <c r="B65" s="103">
        <v>11405115</v>
      </c>
      <c r="C65" s="84">
        <v>1</v>
      </c>
      <c r="D65" s="126" t="s">
        <v>40</v>
      </c>
      <c r="E65" s="126" t="s">
        <v>23</v>
      </c>
      <c r="F65" s="126" t="s">
        <v>24</v>
      </c>
      <c r="G65" s="39">
        <v>2.12</v>
      </c>
      <c r="H65" s="69">
        <v>2.2799999999999998</v>
      </c>
      <c r="I65" s="69">
        <v>0</v>
      </c>
      <c r="J65" s="69"/>
      <c r="K65" s="41"/>
      <c r="L65" s="41"/>
      <c r="M65" s="70"/>
      <c r="N65" s="25"/>
      <c r="O65" s="154"/>
      <c r="P65" s="18"/>
      <c r="Q65" s="18"/>
      <c r="R65" s="154"/>
      <c r="S65" s="18"/>
      <c r="T65" s="18"/>
      <c r="U65" s="154"/>
      <c r="V65" s="18"/>
      <c r="W65" s="18"/>
      <c r="X65" s="154"/>
      <c r="Y65" s="18"/>
      <c r="Z65" s="18"/>
      <c r="AA65" s="154"/>
      <c r="AB65" s="18"/>
      <c r="AC65" s="18"/>
      <c r="AD65" s="154"/>
      <c r="AE65" s="18"/>
      <c r="AF65" s="18"/>
      <c r="AG65" s="154"/>
      <c r="AH65" s="19"/>
      <c r="AI65" s="34"/>
      <c r="AJ65" s="12" t="s">
        <v>125</v>
      </c>
      <c r="AK65" s="101" t="s">
        <v>125</v>
      </c>
      <c r="AL65" s="101"/>
      <c r="AM65" s="101"/>
      <c r="AN65" s="101">
        <v>2</v>
      </c>
      <c r="AO65" s="101">
        <v>2</v>
      </c>
      <c r="AP65" s="101"/>
      <c r="AQ65" s="101">
        <v>2</v>
      </c>
      <c r="AR65" s="101">
        <v>2</v>
      </c>
      <c r="AS65" s="101">
        <v>2</v>
      </c>
      <c r="AT65" s="101"/>
      <c r="AU65" s="101">
        <v>2</v>
      </c>
      <c r="AV65" s="101">
        <v>2</v>
      </c>
      <c r="AW65" s="101">
        <v>2</v>
      </c>
      <c r="AX65" s="101"/>
      <c r="AY65" s="101">
        <v>2</v>
      </c>
      <c r="AZ65" s="101">
        <v>2</v>
      </c>
      <c r="BA65" s="101">
        <v>2</v>
      </c>
      <c r="BB65" s="101"/>
      <c r="BC65" s="101">
        <v>6</v>
      </c>
      <c r="BD65" s="101"/>
      <c r="BE65" s="101"/>
      <c r="BF65" s="101"/>
      <c r="BG65" s="101"/>
      <c r="BH65" s="101"/>
      <c r="BI65" s="101"/>
      <c r="BJ65" s="101"/>
      <c r="BK65" s="1"/>
      <c r="BL65" s="101"/>
      <c r="BM65" s="1"/>
      <c r="BN65" s="1"/>
      <c r="BO65" s="1"/>
      <c r="BP65" s="1"/>
      <c r="BQ65" s="1"/>
      <c r="BR65" s="1"/>
      <c r="BS65" s="1"/>
      <c r="BT65" s="131">
        <v>32.4</v>
      </c>
      <c r="BU65" s="126">
        <v>5.0376940133037689</v>
      </c>
    </row>
    <row r="66" spans="1:73" ht="15" customHeight="1">
      <c r="A66" s="15">
        <v>17</v>
      </c>
      <c r="B66" s="103">
        <v>11405115</v>
      </c>
      <c r="C66" s="84">
        <v>1</v>
      </c>
      <c r="D66" s="126" t="s">
        <v>41</v>
      </c>
      <c r="E66" s="126" t="s">
        <v>42</v>
      </c>
      <c r="F66" s="126" t="s">
        <v>43</v>
      </c>
      <c r="G66" s="39">
        <v>3.26</v>
      </c>
      <c r="H66" s="69">
        <v>2.58</v>
      </c>
      <c r="I66" s="69">
        <v>0</v>
      </c>
      <c r="J66" s="69"/>
      <c r="K66" s="41"/>
      <c r="L66" s="41"/>
      <c r="M66" s="70"/>
      <c r="N66" s="25"/>
      <c r="O66" s="154"/>
      <c r="P66" s="18"/>
      <c r="Q66" s="18"/>
      <c r="R66" s="154"/>
      <c r="S66" s="18"/>
      <c r="T66" s="18"/>
      <c r="U66" s="154"/>
      <c r="V66" s="18"/>
      <c r="W66" s="18"/>
      <c r="X66" s="154"/>
      <c r="Y66" s="18"/>
      <c r="Z66" s="18"/>
      <c r="AA66" s="154"/>
      <c r="AB66" s="18"/>
      <c r="AC66" s="18"/>
      <c r="AD66" s="154"/>
      <c r="AE66" s="18"/>
      <c r="AF66" s="18"/>
      <c r="AG66" s="154"/>
      <c r="AH66" s="19"/>
      <c r="AI66" s="34"/>
      <c r="AJ66" s="17">
        <v>2</v>
      </c>
      <c r="AK66" s="101">
        <v>2</v>
      </c>
      <c r="AL66" s="101"/>
      <c r="AM66" s="101"/>
      <c r="AN66" s="163">
        <v>2</v>
      </c>
      <c r="AO66" s="163">
        <v>2</v>
      </c>
      <c r="AP66" s="163"/>
      <c r="AQ66" s="101">
        <v>2</v>
      </c>
      <c r="AR66" s="101">
        <v>2</v>
      </c>
      <c r="AS66" s="101">
        <v>2</v>
      </c>
      <c r="AT66" s="101"/>
      <c r="AU66" s="163">
        <v>2</v>
      </c>
      <c r="AV66" s="101">
        <v>2</v>
      </c>
      <c r="AW66" s="163">
        <v>2</v>
      </c>
      <c r="AX66" s="163"/>
      <c r="AY66" s="163">
        <v>2</v>
      </c>
      <c r="AZ66" s="101">
        <v>2</v>
      </c>
      <c r="BA66" s="163">
        <v>2</v>
      </c>
      <c r="BB66" s="101"/>
      <c r="BC66" s="101" t="s">
        <v>125</v>
      </c>
      <c r="BD66" s="101"/>
      <c r="BE66" s="101"/>
      <c r="BF66" s="163"/>
      <c r="BG66" s="163"/>
      <c r="BH66" s="163"/>
      <c r="BI66" s="163"/>
      <c r="BJ66" s="163"/>
      <c r="BK66" s="1"/>
      <c r="BL66" s="163"/>
      <c r="BM66" s="1"/>
      <c r="BN66" s="1"/>
      <c r="BO66" s="1"/>
      <c r="BP66" s="1"/>
      <c r="BQ66" s="1"/>
      <c r="BR66" s="1"/>
      <c r="BS66" s="1"/>
      <c r="BT66" s="131">
        <v>31.84</v>
      </c>
      <c r="BU66" s="126">
        <v>4.938359201773836</v>
      </c>
    </row>
    <row r="67" spans="1:73" ht="15" customHeight="1">
      <c r="A67" s="15">
        <v>18</v>
      </c>
      <c r="B67" s="103">
        <v>11405215</v>
      </c>
      <c r="C67" s="84">
        <v>4</v>
      </c>
      <c r="D67" s="126" t="s">
        <v>98</v>
      </c>
      <c r="E67" s="126" t="s">
        <v>99</v>
      </c>
      <c r="F67" s="126" t="s">
        <v>100</v>
      </c>
      <c r="G67" s="39">
        <v>2.89</v>
      </c>
      <c r="H67" s="69">
        <v>2.89</v>
      </c>
      <c r="I67" s="69">
        <v>0</v>
      </c>
      <c r="J67" s="69"/>
      <c r="K67" s="41"/>
      <c r="L67" s="41"/>
      <c r="M67" s="70"/>
      <c r="N67" s="51"/>
      <c r="O67" s="154"/>
      <c r="P67" s="21"/>
      <c r="Q67" s="21"/>
      <c r="R67" s="154"/>
      <c r="S67" s="21"/>
      <c r="T67" s="21"/>
      <c r="U67" s="154"/>
      <c r="V67" s="21"/>
      <c r="W67" s="21"/>
      <c r="X67" s="154"/>
      <c r="Y67" s="21"/>
      <c r="Z67" s="21"/>
      <c r="AA67" s="154"/>
      <c r="AB67" s="21"/>
      <c r="AC67" s="21"/>
      <c r="AD67" s="154"/>
      <c r="AE67" s="18"/>
      <c r="AF67" s="18"/>
      <c r="AG67" s="154"/>
      <c r="AH67" s="19"/>
      <c r="AI67" s="34"/>
      <c r="AJ67" s="12">
        <v>2</v>
      </c>
      <c r="AK67" s="101">
        <v>2</v>
      </c>
      <c r="AL67" s="101"/>
      <c r="AM67" s="101"/>
      <c r="AN67" s="148"/>
      <c r="AO67" s="148">
        <v>2</v>
      </c>
      <c r="AP67" s="148">
        <v>2</v>
      </c>
      <c r="AQ67" s="101">
        <v>2</v>
      </c>
      <c r="AR67" s="101"/>
      <c r="AS67" s="101" t="s">
        <v>125</v>
      </c>
      <c r="AT67" s="101">
        <v>2</v>
      </c>
      <c r="AU67" s="148">
        <v>2</v>
      </c>
      <c r="AV67" s="101"/>
      <c r="AW67" s="148">
        <v>2</v>
      </c>
      <c r="AX67" s="148">
        <v>2</v>
      </c>
      <c r="AY67" s="148">
        <v>2</v>
      </c>
      <c r="AZ67" s="101"/>
      <c r="BA67" s="148">
        <v>2</v>
      </c>
      <c r="BB67" s="101"/>
      <c r="BC67" s="101">
        <v>4</v>
      </c>
      <c r="BD67" s="101"/>
      <c r="BE67" s="101"/>
      <c r="BF67" s="148"/>
      <c r="BG67" s="148"/>
      <c r="BH67" s="146"/>
      <c r="BI67" s="146"/>
      <c r="BJ67" s="146"/>
      <c r="BK67" s="164"/>
      <c r="BL67" s="146"/>
      <c r="BM67" s="164"/>
      <c r="BN67" s="164"/>
      <c r="BO67" s="164"/>
      <c r="BP67" s="164"/>
      <c r="BQ67" s="164"/>
      <c r="BR67" s="164"/>
      <c r="BS67" s="164"/>
      <c r="BT67" s="131">
        <v>31.78</v>
      </c>
      <c r="BU67" s="126">
        <v>4.9277161862527716</v>
      </c>
    </row>
    <row r="68" spans="1:73" ht="15" customHeight="1">
      <c r="A68" s="15">
        <v>19</v>
      </c>
      <c r="B68" s="103">
        <v>11405115</v>
      </c>
      <c r="C68" s="84">
        <v>2</v>
      </c>
      <c r="D68" s="126" t="s">
        <v>70</v>
      </c>
      <c r="E68" s="126" t="s">
        <v>20</v>
      </c>
      <c r="F68" s="126" t="s">
        <v>24</v>
      </c>
      <c r="G68" s="39">
        <v>0.72</v>
      </c>
      <c r="H68" s="69">
        <v>0</v>
      </c>
      <c r="I68" s="69">
        <v>0</v>
      </c>
      <c r="J68" s="69"/>
      <c r="K68" s="41"/>
      <c r="L68" s="41"/>
      <c r="M68" s="70"/>
      <c r="N68" s="51"/>
      <c r="O68" s="154"/>
      <c r="P68" s="21"/>
      <c r="Q68" s="21"/>
      <c r="R68" s="154"/>
      <c r="S68" s="21"/>
      <c r="T68" s="21"/>
      <c r="U68" s="154"/>
      <c r="V68" s="21"/>
      <c r="W68" s="21"/>
      <c r="X68" s="154"/>
      <c r="Y68" s="21"/>
      <c r="Z68" s="21"/>
      <c r="AA68" s="154"/>
      <c r="AB68" s="21"/>
      <c r="AC68" s="21"/>
      <c r="AD68" s="154"/>
      <c r="AE68" s="18"/>
      <c r="AF68" s="18"/>
      <c r="AG68" s="154"/>
      <c r="AH68" s="19"/>
      <c r="AI68" s="34"/>
      <c r="AJ68" s="17">
        <v>2</v>
      </c>
      <c r="AK68" s="101">
        <v>2</v>
      </c>
      <c r="AL68" s="101"/>
      <c r="AM68" s="101"/>
      <c r="AN68" s="164"/>
      <c r="AO68" s="164" t="s">
        <v>125</v>
      </c>
      <c r="AP68" s="164">
        <v>2</v>
      </c>
      <c r="AQ68" s="101">
        <v>2</v>
      </c>
      <c r="AR68" s="101"/>
      <c r="AS68" s="101">
        <v>3</v>
      </c>
      <c r="AT68" s="101">
        <v>2</v>
      </c>
      <c r="AU68" s="164">
        <v>2</v>
      </c>
      <c r="AV68" s="101"/>
      <c r="AW68" s="164">
        <v>6</v>
      </c>
      <c r="AX68" s="164">
        <v>2</v>
      </c>
      <c r="AY68" s="164">
        <v>2</v>
      </c>
      <c r="AZ68" s="101"/>
      <c r="BA68" s="164" t="s">
        <v>125</v>
      </c>
      <c r="BB68" s="101">
        <v>2</v>
      </c>
      <c r="BC68" s="101">
        <v>4</v>
      </c>
      <c r="BD68" s="101"/>
      <c r="BE68" s="101"/>
      <c r="BF68" s="164"/>
      <c r="BG68" s="164"/>
      <c r="BH68" s="164"/>
      <c r="BI68" s="164"/>
      <c r="BJ68" s="164"/>
      <c r="BK68" s="163"/>
      <c r="BL68" s="164"/>
      <c r="BM68" s="163"/>
      <c r="BN68" s="163"/>
      <c r="BO68" s="163"/>
      <c r="BP68" s="163"/>
      <c r="BQ68" s="163"/>
      <c r="BR68" s="163"/>
      <c r="BS68" s="163"/>
      <c r="BT68" s="131">
        <v>31.72</v>
      </c>
      <c r="BU68" s="126">
        <v>4.9170731707317072</v>
      </c>
    </row>
    <row r="69" spans="1:73" ht="15" customHeight="1">
      <c r="A69" s="15">
        <v>20</v>
      </c>
      <c r="B69" s="103">
        <v>11405215</v>
      </c>
      <c r="C69" s="84">
        <v>4</v>
      </c>
      <c r="D69" s="126" t="s">
        <v>103</v>
      </c>
      <c r="E69" s="126" t="s">
        <v>12</v>
      </c>
      <c r="F69" s="126" t="s">
        <v>13</v>
      </c>
      <c r="G69" s="39">
        <v>2.89</v>
      </c>
      <c r="H69" s="69">
        <v>2.68</v>
      </c>
      <c r="I69" s="69">
        <v>0</v>
      </c>
      <c r="J69" s="69"/>
      <c r="K69" s="41"/>
      <c r="L69" s="41"/>
      <c r="M69" s="70"/>
      <c r="N69" s="25"/>
      <c r="O69" s="154"/>
      <c r="P69" s="18"/>
      <c r="Q69" s="18"/>
      <c r="R69" s="154"/>
      <c r="S69" s="18"/>
      <c r="T69" s="18"/>
      <c r="U69" s="154"/>
      <c r="V69" s="18"/>
      <c r="W69" s="18"/>
      <c r="X69" s="154"/>
      <c r="Y69" s="18"/>
      <c r="Z69" s="18"/>
      <c r="AA69" s="154"/>
      <c r="AB69" s="18"/>
      <c r="AC69" s="18"/>
      <c r="AD69" s="154"/>
      <c r="AE69" s="18"/>
      <c r="AF69" s="18"/>
      <c r="AG69" s="154"/>
      <c r="AH69" s="19"/>
      <c r="AI69" s="34"/>
      <c r="AJ69" s="12">
        <v>2</v>
      </c>
      <c r="AK69" s="101">
        <v>2</v>
      </c>
      <c r="AL69" s="101"/>
      <c r="AM69" s="101"/>
      <c r="AN69" s="163"/>
      <c r="AO69" s="163">
        <v>2</v>
      </c>
      <c r="AP69" s="163">
        <v>2</v>
      </c>
      <c r="AQ69" s="101">
        <v>2</v>
      </c>
      <c r="AR69" s="101"/>
      <c r="AS69" s="101" t="s">
        <v>125</v>
      </c>
      <c r="AT69" s="101">
        <v>2</v>
      </c>
      <c r="AU69" s="163">
        <v>2</v>
      </c>
      <c r="AV69" s="101"/>
      <c r="AW69" s="163">
        <v>2</v>
      </c>
      <c r="AX69" s="163">
        <v>2</v>
      </c>
      <c r="AY69" s="163">
        <v>2</v>
      </c>
      <c r="AZ69" s="101"/>
      <c r="BA69" s="163">
        <v>2</v>
      </c>
      <c r="BB69" s="101"/>
      <c r="BC69" s="101">
        <v>4</v>
      </c>
      <c r="BD69" s="101"/>
      <c r="BE69" s="101"/>
      <c r="BF69" s="163"/>
      <c r="BG69" s="163"/>
      <c r="BH69" s="163"/>
      <c r="BI69" s="163"/>
      <c r="BJ69" s="163"/>
      <c r="BK69" s="1"/>
      <c r="BL69" s="163"/>
      <c r="BM69" s="1"/>
      <c r="BN69" s="1"/>
      <c r="BO69" s="1"/>
      <c r="BP69" s="1"/>
      <c r="BQ69" s="1"/>
      <c r="BR69" s="1"/>
      <c r="BS69" s="1"/>
      <c r="BT69" s="131">
        <v>31.57</v>
      </c>
      <c r="BU69" s="126">
        <v>4.8904656319290467</v>
      </c>
    </row>
    <row r="70" spans="1:73" ht="15" customHeight="1">
      <c r="A70" s="15">
        <v>21</v>
      </c>
      <c r="B70" s="103">
        <v>11405115</v>
      </c>
      <c r="C70" s="84">
        <v>2</v>
      </c>
      <c r="D70" s="126" t="s">
        <v>60</v>
      </c>
      <c r="E70" s="126" t="s">
        <v>61</v>
      </c>
      <c r="F70" s="126" t="s">
        <v>62</v>
      </c>
      <c r="G70" s="39">
        <v>3.21</v>
      </c>
      <c r="H70" s="69">
        <v>2.09</v>
      </c>
      <c r="I70" s="69">
        <v>0</v>
      </c>
      <c r="J70" s="69"/>
      <c r="K70" s="41"/>
      <c r="L70" s="41"/>
      <c r="M70" s="70"/>
      <c r="N70" s="51"/>
      <c r="O70" s="154"/>
      <c r="P70" s="21"/>
      <c r="Q70" s="21"/>
      <c r="R70" s="154"/>
      <c r="S70" s="21"/>
      <c r="T70" s="21"/>
      <c r="U70" s="154"/>
      <c r="V70" s="21"/>
      <c r="W70" s="21"/>
      <c r="X70" s="154"/>
      <c r="Y70" s="21"/>
      <c r="Z70" s="21"/>
      <c r="AA70" s="154"/>
      <c r="AB70" s="21"/>
      <c r="AC70" s="21"/>
      <c r="AD70" s="154"/>
      <c r="AE70" s="18"/>
      <c r="AF70" s="18"/>
      <c r="AG70" s="154"/>
      <c r="AH70" s="19"/>
      <c r="AI70" s="34"/>
      <c r="AJ70" s="17">
        <v>2</v>
      </c>
      <c r="AK70" s="101">
        <v>2</v>
      </c>
      <c r="AL70" s="101"/>
      <c r="AM70" s="101"/>
      <c r="AN70" s="145"/>
      <c r="AO70" s="145" t="s">
        <v>125</v>
      </c>
      <c r="AP70" s="145">
        <v>2</v>
      </c>
      <c r="AQ70" s="101">
        <v>2</v>
      </c>
      <c r="AR70" s="101"/>
      <c r="AS70" s="101">
        <v>2</v>
      </c>
      <c r="AT70" s="101">
        <v>2</v>
      </c>
      <c r="AU70" s="145">
        <v>2</v>
      </c>
      <c r="AV70" s="101"/>
      <c r="AW70" s="145">
        <v>2</v>
      </c>
      <c r="AX70" s="145">
        <v>2</v>
      </c>
      <c r="AY70" s="145">
        <v>2</v>
      </c>
      <c r="AZ70" s="101"/>
      <c r="BA70" s="145" t="s">
        <v>125</v>
      </c>
      <c r="BB70" s="101">
        <v>2</v>
      </c>
      <c r="BC70" s="101">
        <v>4</v>
      </c>
      <c r="BD70" s="101"/>
      <c r="BE70" s="101"/>
      <c r="BF70" s="145"/>
      <c r="BG70" s="145"/>
      <c r="BH70" s="145"/>
      <c r="BI70" s="145"/>
      <c r="BJ70" s="145"/>
      <c r="BK70" s="163"/>
      <c r="BL70" s="145"/>
      <c r="BM70" s="163"/>
      <c r="BN70" s="163"/>
      <c r="BO70" s="163"/>
      <c r="BP70" s="163"/>
      <c r="BQ70" s="163"/>
      <c r="BR70" s="163"/>
      <c r="BS70" s="163"/>
      <c r="BT70" s="131">
        <v>31.3</v>
      </c>
      <c r="BU70" s="126">
        <v>4.8425720620842574</v>
      </c>
    </row>
    <row r="71" spans="1:73" ht="15" customHeight="1">
      <c r="A71" s="15">
        <v>22</v>
      </c>
      <c r="B71" s="103">
        <v>11405215</v>
      </c>
      <c r="C71" s="84">
        <v>4</v>
      </c>
      <c r="D71" s="126" t="s">
        <v>101</v>
      </c>
      <c r="E71" s="126" t="s">
        <v>14</v>
      </c>
      <c r="F71" s="126" t="s">
        <v>54</v>
      </c>
      <c r="G71" s="39">
        <v>2.89</v>
      </c>
      <c r="H71" s="69">
        <v>0</v>
      </c>
      <c r="I71" s="69">
        <v>0</v>
      </c>
      <c r="J71" s="69"/>
      <c r="K71" s="41"/>
      <c r="L71" s="41"/>
      <c r="M71" s="70"/>
      <c r="N71" s="25">
        <v>2</v>
      </c>
      <c r="O71" s="154">
        <v>42679</v>
      </c>
      <c r="P71" s="18">
        <v>2</v>
      </c>
      <c r="Q71" s="18"/>
      <c r="R71" s="154"/>
      <c r="S71" s="18"/>
      <c r="T71" s="18"/>
      <c r="U71" s="154"/>
      <c r="V71" s="18"/>
      <c r="W71" s="18"/>
      <c r="X71" s="154"/>
      <c r="Y71" s="18"/>
      <c r="Z71" s="18"/>
      <c r="AA71" s="154"/>
      <c r="AB71" s="18"/>
      <c r="AC71" s="18"/>
      <c r="AD71" s="154"/>
      <c r="AE71" s="18"/>
      <c r="AF71" s="18"/>
      <c r="AG71" s="154"/>
      <c r="AH71" s="19"/>
      <c r="AI71" s="34"/>
      <c r="AJ71" s="12">
        <v>2</v>
      </c>
      <c r="AK71" s="101">
        <v>2</v>
      </c>
      <c r="AL71" s="101"/>
      <c r="AM71" s="101"/>
      <c r="AN71" s="145"/>
      <c r="AO71" s="145">
        <v>2</v>
      </c>
      <c r="AP71" s="145">
        <v>2</v>
      </c>
      <c r="AQ71" s="101">
        <v>2</v>
      </c>
      <c r="AR71" s="101"/>
      <c r="AS71" s="101">
        <v>2</v>
      </c>
      <c r="AT71" s="101">
        <v>2</v>
      </c>
      <c r="AU71" s="145">
        <v>2</v>
      </c>
      <c r="AV71" s="101"/>
      <c r="AW71" s="145" t="s">
        <v>125</v>
      </c>
      <c r="AX71" s="145">
        <v>2</v>
      </c>
      <c r="AY71" s="145">
        <v>2</v>
      </c>
      <c r="AZ71" s="101"/>
      <c r="BA71" s="145">
        <v>2</v>
      </c>
      <c r="BB71" s="101"/>
      <c r="BC71" s="101">
        <v>4</v>
      </c>
      <c r="BD71" s="101"/>
      <c r="BE71" s="101"/>
      <c r="BF71" s="145"/>
      <c r="BG71" s="145"/>
      <c r="BH71" s="145"/>
      <c r="BI71" s="145"/>
      <c r="BJ71" s="145"/>
      <c r="BK71" s="164"/>
      <c r="BL71" s="145"/>
      <c r="BM71" s="164"/>
      <c r="BN71" s="164"/>
      <c r="BO71" s="164"/>
      <c r="BP71" s="164"/>
      <c r="BQ71" s="164"/>
      <c r="BR71" s="164"/>
      <c r="BS71" s="164"/>
      <c r="BT71" s="131">
        <v>30.89</v>
      </c>
      <c r="BU71" s="126">
        <v>4.7698447893569842</v>
      </c>
    </row>
    <row r="72" spans="1:73" ht="15" customHeight="1">
      <c r="A72" s="15">
        <v>23</v>
      </c>
      <c r="B72" s="103">
        <v>11405215</v>
      </c>
      <c r="C72" s="84">
        <v>3</v>
      </c>
      <c r="D72" s="126" t="s">
        <v>75</v>
      </c>
      <c r="E72" s="126" t="s">
        <v>76</v>
      </c>
      <c r="F72" s="126" t="s">
        <v>77</v>
      </c>
      <c r="G72" s="39">
        <v>2.2000000000000002</v>
      </c>
      <c r="H72" s="69">
        <v>2.64</v>
      </c>
      <c r="I72" s="69">
        <v>0</v>
      </c>
      <c r="J72" s="69"/>
      <c r="K72" s="41"/>
      <c r="L72" s="41"/>
      <c r="M72" s="70"/>
      <c r="N72" s="25">
        <v>2</v>
      </c>
      <c r="O72" s="154">
        <v>42679</v>
      </c>
      <c r="P72" s="18">
        <v>2</v>
      </c>
      <c r="Q72" s="18">
        <v>4</v>
      </c>
      <c r="R72" s="154">
        <v>42679</v>
      </c>
      <c r="S72" s="18">
        <v>4</v>
      </c>
      <c r="T72" s="18"/>
      <c r="U72" s="154"/>
      <c r="V72" s="18"/>
      <c r="W72" s="18"/>
      <c r="X72" s="154"/>
      <c r="Y72" s="18"/>
      <c r="Z72" s="18"/>
      <c r="AA72" s="154"/>
      <c r="AB72" s="18"/>
      <c r="AC72" s="18"/>
      <c r="AD72" s="154"/>
      <c r="AE72" s="18"/>
      <c r="AF72" s="18"/>
      <c r="AG72" s="154"/>
      <c r="AH72" s="19"/>
      <c r="AI72" s="34"/>
      <c r="AJ72" s="12">
        <v>2</v>
      </c>
      <c r="AK72" s="101">
        <v>2</v>
      </c>
      <c r="AL72" s="101"/>
      <c r="AM72" s="101"/>
      <c r="AN72" s="155">
        <v>2</v>
      </c>
      <c r="AO72" s="155">
        <v>2</v>
      </c>
      <c r="AP72" s="155"/>
      <c r="AQ72" s="101" t="s">
        <v>125</v>
      </c>
      <c r="AR72" s="101" t="s">
        <v>125</v>
      </c>
      <c r="AS72" s="101" t="s">
        <v>125</v>
      </c>
      <c r="AT72" s="101"/>
      <c r="AU72" s="155" t="s">
        <v>125</v>
      </c>
      <c r="AV72" s="101">
        <v>2</v>
      </c>
      <c r="AW72" s="155">
        <v>2</v>
      </c>
      <c r="AX72" s="155"/>
      <c r="AY72" s="155">
        <v>2</v>
      </c>
      <c r="AZ72" s="101">
        <v>2</v>
      </c>
      <c r="BA72" s="155" t="s">
        <v>125</v>
      </c>
      <c r="BB72" s="101"/>
      <c r="BC72" s="101">
        <v>4</v>
      </c>
      <c r="BD72" s="101"/>
      <c r="BE72" s="101"/>
      <c r="BF72" s="155"/>
      <c r="BG72" s="155"/>
      <c r="BH72" s="155"/>
      <c r="BI72" s="155"/>
      <c r="BJ72" s="155"/>
      <c r="BK72" s="163"/>
      <c r="BL72" s="155"/>
      <c r="BM72" s="163"/>
      <c r="BN72" s="163"/>
      <c r="BO72" s="163"/>
      <c r="BP72" s="163"/>
      <c r="BQ72" s="163"/>
      <c r="BR72" s="163"/>
      <c r="BS72" s="163"/>
      <c r="BT72" s="131">
        <v>30.84</v>
      </c>
      <c r="BU72" s="126">
        <v>4.7609756097560973</v>
      </c>
    </row>
    <row r="73" spans="1:73" ht="15" customHeight="1">
      <c r="A73" s="15">
        <v>24</v>
      </c>
      <c r="B73" s="103">
        <v>11405215</v>
      </c>
      <c r="C73" s="84">
        <v>3</v>
      </c>
      <c r="D73" s="126" t="s">
        <v>88</v>
      </c>
      <c r="E73" s="126" t="s">
        <v>89</v>
      </c>
      <c r="F73" s="126" t="s">
        <v>22</v>
      </c>
      <c r="G73" s="39">
        <v>1.92</v>
      </c>
      <c r="H73" s="69">
        <v>0</v>
      </c>
      <c r="I73" s="69">
        <v>0</v>
      </c>
      <c r="J73" s="69"/>
      <c r="K73" s="41"/>
      <c r="L73" s="41"/>
      <c r="M73" s="70"/>
      <c r="N73" s="25"/>
      <c r="O73" s="154"/>
      <c r="P73" s="18"/>
      <c r="Q73" s="18"/>
      <c r="R73" s="154"/>
      <c r="S73" s="18"/>
      <c r="T73" s="18"/>
      <c r="U73" s="154"/>
      <c r="V73" s="18"/>
      <c r="W73" s="18"/>
      <c r="X73" s="154"/>
      <c r="Y73" s="18"/>
      <c r="Z73" s="18"/>
      <c r="AA73" s="154"/>
      <c r="AB73" s="18"/>
      <c r="AC73" s="18"/>
      <c r="AD73" s="154"/>
      <c r="AE73" s="18"/>
      <c r="AF73" s="18"/>
      <c r="AG73" s="154"/>
      <c r="AH73" s="19"/>
      <c r="AI73" s="34"/>
      <c r="AJ73" s="12">
        <v>2</v>
      </c>
      <c r="AK73" s="101">
        <v>2</v>
      </c>
      <c r="AL73" s="101"/>
      <c r="AM73" s="101"/>
      <c r="AN73" s="140">
        <v>2</v>
      </c>
      <c r="AO73" s="140">
        <v>2</v>
      </c>
      <c r="AP73" s="140"/>
      <c r="AQ73" s="101">
        <v>2</v>
      </c>
      <c r="AR73" s="101">
        <v>2</v>
      </c>
      <c r="AS73" s="101">
        <v>2</v>
      </c>
      <c r="AT73" s="101"/>
      <c r="AU73" s="140">
        <v>1</v>
      </c>
      <c r="AV73" s="101">
        <v>2</v>
      </c>
      <c r="AW73" s="140">
        <v>1</v>
      </c>
      <c r="AX73" s="140"/>
      <c r="AY73" s="140">
        <v>2</v>
      </c>
      <c r="AZ73" s="101">
        <v>2</v>
      </c>
      <c r="BA73" s="140">
        <v>1</v>
      </c>
      <c r="BB73" s="101"/>
      <c r="BC73" s="101">
        <v>4</v>
      </c>
      <c r="BD73" s="101"/>
      <c r="BE73" s="101"/>
      <c r="BF73" s="140"/>
      <c r="BG73" s="140"/>
      <c r="BH73" s="140"/>
      <c r="BI73" s="140"/>
      <c r="BJ73" s="140"/>
      <c r="BK73" s="1"/>
      <c r="BL73" s="140"/>
      <c r="BM73" s="1"/>
      <c r="BN73" s="1"/>
      <c r="BO73" s="1"/>
      <c r="BP73" s="1"/>
      <c r="BQ73" s="1"/>
      <c r="BR73" s="1"/>
      <c r="BS73" s="1"/>
      <c r="BT73" s="131">
        <v>28.92</v>
      </c>
      <c r="BU73" s="126">
        <v>4.4203991130820404</v>
      </c>
    </row>
    <row r="74" spans="1:73" ht="15" customHeight="1">
      <c r="A74" s="15">
        <v>25</v>
      </c>
      <c r="B74" s="103">
        <v>11405115</v>
      </c>
      <c r="C74" s="84">
        <v>2</v>
      </c>
      <c r="D74" s="126" t="s">
        <v>67</v>
      </c>
      <c r="E74" s="126" t="s">
        <v>23</v>
      </c>
      <c r="F74" s="126" t="s">
        <v>24</v>
      </c>
      <c r="G74" s="39">
        <v>1.46</v>
      </c>
      <c r="H74" s="69">
        <v>2.2799999999999998</v>
      </c>
      <c r="I74" s="69">
        <v>0</v>
      </c>
      <c r="J74" s="69"/>
      <c r="K74" s="41"/>
      <c r="L74" s="41"/>
      <c r="M74" s="70"/>
      <c r="N74" s="51"/>
      <c r="O74" s="154"/>
      <c r="P74" s="21"/>
      <c r="Q74" s="21"/>
      <c r="R74" s="154"/>
      <c r="S74" s="21"/>
      <c r="T74" s="21"/>
      <c r="U74" s="154"/>
      <c r="V74" s="21"/>
      <c r="W74" s="21"/>
      <c r="X74" s="154"/>
      <c r="Y74" s="21"/>
      <c r="Z74" s="21"/>
      <c r="AA74" s="154"/>
      <c r="AB74" s="21"/>
      <c r="AC74" s="21"/>
      <c r="AD74" s="154"/>
      <c r="AE74" s="18"/>
      <c r="AF74" s="18"/>
      <c r="AG74" s="154"/>
      <c r="AH74" s="19"/>
      <c r="AI74" s="34"/>
      <c r="AJ74" s="17">
        <v>2</v>
      </c>
      <c r="AK74" s="101">
        <v>2</v>
      </c>
      <c r="AL74" s="101"/>
      <c r="AM74" s="101"/>
      <c r="AN74" s="101"/>
      <c r="AO74" s="101">
        <v>2</v>
      </c>
      <c r="AP74" s="101" t="s">
        <v>125</v>
      </c>
      <c r="AQ74" s="101" t="s">
        <v>125</v>
      </c>
      <c r="AR74" s="101"/>
      <c r="AS74" s="101">
        <v>2</v>
      </c>
      <c r="AT74" s="101">
        <v>2</v>
      </c>
      <c r="AU74" s="101">
        <v>2</v>
      </c>
      <c r="AV74" s="101"/>
      <c r="AW74" s="101">
        <v>2</v>
      </c>
      <c r="AX74" s="101" t="s">
        <v>125</v>
      </c>
      <c r="AY74" s="101">
        <v>2</v>
      </c>
      <c r="AZ74" s="101"/>
      <c r="BA74" s="101">
        <v>2</v>
      </c>
      <c r="BB74" s="101">
        <v>2</v>
      </c>
      <c r="BC74" s="101">
        <v>4</v>
      </c>
      <c r="BD74" s="101"/>
      <c r="BE74" s="101"/>
      <c r="BF74" s="101"/>
      <c r="BG74" s="101"/>
      <c r="BH74" s="101"/>
      <c r="BI74" s="101"/>
      <c r="BJ74" s="101"/>
      <c r="BK74" s="164"/>
      <c r="BL74" s="101"/>
      <c r="BM74" s="164"/>
      <c r="BN74" s="164"/>
      <c r="BO74" s="164"/>
      <c r="BP74" s="164"/>
      <c r="BQ74" s="164"/>
      <c r="BR74" s="164"/>
      <c r="BS74" s="164"/>
      <c r="BT74" s="131">
        <v>27.74</v>
      </c>
      <c r="BU74" s="126">
        <v>4.2110864745011085</v>
      </c>
    </row>
    <row r="75" spans="1:73" ht="15" customHeight="1">
      <c r="A75" s="15">
        <v>26</v>
      </c>
      <c r="B75" s="103">
        <v>11405215</v>
      </c>
      <c r="C75" s="84">
        <v>3</v>
      </c>
      <c r="D75" s="126" t="s">
        <v>83</v>
      </c>
      <c r="E75" s="126" t="s">
        <v>84</v>
      </c>
      <c r="F75" s="126" t="s">
        <v>26</v>
      </c>
      <c r="G75" s="39">
        <v>2.8</v>
      </c>
      <c r="H75" s="69">
        <v>2.12</v>
      </c>
      <c r="I75" s="69">
        <v>0</v>
      </c>
      <c r="J75" s="69"/>
      <c r="K75" s="41"/>
      <c r="L75" s="41"/>
      <c r="M75" s="70"/>
      <c r="N75" s="51"/>
      <c r="O75" s="154"/>
      <c r="P75" s="21"/>
      <c r="Q75" s="21"/>
      <c r="R75" s="154"/>
      <c r="S75" s="21"/>
      <c r="T75" s="21"/>
      <c r="U75" s="154"/>
      <c r="V75" s="21"/>
      <c r="W75" s="21"/>
      <c r="X75" s="154"/>
      <c r="Y75" s="21"/>
      <c r="Z75" s="21"/>
      <c r="AA75" s="154"/>
      <c r="AB75" s="21"/>
      <c r="AC75" s="21"/>
      <c r="AD75" s="154"/>
      <c r="AE75" s="18"/>
      <c r="AF75" s="18"/>
      <c r="AG75" s="154"/>
      <c r="AH75" s="19"/>
      <c r="AI75" s="34"/>
      <c r="AJ75" s="17">
        <v>2</v>
      </c>
      <c r="AK75" s="101">
        <v>2</v>
      </c>
      <c r="AL75" s="101"/>
      <c r="AM75" s="101"/>
      <c r="AN75" s="140">
        <v>2</v>
      </c>
      <c r="AO75" s="140">
        <v>2</v>
      </c>
      <c r="AP75" s="140"/>
      <c r="AQ75" s="101" t="s">
        <v>125</v>
      </c>
      <c r="AR75" s="101">
        <v>2</v>
      </c>
      <c r="AS75" s="101">
        <v>2</v>
      </c>
      <c r="AT75" s="101"/>
      <c r="AU75" s="140" t="s">
        <v>125</v>
      </c>
      <c r="AV75" s="101">
        <v>2</v>
      </c>
      <c r="AW75" s="140">
        <v>2</v>
      </c>
      <c r="AX75" s="140"/>
      <c r="AY75" s="140">
        <v>2</v>
      </c>
      <c r="AZ75" s="101">
        <v>2</v>
      </c>
      <c r="BA75" s="140">
        <v>2</v>
      </c>
      <c r="BB75" s="101"/>
      <c r="BC75" s="101" t="s">
        <v>125</v>
      </c>
      <c r="BD75" s="101"/>
      <c r="BE75" s="101"/>
      <c r="BF75" s="140"/>
      <c r="BG75" s="140"/>
      <c r="BH75" s="140"/>
      <c r="BI75" s="140"/>
      <c r="BJ75" s="140"/>
      <c r="BK75" s="145"/>
      <c r="BL75" s="140"/>
      <c r="BM75" s="145"/>
      <c r="BN75" s="145"/>
      <c r="BO75" s="145"/>
      <c r="BP75" s="145"/>
      <c r="BQ75" s="145"/>
      <c r="BR75" s="145"/>
      <c r="BS75" s="145"/>
      <c r="BT75" s="131">
        <v>26.92</v>
      </c>
      <c r="BU75" s="126">
        <v>4.065631929046563</v>
      </c>
    </row>
    <row r="76" spans="1:73" ht="15" customHeight="1">
      <c r="A76" s="15">
        <v>27</v>
      </c>
      <c r="B76" s="103">
        <v>11405215</v>
      </c>
      <c r="C76" s="84">
        <v>4</v>
      </c>
      <c r="D76" s="126" t="s">
        <v>110</v>
      </c>
      <c r="E76" s="126" t="s">
        <v>111</v>
      </c>
      <c r="F76" s="126" t="s">
        <v>112</v>
      </c>
      <c r="G76" s="39">
        <v>2.58</v>
      </c>
      <c r="H76" s="69">
        <v>0</v>
      </c>
      <c r="I76" s="69">
        <v>0</v>
      </c>
      <c r="J76" s="69"/>
      <c r="K76" s="41"/>
      <c r="L76" s="41"/>
      <c r="M76" s="70"/>
      <c r="N76" s="51"/>
      <c r="O76" s="154"/>
      <c r="P76" s="21"/>
      <c r="Q76" s="21"/>
      <c r="R76" s="154"/>
      <c r="S76" s="21"/>
      <c r="T76" s="21"/>
      <c r="U76" s="154"/>
      <c r="V76" s="21"/>
      <c r="W76" s="21"/>
      <c r="X76" s="154"/>
      <c r="Y76" s="21"/>
      <c r="Z76" s="21"/>
      <c r="AA76" s="154"/>
      <c r="AB76" s="21"/>
      <c r="AC76" s="21"/>
      <c r="AD76" s="154"/>
      <c r="AE76" s="18"/>
      <c r="AF76" s="18"/>
      <c r="AG76" s="154"/>
      <c r="AH76" s="19"/>
      <c r="AI76" s="34"/>
      <c r="AJ76" s="12">
        <v>2</v>
      </c>
      <c r="AK76" s="101">
        <v>2</v>
      </c>
      <c r="AL76" s="101"/>
      <c r="AM76" s="101"/>
      <c r="AN76" s="163"/>
      <c r="AO76" s="163">
        <v>2</v>
      </c>
      <c r="AP76" s="163">
        <v>2</v>
      </c>
      <c r="AQ76" s="101">
        <v>2</v>
      </c>
      <c r="AR76" s="101"/>
      <c r="AS76" s="101" t="s">
        <v>125</v>
      </c>
      <c r="AT76" s="101">
        <v>2</v>
      </c>
      <c r="AU76" s="163">
        <v>2</v>
      </c>
      <c r="AV76" s="101"/>
      <c r="AW76" s="163">
        <v>2</v>
      </c>
      <c r="AX76" s="163" t="s">
        <v>125</v>
      </c>
      <c r="AY76" s="163">
        <v>2</v>
      </c>
      <c r="AZ76" s="101"/>
      <c r="BA76" s="163">
        <v>2</v>
      </c>
      <c r="BB76" s="101"/>
      <c r="BC76" s="101">
        <v>4</v>
      </c>
      <c r="BD76" s="101"/>
      <c r="BE76" s="101"/>
      <c r="BF76" s="163"/>
      <c r="BG76" s="163"/>
      <c r="BH76" s="155"/>
      <c r="BI76" s="155"/>
      <c r="BJ76" s="155"/>
      <c r="BK76" s="152"/>
      <c r="BL76" s="155"/>
      <c r="BM76" s="152"/>
      <c r="BN76" s="152"/>
      <c r="BO76" s="152"/>
      <c r="BP76" s="152"/>
      <c r="BQ76" s="152"/>
      <c r="BR76" s="152"/>
      <c r="BS76" s="152"/>
      <c r="BT76" s="131">
        <v>26.58</v>
      </c>
      <c r="BU76" s="126">
        <v>4.0053215077605318</v>
      </c>
    </row>
    <row r="77" spans="1:73" ht="15" customHeight="1">
      <c r="A77" s="15">
        <v>28</v>
      </c>
      <c r="B77" s="103">
        <v>11405215</v>
      </c>
      <c r="C77" s="84">
        <v>4</v>
      </c>
      <c r="D77" s="126" t="s">
        <v>102</v>
      </c>
      <c r="E77" s="126" t="s">
        <v>16</v>
      </c>
      <c r="F77" s="126" t="s">
        <v>21</v>
      </c>
      <c r="G77" s="39">
        <v>3.3</v>
      </c>
      <c r="H77" s="69">
        <v>0</v>
      </c>
      <c r="I77" s="69">
        <v>0</v>
      </c>
      <c r="J77" s="69"/>
      <c r="K77" s="41"/>
      <c r="L77" s="41"/>
      <c r="M77" s="70"/>
      <c r="N77" s="51"/>
      <c r="O77" s="154"/>
      <c r="P77" s="21"/>
      <c r="Q77" s="21"/>
      <c r="R77" s="154"/>
      <c r="S77" s="21"/>
      <c r="T77" s="21"/>
      <c r="U77" s="154"/>
      <c r="V77" s="21"/>
      <c r="W77" s="21"/>
      <c r="X77" s="154"/>
      <c r="Y77" s="21"/>
      <c r="Z77" s="21"/>
      <c r="AA77" s="154"/>
      <c r="AB77" s="21"/>
      <c r="AC77" s="21"/>
      <c r="AD77" s="154"/>
      <c r="AE77" s="18"/>
      <c r="AF77" s="18"/>
      <c r="AG77" s="154"/>
      <c r="AH77" s="19"/>
      <c r="AI77" s="34"/>
      <c r="AJ77" s="17">
        <v>2</v>
      </c>
      <c r="AK77" s="101">
        <v>2</v>
      </c>
      <c r="AL77" s="101"/>
      <c r="AM77" s="101"/>
      <c r="AN77" s="164"/>
      <c r="AO77" s="164">
        <v>2</v>
      </c>
      <c r="AP77" s="164">
        <v>2</v>
      </c>
      <c r="AQ77" s="101">
        <v>2</v>
      </c>
      <c r="AR77" s="101"/>
      <c r="AS77" s="101">
        <v>2</v>
      </c>
      <c r="AT77" s="101">
        <v>2</v>
      </c>
      <c r="AU77" s="164">
        <v>1</v>
      </c>
      <c r="AV77" s="101"/>
      <c r="AW77" s="164">
        <v>2</v>
      </c>
      <c r="AX77" s="164" t="s">
        <v>125</v>
      </c>
      <c r="AY77" s="164">
        <v>2</v>
      </c>
      <c r="AZ77" s="101"/>
      <c r="BA77" s="164" t="s">
        <v>125</v>
      </c>
      <c r="BB77" s="101"/>
      <c r="BC77" s="101">
        <v>4</v>
      </c>
      <c r="BD77" s="101"/>
      <c r="BE77" s="101"/>
      <c r="BF77" s="164"/>
      <c r="BG77" s="164"/>
      <c r="BH77" s="164"/>
      <c r="BI77" s="164"/>
      <c r="BJ77" s="164"/>
      <c r="BK77" s="152"/>
      <c r="BL77" s="164"/>
      <c r="BM77" s="152"/>
      <c r="BN77" s="152"/>
      <c r="BO77" s="152"/>
      <c r="BP77" s="152"/>
      <c r="BQ77" s="152"/>
      <c r="BR77" s="152"/>
      <c r="BS77" s="152"/>
      <c r="BT77" s="131">
        <v>26.3</v>
      </c>
      <c r="BU77" s="126">
        <v>3.9556541019955653</v>
      </c>
    </row>
    <row r="78" spans="1:73" ht="15" customHeight="1">
      <c r="A78" s="15">
        <v>29</v>
      </c>
      <c r="B78" s="103">
        <v>11405115</v>
      </c>
      <c r="C78" s="84">
        <v>1</v>
      </c>
      <c r="D78" s="126" t="s">
        <v>45</v>
      </c>
      <c r="E78" s="126" t="s">
        <v>46</v>
      </c>
      <c r="F78" s="126" t="s">
        <v>21</v>
      </c>
      <c r="G78" s="39">
        <v>1.84</v>
      </c>
      <c r="H78" s="69">
        <v>1.66</v>
      </c>
      <c r="I78" s="74">
        <v>0</v>
      </c>
      <c r="J78" s="71"/>
      <c r="K78" s="72"/>
      <c r="L78" s="72"/>
      <c r="M78" s="73"/>
      <c r="N78" s="51"/>
      <c r="O78" s="154"/>
      <c r="P78" s="21"/>
      <c r="Q78" s="21"/>
      <c r="R78" s="154"/>
      <c r="S78" s="21"/>
      <c r="T78" s="21"/>
      <c r="U78" s="154"/>
      <c r="V78" s="21"/>
      <c r="W78" s="21"/>
      <c r="X78" s="154"/>
      <c r="Y78" s="21"/>
      <c r="Z78" s="21"/>
      <c r="AA78" s="154"/>
      <c r="AB78" s="21"/>
      <c r="AC78" s="21"/>
      <c r="AD78" s="154"/>
      <c r="AE78" s="21"/>
      <c r="AF78" s="21"/>
      <c r="AG78" s="154"/>
      <c r="AH78" s="20"/>
      <c r="AI78" s="34"/>
      <c r="AJ78" s="17">
        <v>2</v>
      </c>
      <c r="AK78" s="101">
        <v>2</v>
      </c>
      <c r="AL78" s="101"/>
      <c r="AM78" s="101"/>
      <c r="AN78" s="15">
        <v>2</v>
      </c>
      <c r="AO78" s="15">
        <v>2</v>
      </c>
      <c r="AP78" s="15"/>
      <c r="AQ78" s="101" t="s">
        <v>125</v>
      </c>
      <c r="AR78" s="101">
        <v>2</v>
      </c>
      <c r="AS78" s="101">
        <v>2</v>
      </c>
      <c r="AT78" s="101"/>
      <c r="AU78" s="15" t="s">
        <v>125</v>
      </c>
      <c r="AV78" s="101">
        <v>2</v>
      </c>
      <c r="AW78" s="15">
        <v>2</v>
      </c>
      <c r="AX78" s="15"/>
      <c r="AY78" s="15" t="s">
        <v>125</v>
      </c>
      <c r="AZ78" s="101">
        <v>2</v>
      </c>
      <c r="BA78" s="15">
        <v>2</v>
      </c>
      <c r="BB78" s="101"/>
      <c r="BC78" s="101" t="s">
        <v>125</v>
      </c>
      <c r="BD78" s="101"/>
      <c r="BE78" s="101"/>
      <c r="BF78" s="15"/>
      <c r="BG78" s="15"/>
      <c r="BH78" s="138"/>
      <c r="BI78" s="138"/>
      <c r="BJ78" s="138"/>
      <c r="BK78" s="164"/>
      <c r="BL78" s="138"/>
      <c r="BM78" s="164"/>
      <c r="BN78" s="164"/>
      <c r="BO78" s="164"/>
      <c r="BP78" s="164"/>
      <c r="BQ78" s="164"/>
      <c r="BR78" s="164"/>
      <c r="BS78" s="164"/>
      <c r="BT78" s="131">
        <v>23.5</v>
      </c>
      <c r="BU78" s="126">
        <v>3.458980044345898</v>
      </c>
    </row>
    <row r="79" spans="1:73" ht="15" customHeight="1">
      <c r="A79" s="15">
        <v>30</v>
      </c>
      <c r="B79" s="103">
        <v>11405115</v>
      </c>
      <c r="C79" s="84">
        <v>1</v>
      </c>
      <c r="D79" s="126" t="s">
        <v>44</v>
      </c>
      <c r="E79" s="126" t="s">
        <v>27</v>
      </c>
      <c r="F79" s="126" t="s">
        <v>11</v>
      </c>
      <c r="G79" s="39">
        <v>2.4500000000000002</v>
      </c>
      <c r="H79" s="69">
        <v>2.72</v>
      </c>
      <c r="I79" s="69">
        <v>0</v>
      </c>
      <c r="J79" s="69"/>
      <c r="K79" s="41"/>
      <c r="L79" s="41"/>
      <c r="M79" s="70"/>
      <c r="N79" s="51"/>
      <c r="O79" s="154"/>
      <c r="P79" s="21"/>
      <c r="Q79" s="21"/>
      <c r="R79" s="154"/>
      <c r="S79" s="21"/>
      <c r="T79" s="21"/>
      <c r="U79" s="154"/>
      <c r="V79" s="21"/>
      <c r="W79" s="21"/>
      <c r="X79" s="154"/>
      <c r="Y79" s="21"/>
      <c r="Z79" s="21"/>
      <c r="AA79" s="154"/>
      <c r="AB79" s="21"/>
      <c r="AC79" s="21"/>
      <c r="AD79" s="154"/>
      <c r="AE79" s="18"/>
      <c r="AF79" s="18"/>
      <c r="AG79" s="154"/>
      <c r="AH79" s="19"/>
      <c r="AI79" s="34"/>
      <c r="AJ79" s="17">
        <v>2</v>
      </c>
      <c r="AK79" s="101">
        <v>2</v>
      </c>
      <c r="AL79" s="101"/>
      <c r="AM79" s="101"/>
      <c r="AN79" s="164">
        <v>2</v>
      </c>
      <c r="AO79" s="164">
        <v>2</v>
      </c>
      <c r="AP79" s="164"/>
      <c r="AQ79" s="101">
        <v>2</v>
      </c>
      <c r="AR79" s="101">
        <v>2</v>
      </c>
      <c r="AS79" s="101" t="s">
        <v>125</v>
      </c>
      <c r="AT79" s="101"/>
      <c r="AU79" s="164" t="s">
        <v>125</v>
      </c>
      <c r="AV79" s="101">
        <v>2</v>
      </c>
      <c r="AW79" s="164">
        <v>2</v>
      </c>
      <c r="AX79" s="164"/>
      <c r="AY79" s="164">
        <v>2</v>
      </c>
      <c r="AZ79" s="101" t="s">
        <v>125</v>
      </c>
      <c r="BA79" s="164" t="s">
        <v>125</v>
      </c>
      <c r="BB79" s="101"/>
      <c r="BC79" s="101" t="s">
        <v>125</v>
      </c>
      <c r="BD79" s="101"/>
      <c r="BE79" s="101"/>
      <c r="BF79" s="164"/>
      <c r="BG79" s="164"/>
      <c r="BH79" s="164"/>
      <c r="BI79" s="164"/>
      <c r="BJ79" s="164"/>
      <c r="BK79" s="152"/>
      <c r="BL79" s="164"/>
      <c r="BM79" s="152"/>
      <c r="BN79" s="152"/>
      <c r="BO79" s="152"/>
      <c r="BP79" s="152"/>
      <c r="BQ79" s="152"/>
      <c r="BR79" s="152"/>
      <c r="BS79" s="152"/>
      <c r="BT79" s="131">
        <v>23.17</v>
      </c>
      <c r="BU79" s="126">
        <v>3.4004434589800447</v>
      </c>
    </row>
    <row r="80" spans="1:73" ht="15" customHeight="1">
      <c r="A80" s="15">
        <v>31</v>
      </c>
      <c r="B80" s="103">
        <v>11405215</v>
      </c>
      <c r="C80" s="84">
        <v>3</v>
      </c>
      <c r="D80" s="126" t="s">
        <v>85</v>
      </c>
      <c r="E80" s="126" t="s">
        <v>86</v>
      </c>
      <c r="F80" s="126" t="s">
        <v>87</v>
      </c>
      <c r="G80" s="39">
        <v>1.32</v>
      </c>
      <c r="H80" s="69">
        <v>1.71</v>
      </c>
      <c r="I80" s="69">
        <v>0</v>
      </c>
      <c r="J80" s="69"/>
      <c r="K80" s="41"/>
      <c r="L80" s="41"/>
      <c r="M80" s="70"/>
      <c r="N80" s="25"/>
      <c r="O80" s="154"/>
      <c r="P80" s="18"/>
      <c r="Q80" s="18"/>
      <c r="R80" s="154"/>
      <c r="S80" s="18"/>
      <c r="T80" s="18"/>
      <c r="U80" s="154"/>
      <c r="V80" s="18"/>
      <c r="W80" s="18"/>
      <c r="X80" s="154"/>
      <c r="Y80" s="18"/>
      <c r="Z80" s="18"/>
      <c r="AA80" s="154"/>
      <c r="AB80" s="18"/>
      <c r="AC80" s="18"/>
      <c r="AD80" s="154"/>
      <c r="AE80" s="18"/>
      <c r="AF80" s="18"/>
      <c r="AG80" s="154"/>
      <c r="AH80" s="19"/>
      <c r="AI80" s="34"/>
      <c r="AJ80" s="12">
        <v>2</v>
      </c>
      <c r="AK80" s="101">
        <v>2</v>
      </c>
      <c r="AL80" s="101"/>
      <c r="AM80" s="101"/>
      <c r="AN80" s="141">
        <v>2</v>
      </c>
      <c r="AO80" s="141">
        <v>2</v>
      </c>
      <c r="AP80" s="141"/>
      <c r="AQ80" s="101" t="s">
        <v>125</v>
      </c>
      <c r="AR80" s="101">
        <v>2</v>
      </c>
      <c r="AS80" s="101">
        <v>2</v>
      </c>
      <c r="AT80" s="101"/>
      <c r="AU80" s="141">
        <v>2</v>
      </c>
      <c r="AV80" s="101" t="s">
        <v>125</v>
      </c>
      <c r="AW80" s="141" t="s">
        <v>125</v>
      </c>
      <c r="AX80" s="141"/>
      <c r="AY80" s="141">
        <v>2</v>
      </c>
      <c r="AZ80" s="101">
        <v>2</v>
      </c>
      <c r="BA80" s="141">
        <v>2</v>
      </c>
      <c r="BB80" s="101"/>
      <c r="BC80" s="101" t="s">
        <v>125</v>
      </c>
      <c r="BD80" s="101"/>
      <c r="BE80" s="101"/>
      <c r="BF80" s="141"/>
      <c r="BG80" s="141"/>
      <c r="BH80" s="127"/>
      <c r="BI80" s="127"/>
      <c r="BJ80" s="127"/>
      <c r="BK80" s="1"/>
      <c r="BL80" s="127"/>
      <c r="BM80" s="1"/>
      <c r="BN80" s="1"/>
      <c r="BO80" s="1"/>
      <c r="BP80" s="1"/>
      <c r="BQ80" s="1"/>
      <c r="BR80" s="1"/>
      <c r="BS80" s="1"/>
      <c r="BT80" s="131">
        <v>23.03</v>
      </c>
      <c r="BU80" s="126">
        <v>3.3756097560975609</v>
      </c>
    </row>
    <row r="81" spans="1:73" ht="15" customHeight="1">
      <c r="A81" s="15">
        <v>32</v>
      </c>
      <c r="B81" s="103">
        <v>11405115</v>
      </c>
      <c r="C81" s="84">
        <v>2</v>
      </c>
      <c r="D81" s="126" t="s">
        <v>66</v>
      </c>
      <c r="E81" s="126" t="s">
        <v>10</v>
      </c>
      <c r="F81" s="126" t="s">
        <v>26</v>
      </c>
      <c r="G81" s="39">
        <v>0</v>
      </c>
      <c r="H81" s="69">
        <v>0</v>
      </c>
      <c r="I81" s="69">
        <v>0</v>
      </c>
      <c r="J81" s="69"/>
      <c r="K81" s="41"/>
      <c r="L81" s="41"/>
      <c r="M81" s="70"/>
      <c r="N81" s="25"/>
      <c r="O81" s="154"/>
      <c r="P81" s="18"/>
      <c r="Q81" s="18"/>
      <c r="R81" s="154"/>
      <c r="S81" s="18"/>
      <c r="T81" s="18"/>
      <c r="U81" s="154"/>
      <c r="V81" s="18"/>
      <c r="W81" s="18"/>
      <c r="X81" s="154"/>
      <c r="Y81" s="18"/>
      <c r="Z81" s="18"/>
      <c r="AA81" s="154"/>
      <c r="AB81" s="18"/>
      <c r="AC81" s="18"/>
      <c r="AD81" s="154"/>
      <c r="AE81" s="18"/>
      <c r="AF81" s="18"/>
      <c r="AG81" s="154"/>
      <c r="AH81" s="19"/>
      <c r="AI81" s="34"/>
      <c r="AJ81" s="12">
        <v>2</v>
      </c>
      <c r="AK81" s="101">
        <v>2</v>
      </c>
      <c r="AL81" s="101"/>
      <c r="AM81" s="101"/>
      <c r="AN81" s="148"/>
      <c r="AO81" s="148">
        <v>2</v>
      </c>
      <c r="AP81" s="148">
        <v>2</v>
      </c>
      <c r="AQ81" s="101">
        <v>2</v>
      </c>
      <c r="AR81" s="101"/>
      <c r="AS81" s="101">
        <v>2</v>
      </c>
      <c r="AT81" s="101" t="s">
        <v>125</v>
      </c>
      <c r="AU81" s="148">
        <v>2</v>
      </c>
      <c r="AV81" s="101"/>
      <c r="AW81" s="148">
        <v>2</v>
      </c>
      <c r="AX81" s="148" t="s">
        <v>125</v>
      </c>
      <c r="AY81" s="148" t="s">
        <v>125</v>
      </c>
      <c r="AZ81" s="101"/>
      <c r="BA81" s="148">
        <v>2</v>
      </c>
      <c r="BB81" s="101" t="s">
        <v>125</v>
      </c>
      <c r="BC81" s="101">
        <v>4</v>
      </c>
      <c r="BD81" s="101"/>
      <c r="BE81" s="101"/>
      <c r="BF81" s="148"/>
      <c r="BG81" s="148"/>
      <c r="BH81" s="148"/>
      <c r="BI81" s="148"/>
      <c r="BJ81" s="148"/>
      <c r="BK81" s="1"/>
      <c r="BL81" s="148"/>
      <c r="BM81" s="1"/>
      <c r="BN81" s="1"/>
      <c r="BO81" s="1"/>
      <c r="BP81" s="1"/>
      <c r="BQ81" s="1"/>
      <c r="BR81" s="1"/>
      <c r="BS81" s="1"/>
      <c r="BT81" s="131">
        <v>22</v>
      </c>
      <c r="BU81" s="126">
        <v>3.1929046563192904</v>
      </c>
    </row>
    <row r="82" spans="1:73" ht="15" customHeight="1">
      <c r="A82" s="15">
        <v>33</v>
      </c>
      <c r="B82" s="103">
        <v>11405115</v>
      </c>
      <c r="C82" s="84">
        <v>2</v>
      </c>
      <c r="D82" s="126" t="s">
        <v>71</v>
      </c>
      <c r="E82" s="126" t="s">
        <v>16</v>
      </c>
      <c r="F82" s="126" t="s">
        <v>11</v>
      </c>
      <c r="G82" s="39">
        <v>0</v>
      </c>
      <c r="H82" s="69">
        <v>0</v>
      </c>
      <c r="I82" s="69">
        <v>0</v>
      </c>
      <c r="J82" s="69"/>
      <c r="K82" s="41"/>
      <c r="L82" s="41"/>
      <c r="M82" s="70"/>
      <c r="N82" s="25"/>
      <c r="O82" s="154"/>
      <c r="P82" s="18"/>
      <c r="Q82" s="18"/>
      <c r="R82" s="154"/>
      <c r="S82" s="18"/>
      <c r="T82" s="18"/>
      <c r="U82" s="154"/>
      <c r="V82" s="18"/>
      <c r="W82" s="18"/>
      <c r="X82" s="154"/>
      <c r="Y82" s="18"/>
      <c r="Z82" s="18"/>
      <c r="AA82" s="154"/>
      <c r="AB82" s="18"/>
      <c r="AC82" s="18"/>
      <c r="AD82" s="154"/>
      <c r="AE82" s="18"/>
      <c r="AF82" s="18"/>
      <c r="AG82" s="154"/>
      <c r="AH82" s="19"/>
      <c r="AI82" s="34"/>
      <c r="AJ82" s="17">
        <v>2</v>
      </c>
      <c r="AK82" s="101">
        <v>2</v>
      </c>
      <c r="AL82" s="101"/>
      <c r="AM82" s="101"/>
      <c r="AN82" s="152"/>
      <c r="AO82" s="152">
        <v>2</v>
      </c>
      <c r="AP82" s="152">
        <v>2</v>
      </c>
      <c r="AQ82" s="101">
        <v>2</v>
      </c>
      <c r="AR82" s="101"/>
      <c r="AS82" s="101">
        <v>2</v>
      </c>
      <c r="AT82" s="101" t="s">
        <v>125</v>
      </c>
      <c r="AU82" s="152">
        <v>2</v>
      </c>
      <c r="AV82" s="101"/>
      <c r="AW82" s="152">
        <v>2</v>
      </c>
      <c r="AX82" s="152" t="s">
        <v>125</v>
      </c>
      <c r="AY82" s="152" t="s">
        <v>125</v>
      </c>
      <c r="AZ82" s="101"/>
      <c r="BA82" s="152">
        <v>2</v>
      </c>
      <c r="BB82" s="101" t="s">
        <v>125</v>
      </c>
      <c r="BC82" s="101">
        <v>4</v>
      </c>
      <c r="BD82" s="101"/>
      <c r="BE82" s="101"/>
      <c r="BF82" s="152"/>
      <c r="BG82" s="152"/>
      <c r="BH82" s="152"/>
      <c r="BI82" s="152"/>
      <c r="BJ82" s="152"/>
      <c r="BK82" s="1"/>
      <c r="BL82" s="152"/>
      <c r="BM82" s="1"/>
      <c r="BN82" s="1"/>
      <c r="BO82" s="1"/>
      <c r="BP82" s="1"/>
      <c r="BQ82" s="1"/>
      <c r="BR82" s="1"/>
      <c r="BS82" s="1"/>
      <c r="BT82" s="131">
        <v>22</v>
      </c>
      <c r="BU82" s="126">
        <v>3.1929046563192904</v>
      </c>
    </row>
    <row r="83" spans="1:73" ht="15" customHeight="1">
      <c r="A83" s="15">
        <v>34</v>
      </c>
      <c r="B83" s="103">
        <v>11405215</v>
      </c>
      <c r="C83" s="84">
        <v>3</v>
      </c>
      <c r="D83" s="126" t="s">
        <v>90</v>
      </c>
      <c r="E83" s="126" t="s">
        <v>46</v>
      </c>
      <c r="F83" s="126" t="s">
        <v>22</v>
      </c>
      <c r="G83" s="39">
        <v>0</v>
      </c>
      <c r="H83" s="69">
        <v>0</v>
      </c>
      <c r="I83" s="69">
        <v>0</v>
      </c>
      <c r="J83" s="69"/>
      <c r="K83" s="41"/>
      <c r="L83" s="41"/>
      <c r="M83" s="70"/>
      <c r="N83" s="51"/>
      <c r="O83" s="154"/>
      <c r="P83" s="21"/>
      <c r="Q83" s="21"/>
      <c r="R83" s="154"/>
      <c r="S83" s="21"/>
      <c r="T83" s="21"/>
      <c r="U83" s="154"/>
      <c r="V83" s="21"/>
      <c r="W83" s="21"/>
      <c r="X83" s="154"/>
      <c r="Y83" s="21"/>
      <c r="Z83" s="21"/>
      <c r="AA83" s="154"/>
      <c r="AB83" s="21"/>
      <c r="AC83" s="21"/>
      <c r="AD83" s="154"/>
      <c r="AE83" s="18"/>
      <c r="AF83" s="18"/>
      <c r="AG83" s="154"/>
      <c r="AH83" s="19"/>
      <c r="AI83" s="34"/>
      <c r="AJ83" s="17">
        <v>2</v>
      </c>
      <c r="AK83" s="101">
        <v>2</v>
      </c>
      <c r="AL83" s="101"/>
      <c r="AM83" s="101"/>
      <c r="AN83" s="162">
        <v>2</v>
      </c>
      <c r="AO83" s="162">
        <v>2</v>
      </c>
      <c r="AP83" s="162"/>
      <c r="AQ83" s="101" t="s">
        <v>125</v>
      </c>
      <c r="AR83" s="101">
        <v>2</v>
      </c>
      <c r="AS83" s="101">
        <v>2</v>
      </c>
      <c r="AT83" s="101"/>
      <c r="AU83" s="162" t="s">
        <v>125</v>
      </c>
      <c r="AV83" s="101">
        <v>2</v>
      </c>
      <c r="AW83" s="162">
        <v>2</v>
      </c>
      <c r="AX83" s="162"/>
      <c r="AY83" s="162">
        <v>2</v>
      </c>
      <c r="AZ83" s="101">
        <v>2</v>
      </c>
      <c r="BA83" s="162">
        <v>2</v>
      </c>
      <c r="BB83" s="101"/>
      <c r="BC83" s="101" t="s">
        <v>125</v>
      </c>
      <c r="BD83" s="101"/>
      <c r="BE83" s="101"/>
      <c r="BF83" s="162"/>
      <c r="BG83" s="162"/>
      <c r="BH83" s="101"/>
      <c r="BI83" s="101"/>
      <c r="BJ83" s="101"/>
      <c r="BK83" s="152"/>
      <c r="BL83" s="101"/>
      <c r="BM83" s="152"/>
      <c r="BN83" s="152"/>
      <c r="BO83" s="152"/>
      <c r="BP83" s="152"/>
      <c r="BQ83" s="152"/>
      <c r="BR83" s="152"/>
      <c r="BS83" s="152"/>
      <c r="BT83" s="131">
        <v>22</v>
      </c>
      <c r="BU83" s="126">
        <v>3.1929046563192904</v>
      </c>
    </row>
    <row r="84" spans="1:73" ht="15" customHeight="1">
      <c r="A84" s="15">
        <v>35</v>
      </c>
      <c r="B84" s="103">
        <v>11405115</v>
      </c>
      <c r="C84" s="84">
        <v>2</v>
      </c>
      <c r="D84" s="126" t="s">
        <v>72</v>
      </c>
      <c r="E84" s="126" t="s">
        <v>73</v>
      </c>
      <c r="F84" s="126" t="s">
        <v>21</v>
      </c>
      <c r="G84" s="39">
        <v>3.26</v>
      </c>
      <c r="H84" s="69">
        <v>2.93</v>
      </c>
      <c r="I84" s="69">
        <v>0</v>
      </c>
      <c r="J84" s="71"/>
      <c r="K84" s="72"/>
      <c r="L84" s="72"/>
      <c r="M84" s="73"/>
      <c r="N84" s="51"/>
      <c r="O84" s="154"/>
      <c r="P84" s="21"/>
      <c r="Q84" s="21"/>
      <c r="R84" s="154"/>
      <c r="S84" s="21"/>
      <c r="T84" s="21"/>
      <c r="U84" s="154"/>
      <c r="V84" s="21"/>
      <c r="W84" s="21"/>
      <c r="X84" s="154"/>
      <c r="Y84" s="21"/>
      <c r="Z84" s="21"/>
      <c r="AA84" s="154"/>
      <c r="AB84" s="21"/>
      <c r="AC84" s="21"/>
      <c r="AD84" s="154"/>
      <c r="AE84" s="21"/>
      <c r="AF84" s="21"/>
      <c r="AG84" s="154"/>
      <c r="AH84" s="20"/>
      <c r="AI84" s="34"/>
      <c r="AJ84" s="17">
        <v>2</v>
      </c>
      <c r="AK84" s="101">
        <v>2</v>
      </c>
      <c r="AL84" s="101"/>
      <c r="AM84" s="101"/>
      <c r="AN84" s="15"/>
      <c r="AO84" s="15">
        <v>2</v>
      </c>
      <c r="AP84" s="15">
        <v>2</v>
      </c>
      <c r="AQ84" s="101" t="s">
        <v>125</v>
      </c>
      <c r="AR84" s="101"/>
      <c r="AS84" s="101">
        <v>2</v>
      </c>
      <c r="AT84" s="101">
        <v>2</v>
      </c>
      <c r="AU84" s="15">
        <v>1</v>
      </c>
      <c r="AV84" s="101"/>
      <c r="AW84" s="15" t="s">
        <v>125</v>
      </c>
      <c r="AX84" s="15" t="s">
        <v>125</v>
      </c>
      <c r="AY84" s="15" t="s">
        <v>125</v>
      </c>
      <c r="AZ84" s="101"/>
      <c r="BA84" s="15">
        <v>2</v>
      </c>
      <c r="BB84" s="101" t="s">
        <v>125</v>
      </c>
      <c r="BC84" s="101" t="s">
        <v>125</v>
      </c>
      <c r="BD84" s="101"/>
      <c r="BE84" s="101"/>
      <c r="BF84" s="15"/>
      <c r="BG84" s="15"/>
      <c r="BH84" s="15"/>
      <c r="BI84" s="15"/>
      <c r="BJ84" s="15"/>
      <c r="BK84" s="164"/>
      <c r="BL84" s="15"/>
      <c r="BM84" s="164"/>
      <c r="BN84" s="164"/>
      <c r="BO84" s="164"/>
      <c r="BP84" s="164"/>
      <c r="BQ84" s="164"/>
      <c r="BR84" s="164"/>
      <c r="BS84" s="164"/>
      <c r="BT84" s="131">
        <v>21.189999999999998</v>
      </c>
      <c r="BU84" s="126">
        <v>3.049223946784922</v>
      </c>
    </row>
    <row r="85" spans="1:73" ht="15" customHeight="1">
      <c r="A85" s="15">
        <v>36</v>
      </c>
      <c r="B85" s="103">
        <v>11405215</v>
      </c>
      <c r="C85" s="84">
        <v>3</v>
      </c>
      <c r="D85" s="126" t="s">
        <v>78</v>
      </c>
      <c r="E85" s="126" t="s">
        <v>79</v>
      </c>
      <c r="F85" s="126" t="s">
        <v>18</v>
      </c>
      <c r="G85" s="39">
        <v>0</v>
      </c>
      <c r="H85" s="69">
        <v>0</v>
      </c>
      <c r="I85" s="69">
        <v>0</v>
      </c>
      <c r="J85" s="69"/>
      <c r="K85" s="41"/>
      <c r="L85" s="41"/>
      <c r="M85" s="70"/>
      <c r="N85" s="51"/>
      <c r="O85" s="154"/>
      <c r="P85" s="21"/>
      <c r="Q85" s="21"/>
      <c r="R85" s="154"/>
      <c r="S85" s="21"/>
      <c r="T85" s="21"/>
      <c r="U85" s="154"/>
      <c r="V85" s="21"/>
      <c r="W85" s="21"/>
      <c r="X85" s="154"/>
      <c r="Y85" s="21"/>
      <c r="Z85" s="21"/>
      <c r="AA85" s="154"/>
      <c r="AB85" s="21"/>
      <c r="AC85" s="21"/>
      <c r="AD85" s="154"/>
      <c r="AE85" s="18"/>
      <c r="AF85" s="18"/>
      <c r="AG85" s="154"/>
      <c r="AH85" s="19"/>
      <c r="AI85" s="34"/>
      <c r="AJ85" s="12">
        <v>2</v>
      </c>
      <c r="AK85" s="101">
        <v>2</v>
      </c>
      <c r="AL85" s="101"/>
      <c r="AM85" s="101"/>
      <c r="AN85" s="101">
        <v>2</v>
      </c>
      <c r="AO85" s="101">
        <v>2</v>
      </c>
      <c r="AP85" s="101"/>
      <c r="AQ85" s="101" t="s">
        <v>125</v>
      </c>
      <c r="AR85" s="101" t="s">
        <v>125</v>
      </c>
      <c r="AS85" s="101" t="s">
        <v>125</v>
      </c>
      <c r="AT85" s="101"/>
      <c r="AU85" s="101" t="s">
        <v>125</v>
      </c>
      <c r="AV85" s="101">
        <v>2</v>
      </c>
      <c r="AW85" s="101">
        <v>2</v>
      </c>
      <c r="AX85" s="101"/>
      <c r="AY85" s="101" t="s">
        <v>125</v>
      </c>
      <c r="AZ85" s="101">
        <v>2</v>
      </c>
      <c r="BA85" s="101">
        <v>2</v>
      </c>
      <c r="BB85" s="101"/>
      <c r="BC85" s="101">
        <v>4</v>
      </c>
      <c r="BD85" s="101"/>
      <c r="BE85" s="101"/>
      <c r="BF85" s="101"/>
      <c r="BG85" s="101"/>
      <c r="BH85" s="101"/>
      <c r="BI85" s="101"/>
      <c r="BJ85" s="101"/>
      <c r="BK85" s="164"/>
      <c r="BL85" s="101"/>
      <c r="BM85" s="164"/>
      <c r="BN85" s="164"/>
      <c r="BO85" s="164"/>
      <c r="BP85" s="164"/>
      <c r="BQ85" s="164"/>
      <c r="BR85" s="164"/>
      <c r="BS85" s="164"/>
      <c r="BT85" s="131">
        <v>20</v>
      </c>
      <c r="BU85" s="126">
        <v>2.8381374722838135</v>
      </c>
    </row>
    <row r="86" spans="1:73" ht="15" customHeight="1">
      <c r="A86" s="15">
        <v>37</v>
      </c>
      <c r="B86" s="103">
        <v>11405215</v>
      </c>
      <c r="C86" s="84">
        <v>4</v>
      </c>
      <c r="D86" s="126" t="s">
        <v>106</v>
      </c>
      <c r="E86" s="126" t="s">
        <v>107</v>
      </c>
      <c r="F86" s="126" t="s">
        <v>19</v>
      </c>
      <c r="G86" s="39">
        <v>0</v>
      </c>
      <c r="H86" s="69">
        <v>0</v>
      </c>
      <c r="I86" s="69">
        <v>0</v>
      </c>
      <c r="J86" s="69"/>
      <c r="K86" s="41"/>
      <c r="L86" s="41"/>
      <c r="M86" s="70"/>
      <c r="N86" s="51"/>
      <c r="O86" s="154"/>
      <c r="P86" s="21"/>
      <c r="Q86" s="21"/>
      <c r="R86" s="154"/>
      <c r="S86" s="21"/>
      <c r="T86" s="21"/>
      <c r="U86" s="154"/>
      <c r="V86" s="21"/>
      <c r="W86" s="21"/>
      <c r="X86" s="154"/>
      <c r="Y86" s="21"/>
      <c r="Z86" s="21"/>
      <c r="AA86" s="154"/>
      <c r="AB86" s="21"/>
      <c r="AC86" s="21"/>
      <c r="AD86" s="154"/>
      <c r="AE86" s="18"/>
      <c r="AF86" s="18"/>
      <c r="AG86" s="154"/>
      <c r="AH86" s="19"/>
      <c r="AI86" s="34"/>
      <c r="AJ86" s="17">
        <v>2</v>
      </c>
      <c r="AK86" s="101">
        <v>2</v>
      </c>
      <c r="AL86" s="101"/>
      <c r="AM86" s="101"/>
      <c r="AN86" s="146"/>
      <c r="AO86" s="146">
        <v>2</v>
      </c>
      <c r="AP86" s="146">
        <v>2</v>
      </c>
      <c r="AQ86" s="101">
        <v>2</v>
      </c>
      <c r="AR86" s="101"/>
      <c r="AS86" s="101" t="s">
        <v>125</v>
      </c>
      <c r="AT86" s="101">
        <v>2</v>
      </c>
      <c r="AU86" s="146">
        <v>2</v>
      </c>
      <c r="AV86" s="101"/>
      <c r="AW86" s="146" t="s">
        <v>125</v>
      </c>
      <c r="AX86" s="146" t="s">
        <v>125</v>
      </c>
      <c r="AY86" s="146">
        <v>2</v>
      </c>
      <c r="AZ86" s="101"/>
      <c r="BA86" s="146" t="s">
        <v>125</v>
      </c>
      <c r="BB86" s="101"/>
      <c r="BC86" s="101">
        <v>4</v>
      </c>
      <c r="BD86" s="101"/>
      <c r="BE86" s="101"/>
      <c r="BF86" s="146"/>
      <c r="BG86" s="146"/>
      <c r="BH86" s="146"/>
      <c r="BI86" s="146"/>
      <c r="BJ86" s="146"/>
      <c r="BK86" s="148"/>
      <c r="BL86" s="146"/>
      <c r="BM86" s="148"/>
      <c r="BN86" s="148"/>
      <c r="BO86" s="148"/>
      <c r="BP86" s="148"/>
      <c r="BQ86" s="148"/>
      <c r="BR86" s="148"/>
      <c r="BS86" s="148"/>
      <c r="BT86" s="131">
        <v>20</v>
      </c>
      <c r="BU86" s="126">
        <v>2.8381374722838135</v>
      </c>
    </row>
    <row r="87" spans="1:73" ht="15" customHeight="1">
      <c r="A87" s="15">
        <v>38</v>
      </c>
      <c r="B87" s="103">
        <v>11405215</v>
      </c>
      <c r="C87" s="84">
        <v>4</v>
      </c>
      <c r="D87" s="126" t="s">
        <v>108</v>
      </c>
      <c r="E87" s="126" t="s">
        <v>109</v>
      </c>
      <c r="F87" s="126" t="s">
        <v>24</v>
      </c>
      <c r="G87" s="39">
        <v>0</v>
      </c>
      <c r="H87" s="69">
        <v>0</v>
      </c>
      <c r="I87" s="69">
        <v>0</v>
      </c>
      <c r="J87" s="69"/>
      <c r="K87" s="41"/>
      <c r="L87" s="41"/>
      <c r="M87" s="70"/>
      <c r="N87" s="51"/>
      <c r="O87" s="154"/>
      <c r="P87" s="21"/>
      <c r="Q87" s="21"/>
      <c r="R87" s="154"/>
      <c r="S87" s="21"/>
      <c r="T87" s="21"/>
      <c r="U87" s="154"/>
      <c r="V87" s="21"/>
      <c r="W87" s="21"/>
      <c r="X87" s="154"/>
      <c r="Y87" s="21"/>
      <c r="Z87" s="21"/>
      <c r="AA87" s="154"/>
      <c r="AB87" s="21"/>
      <c r="AC87" s="21"/>
      <c r="AD87" s="154"/>
      <c r="AE87" s="18"/>
      <c r="AF87" s="18"/>
      <c r="AG87" s="154"/>
      <c r="AH87" s="19"/>
      <c r="AI87" s="34"/>
      <c r="AJ87" s="17">
        <v>2</v>
      </c>
      <c r="AK87" s="101">
        <v>2</v>
      </c>
      <c r="AL87" s="101"/>
      <c r="AM87" s="101"/>
      <c r="AN87" s="145"/>
      <c r="AO87" s="145">
        <v>2</v>
      </c>
      <c r="AP87" s="145">
        <v>2</v>
      </c>
      <c r="AQ87" s="101">
        <v>2</v>
      </c>
      <c r="AR87" s="101"/>
      <c r="AS87" s="101">
        <v>2</v>
      </c>
      <c r="AT87" s="101" t="s">
        <v>125</v>
      </c>
      <c r="AU87" s="145" t="s">
        <v>125</v>
      </c>
      <c r="AV87" s="101"/>
      <c r="AW87" s="145">
        <v>2</v>
      </c>
      <c r="AX87" s="145" t="s">
        <v>125</v>
      </c>
      <c r="AY87" s="145">
        <v>2</v>
      </c>
      <c r="AZ87" s="101"/>
      <c r="BA87" s="145" t="s">
        <v>125</v>
      </c>
      <c r="BB87" s="101" t="s">
        <v>125</v>
      </c>
      <c r="BC87" s="101">
        <v>4</v>
      </c>
      <c r="BD87" s="101"/>
      <c r="BE87" s="101"/>
      <c r="BF87" s="145"/>
      <c r="BG87" s="145"/>
      <c r="BH87" s="101"/>
      <c r="BI87" s="101"/>
      <c r="BJ87" s="101"/>
      <c r="BK87" s="142"/>
      <c r="BL87" s="101"/>
      <c r="BM87" s="142"/>
      <c r="BN87" s="142"/>
      <c r="BO87" s="142"/>
      <c r="BP87" s="142"/>
      <c r="BQ87" s="142"/>
      <c r="BR87" s="142"/>
      <c r="BS87" s="142"/>
      <c r="BT87" s="131">
        <v>20</v>
      </c>
      <c r="BU87" s="126">
        <v>2.8381374722838135</v>
      </c>
    </row>
    <row r="88" spans="1:73" ht="15" customHeight="1" thickBot="1">
      <c r="A88" s="15">
        <v>41</v>
      </c>
      <c r="B88" s="103">
        <v>11405115</v>
      </c>
      <c r="C88" s="84">
        <v>2</v>
      </c>
      <c r="D88" s="126" t="s">
        <v>127</v>
      </c>
      <c r="E88" s="126" t="s">
        <v>23</v>
      </c>
      <c r="F88" s="126" t="s">
        <v>25</v>
      </c>
      <c r="G88" s="39">
        <v>0</v>
      </c>
      <c r="H88" s="69">
        <v>0</v>
      </c>
      <c r="I88" s="69">
        <v>0</v>
      </c>
      <c r="J88" s="69"/>
      <c r="K88" s="41"/>
      <c r="L88" s="41"/>
      <c r="M88" s="70"/>
      <c r="N88" s="51"/>
      <c r="O88" s="159"/>
      <c r="P88" s="21"/>
      <c r="Q88" s="21"/>
      <c r="R88" s="159"/>
      <c r="S88" s="21"/>
      <c r="T88" s="21"/>
      <c r="U88" s="159"/>
      <c r="V88" s="21"/>
      <c r="W88" s="21"/>
      <c r="X88" s="159"/>
      <c r="Y88" s="21"/>
      <c r="Z88" s="21"/>
      <c r="AA88" s="159"/>
      <c r="AB88" s="21"/>
      <c r="AC88" s="21"/>
      <c r="AD88" s="159"/>
      <c r="AE88" s="18"/>
      <c r="AF88" s="18"/>
      <c r="AG88" s="159"/>
      <c r="AH88" s="19"/>
      <c r="AI88" s="34"/>
      <c r="AJ88" s="17">
        <v>2</v>
      </c>
      <c r="AK88" s="101" t="s">
        <v>125</v>
      </c>
      <c r="AL88" s="101"/>
      <c r="AM88" s="101"/>
      <c r="AN88" s="101"/>
      <c r="AO88" s="101" t="s">
        <v>125</v>
      </c>
      <c r="AP88" s="101" t="s">
        <v>125</v>
      </c>
      <c r="AQ88" s="101" t="s">
        <v>125</v>
      </c>
      <c r="AR88" s="101"/>
      <c r="AS88" s="101" t="s">
        <v>125</v>
      </c>
      <c r="AT88" s="101" t="s">
        <v>125</v>
      </c>
      <c r="AU88" s="101" t="s">
        <v>125</v>
      </c>
      <c r="AV88" s="101"/>
      <c r="AW88" s="101" t="s">
        <v>125</v>
      </c>
      <c r="AX88" s="101" t="s">
        <v>125</v>
      </c>
      <c r="AY88" s="101" t="s">
        <v>125</v>
      </c>
      <c r="AZ88" s="101"/>
      <c r="BA88" s="101">
        <v>2</v>
      </c>
      <c r="BB88" s="101" t="s">
        <v>125</v>
      </c>
      <c r="BC88" s="101" t="s">
        <v>125</v>
      </c>
      <c r="BD88" s="101"/>
      <c r="BE88" s="101"/>
      <c r="BF88" s="101"/>
      <c r="BG88" s="101"/>
      <c r="BH88" s="101"/>
      <c r="BI88" s="101"/>
      <c r="BJ88" s="101"/>
      <c r="BK88" s="152"/>
      <c r="BL88" s="101"/>
      <c r="BM88" s="152"/>
      <c r="BN88" s="152"/>
      <c r="BO88" s="152"/>
      <c r="BP88" s="152"/>
      <c r="BQ88" s="152"/>
      <c r="BR88" s="152"/>
      <c r="BS88" s="152"/>
      <c r="BT88" s="131">
        <v>4</v>
      </c>
      <c r="BU88" s="126">
        <v>0</v>
      </c>
    </row>
    <row r="89" spans="1:73" ht="15" hidden="1" customHeight="1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6"/>
      <c r="BU89" s="123"/>
    </row>
    <row r="90" spans="1:73" ht="15" hidden="1" customHeight="1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1"/>
      <c r="BU90" s="9"/>
    </row>
    <row r="91" spans="1:73" ht="15" hidden="1" customHeight="1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1"/>
      <c r="BU91" s="9"/>
    </row>
    <row r="92" spans="1:73" ht="15" hidden="1" customHeight="1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1"/>
      <c r="BU92" s="9"/>
    </row>
    <row r="93" spans="1:73" ht="15" hidden="1" customHeight="1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1"/>
      <c r="BU93" s="9"/>
    </row>
    <row r="94" spans="1:73" ht="15" hidden="1" customHeight="1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1"/>
      <c r="BU94" s="9"/>
    </row>
    <row r="95" spans="1:73" ht="15" hidden="1" customHeight="1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1"/>
      <c r="BU95" s="9"/>
    </row>
    <row r="96" spans="1:73" ht="15" hidden="1" customHeight="1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1"/>
      <c r="BU96" s="9"/>
    </row>
    <row r="97" spans="1:73" ht="15" hidden="1" customHeight="1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1"/>
      <c r="BU97" s="9"/>
    </row>
    <row r="98" spans="1:73" hidden="1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1"/>
      <c r="BU98" s="9"/>
    </row>
    <row r="99" spans="1:73" hidden="1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1"/>
      <c r="BU99" s="9"/>
    </row>
    <row r="100" spans="1:73" hidden="1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1"/>
      <c r="BU100" s="9"/>
    </row>
    <row r="101" spans="1:73" hidden="1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1"/>
      <c r="BU101" s="9"/>
    </row>
    <row r="102" spans="1:73" hidden="1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1"/>
      <c r="BU102" s="9"/>
    </row>
    <row r="103" spans="1:73" hidden="1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1"/>
      <c r="BU103" s="9"/>
    </row>
    <row r="104" spans="1:73" hidden="1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1"/>
      <c r="BU104" s="9"/>
    </row>
    <row r="105" spans="1:73" hidden="1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1"/>
      <c r="BU105" s="9"/>
    </row>
    <row r="106" spans="1:73" hidden="1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1"/>
      <c r="BU106" s="9"/>
    </row>
    <row r="107" spans="1:73" hidden="1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1"/>
      <c r="BU107" s="9"/>
    </row>
    <row r="108" spans="1:73" hidden="1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1"/>
      <c r="BU108" s="9"/>
    </row>
    <row r="109" spans="1:73" hidden="1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1"/>
      <c r="BU109" s="9"/>
    </row>
    <row r="110" spans="1:73" hidden="1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1"/>
      <c r="BU110" s="9"/>
    </row>
    <row r="111" spans="1:73" hidden="1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1"/>
      <c r="BU111" s="9"/>
    </row>
    <row r="112" spans="1:73" hidden="1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1"/>
      <c r="BU112" s="9"/>
    </row>
    <row r="113" spans="1:73" hidden="1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1"/>
      <c r="BU113" s="9"/>
    </row>
    <row r="114" spans="1:73" hidden="1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1"/>
      <c r="BU114" s="9"/>
    </row>
    <row r="115" spans="1:73" hidden="1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1"/>
      <c r="BU115" s="9"/>
    </row>
    <row r="116" spans="1:73" hidden="1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1"/>
      <c r="BU116" s="9"/>
    </row>
    <row r="117" spans="1:73" hidden="1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1"/>
      <c r="BU117" s="9"/>
    </row>
    <row r="118" spans="1:73" hidden="1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1"/>
      <c r="BU118" s="9"/>
    </row>
    <row r="119" spans="1:73" hidden="1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1"/>
      <c r="BU119" s="9"/>
    </row>
    <row r="120" spans="1:73" hidden="1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1"/>
      <c r="BU120" s="9"/>
    </row>
    <row r="121" spans="1:73" hidden="1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1"/>
      <c r="BU121" s="9"/>
    </row>
    <row r="122" spans="1:73" hidden="1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1"/>
      <c r="BU122" s="9"/>
    </row>
    <row r="123" spans="1:73" ht="15.75" hidden="1" thickBot="1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1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3"/>
      <c r="P124" s="153"/>
      <c r="Q124" s="16"/>
      <c r="R124" s="153"/>
      <c r="S124" s="153"/>
      <c r="T124" s="153"/>
      <c r="U124" s="153"/>
      <c r="V124" s="16"/>
      <c r="W124" s="153"/>
      <c r="X124" s="153"/>
      <c r="Y124" s="16"/>
      <c r="Z124" s="153"/>
      <c r="AA124" s="153"/>
      <c r="AB124" s="16"/>
      <c r="AC124" s="153"/>
      <c r="AD124" s="153"/>
      <c r="AE124" s="16"/>
      <c r="AF124" s="153"/>
      <c r="AG124" s="153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2"/>
    </row>
    <row r="125" spans="1:73" ht="15" hidden="1" customHeight="1"/>
  </sheetData>
  <sortState ref="B50:BU88">
    <sortCondition descending="1" ref="BU50:BU88"/>
  </sortState>
  <mergeCells count="15">
    <mergeCell ref="N3:AH3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G3:M3"/>
    <mergeCell ref="G48:M48"/>
    <mergeCell ref="B48:B49"/>
    <mergeCell ref="C48:C49"/>
    <mergeCell ref="F3:F4"/>
  </mergeCells>
  <conditionalFormatting sqref="BU50">
    <cfRule type="expression" dxfId="15" priority="24">
      <formula>BU50&gt;6</formula>
    </cfRule>
    <cfRule type="expression" dxfId="14" priority="21">
      <formula>BU50&lt;4</formula>
    </cfRule>
  </conditionalFormatting>
  <conditionalFormatting sqref="BU51:BU88">
    <cfRule type="expression" dxfId="13" priority="13">
      <formula>BU51&lt;4</formula>
    </cfRule>
    <cfRule type="expression" dxfId="12" priority="14">
      <formula>BU51&gt;6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E20" sqref="E20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</row>
    <row r="2" spans="1:255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5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5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5"/>
  <cols>
    <col min="1" max="1" width="31.28515625" style="78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s="43" customFormat="1">
      <c r="A2" s="15" t="s">
        <v>128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F10" workbookViewId="0">
      <selection activeCell="A24" sqref="A24:XFD24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</row>
    <row r="2" spans="1:255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5" ht="15.75" thickBot="1">
      <c r="A4" s="182"/>
      <c r="B4" s="184"/>
      <c r="C4" s="186"/>
      <c r="D4" s="188"/>
      <c r="E4" s="190"/>
      <c r="F4" s="179"/>
      <c r="G4" s="193"/>
      <c r="H4" s="174"/>
      <c r="I4" s="195"/>
      <c r="J4" s="195"/>
      <c r="K4" s="192"/>
    </row>
    <row r="5" spans="1:255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ref="H15:H42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v>42651</v>
      </c>
      <c r="I19" s="67">
        <f>(YEAR(H19)-YEAR('Сводная таблица'!$B$2))*53+WEEKNUM(H19)</f>
        <v>41</v>
      </c>
      <c r="J19" s="96">
        <v>13</v>
      </c>
      <c r="K19" s="99">
        <f>VLOOKUP(I19,'Формула рейтинга'!$A$3:$AZ$203,J19+2,FALSE)*10</f>
        <v>1.4644154703850742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96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v>42665</v>
      </c>
      <c r="I37" s="67">
        <f>(YEAR(H37)-YEAR('Сводная таблица'!$B$2))*53+WEEKNUM(H37)</f>
        <v>43</v>
      </c>
      <c r="J37" s="96">
        <v>28</v>
      </c>
      <c r="K37" s="99">
        <f>VLOOKUP(I37,'Формула рейтинга'!$A$3:$AZ$203,J37+2,FALSE)*10</f>
        <v>2.8893226488668651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96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16" workbookViewId="0">
      <selection activeCell="F32" sqref="F32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</row>
    <row r="2" spans="1:255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5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5" s="54" customFormat="1">
      <c r="A5" s="24">
        <v>1</v>
      </c>
      <c r="B5" s="85">
        <v>11405115</v>
      </c>
      <c r="C5" s="46">
        <v>1</v>
      </c>
      <c r="D5" s="86" t="s">
        <v>40</v>
      </c>
      <c r="E5" s="86" t="s">
        <v>23</v>
      </c>
      <c r="F5" s="87" t="s">
        <v>24</v>
      </c>
      <c r="G5" s="24">
        <v>1</v>
      </c>
      <c r="H5" s="88">
        <v>42679</v>
      </c>
      <c r="I5" s="89">
        <f>(YEAR(H5)-YEAR('Сводная таблица'!$B$2))*53+WEEKNUM(H5)</f>
        <v>45</v>
      </c>
      <c r="J5" s="90">
        <v>22</v>
      </c>
      <c r="K5" s="91">
        <f>VLOOKUP(I5,'Формула рейтинга'!$A$3:$AZ$203,J5+2,FALSE)*10</f>
        <v>2.2791157615605968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19">
        <v>24</v>
      </c>
      <c r="K6" s="99">
        <f>VLOOKUP(I6,'Формула рейтинга'!$A$3:$AZ$203,J6+2,FALSE)*10</f>
        <v>2.5806811940620937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v>42679</v>
      </c>
      <c r="I11" s="67">
        <f>(YEAR(H11)-YEAR('Сводная таблица'!$B$2))*53+WEEKNUM(H11)</f>
        <v>45</v>
      </c>
      <c r="J11" s="19">
        <v>23</v>
      </c>
      <c r="K11" s="99">
        <f>VLOOKUP(I11,'Формула рейтинга'!$A$3:$AZ$203,J11+2,FALSE)*10</f>
        <v>2.3714091243789053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v>42665</v>
      </c>
      <c r="I12" s="67">
        <f>(YEAR(H12)-YEAR('Сводная таблица'!$B$2))*53+WEEKNUM(H12)</f>
        <v>43</v>
      </c>
      <c r="J12" s="19">
        <v>27</v>
      </c>
      <c r="K12" s="99">
        <f>VLOOKUP(I12,'Формула рейтинга'!$A$3:$AZ$203,J12+2,FALSE)*10</f>
        <v>2.8047517785454175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v>42672</v>
      </c>
      <c r="I13" s="67">
        <f>(YEAR(H13)-YEAR('Сводная таблица'!$B$2))*53+WEEKNUM(H13)</f>
        <v>44</v>
      </c>
      <c r="J13" s="19">
        <v>26</v>
      </c>
      <c r="K13" s="99">
        <f>VLOOKUP(I13,'Формула рейтинга'!$A$3:$AZ$203,J13+2,FALSE)*10</f>
        <v>2.6770481600829643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ref="H15:H43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v>42679</v>
      </c>
      <c r="I19" s="67">
        <f>(YEAR(H19)-YEAR('Сводная таблица'!$B$2))*53+WEEKNUM(H19)</f>
        <v>45</v>
      </c>
      <c r="J19" s="19">
        <v>22</v>
      </c>
      <c r="K19" s="99">
        <f>VLOOKUP(I19,'Формула рейтинга'!$A$3:$AZ$203,J19+2,FALSE)*10</f>
        <v>2.2791157615605968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v>42672</v>
      </c>
      <c r="I20" s="67">
        <f>(YEAR(H20)-YEAR('Сводная таблица'!$B$2))*53+WEEKNUM(H20)</f>
        <v>44</v>
      </c>
      <c r="J20" s="19">
        <v>21</v>
      </c>
      <c r="K20" s="99">
        <f>VLOOKUP(I20,'Формула рейтинга'!$A$3:$AZ$203,J20+2,FALSE)*10</f>
        <v>2.2203729362311724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v>42672</v>
      </c>
      <c r="I23" s="67">
        <f>(YEAR(H23)-YEAR('Сводная таблица'!$B$2))*53+WEEKNUM(H23)</f>
        <v>44</v>
      </c>
      <c r="J23" s="19">
        <v>29</v>
      </c>
      <c r="K23" s="99">
        <f>VLOOKUP(I23,'Формула рейтинга'!$A$3:$AZ$203,J23+2,FALSE)*10</f>
        <v>2.9286528165068364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v>42679</v>
      </c>
      <c r="I26" s="67">
        <f>(YEAR(H26)-YEAR('Сводная таблица'!$B$2))*53+WEEKNUM(H26)</f>
        <v>45</v>
      </c>
      <c r="J26" s="19">
        <v>28</v>
      </c>
      <c r="K26" s="99">
        <f>VLOOKUP(I26,'Формула рейтинга'!$A$3:$AZ$203,J26+2,FALSE)*10</f>
        <v>2.8050439402671841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v>42672</v>
      </c>
      <c r="I27" s="67">
        <f>(YEAR(H27)-YEAR('Сводная таблица'!$B$2))*53+WEEKNUM(H27)</f>
        <v>44</v>
      </c>
      <c r="J27" s="19">
        <v>20</v>
      </c>
      <c r="K27" s="99">
        <f>VLOOKUP(I27,'Формула рейтинга'!$A$3:$AZ$203,J27+2,FALSE)*10</f>
        <v>2.1230909502265742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42679</v>
      </c>
      <c r="I35" s="67">
        <f>(YEAR(H35)-YEAR('Сводная таблица'!$B$2))*53+WEEKNUM(H35)</f>
        <v>45</v>
      </c>
      <c r="J35" s="19">
        <v>29</v>
      </c>
      <c r="K35" s="99">
        <f>VLOOKUP(I35,'Формула рейтинга'!$A$3:$AZ$203,J35+2,FALSE)*10</f>
        <v>2.8864748449945052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19">
        <v>28</v>
      </c>
      <c r="K40" s="99">
        <f>VLOOKUP(I40,'Формула рейтинга'!$A$3:$AZ$203,J40+2,FALSE)*10</f>
        <v>2.8050439402671841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B1" workbookViewId="0">
      <selection activeCell="B5" sqref="B5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6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42679</v>
      </c>
      <c r="I9" s="67">
        <f>(YEAR(H9)-YEAR('Сводная таблица'!$B$2))*53+WEEKNUM(H9)</f>
        <v>45</v>
      </c>
      <c r="J9" s="19">
        <v>23</v>
      </c>
      <c r="K9" s="99">
        <f>VLOOKUP(I9,'Формула рейтинга'!$A$3:$AZ$203,J9+2,FALSE)*10</f>
        <v>2.3714091243789053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42679</v>
      </c>
      <c r="I10" s="67">
        <f>(YEAR(H10)-YEAR('Сводная таблица'!$B$2))*53+WEEKNUM(H10)</f>
        <v>45</v>
      </c>
      <c r="J10" s="19">
        <v>18</v>
      </c>
      <c r="K10" s="99">
        <f>VLOOKUP(I10,'Формула рейтинга'!$A$3:$AZ$203,J10+2,FALSE)*10</f>
        <v>1.8903043457341693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42679</v>
      </c>
      <c r="I14" s="67">
        <f>(YEAR(H14)-YEAR('Сводная таблица'!$B$2))*53+WEEKNUM(H14)</f>
        <v>45</v>
      </c>
      <c r="J14" s="19">
        <v>14</v>
      </c>
      <c r="K14" s="99">
        <f>VLOOKUP(I14,'Формула рейтинга'!$A$3:$AZ$203,J14+2,FALSE)*10</f>
        <v>1.4694486256946127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42679</v>
      </c>
      <c r="I17" s="67">
        <f>(YEAR(H17)-YEAR('Сводная таблица'!$B$2))*53+WEEKNUM(H17)</f>
        <v>45</v>
      </c>
      <c r="J17" s="19">
        <v>17</v>
      </c>
      <c r="K17" s="99">
        <f>VLOOKUP(I17,'Формула рейтинга'!$A$3:$AZ$203,J17+2,FALSE)*10</f>
        <v>1.7880918599092133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4</v>
      </c>
      <c r="K33" s="99">
        <f>VLOOKUP(I33,'Формула рейтинга'!$A$3:$AZ$203,J33+2,FALSE)*10</f>
        <v>0.3220229624171223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3</v>
      </c>
      <c r="K34" s="99">
        <f>VLOOKUP(I34,'Формула рейтинга'!$A$3:$AZ$203,J34+2,FALSE)*10</f>
        <v>0.21482843131227236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42679</v>
      </c>
      <c r="I35" s="67">
        <f>(YEAR(H35)-YEAR('Сводная таблица'!$B$2))*53+WEEKNUM(H35)</f>
        <v>45</v>
      </c>
      <c r="J35" s="19">
        <v>4</v>
      </c>
      <c r="K35" s="99">
        <f>VLOOKUP(I35,'Формула рейтинга'!$A$3:$AZ$203,J35+2,FALSE)*10</f>
        <v>0.3220229624171223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6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6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6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6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2016-11-08T09:01:11Z</dcterms:modified>
</cp:coreProperties>
</file>