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Condori\Documents\"/>
    </mc:Choice>
  </mc:AlternateContent>
  <xr:revisionPtr revIDLastSave="0" documentId="8_{F14D14E0-79B5-4E7B-9CB0-4E16FE4DAD25}" xr6:coauthVersionLast="47" xr6:coauthVersionMax="47" xr10:uidLastSave="{00000000-0000-0000-0000-000000000000}"/>
  <bookViews>
    <workbookView xWindow="-120" yWindow="-120" windowWidth="15600" windowHeight="11160" firstSheet="1" activeTab="3" xr2:uid="{A7824350-6CBD-42FD-B80F-6FB73DDCA075}"/>
    <workbookView xWindow="1560" yWindow="1560" windowWidth="11520" windowHeight="7875" firstSheet="1" activeTab="2" xr2:uid="{3D889DF7-80EC-4D3E-AE61-672AF1FF306F}"/>
  </bookViews>
  <sheets>
    <sheet name="2024" sheetId="1" r:id="rId1"/>
    <sheet name="2025" sheetId="3" r:id="rId2"/>
    <sheet name="BUDGET" sheetId="2" r:id="rId3"/>
    <sheet name="CONSOLIDAD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4" l="1"/>
  <c r="D77" i="4"/>
  <c r="F77" i="4"/>
  <c r="F85" i="4"/>
  <c r="F121" i="4"/>
  <c r="E114" i="4"/>
  <c r="I58" i="4"/>
  <c r="H59" i="4" s="1"/>
  <c r="H60" i="4" s="1"/>
  <c r="H58" i="4"/>
  <c r="F94" i="4"/>
  <c r="D94" i="4"/>
  <c r="D74" i="4"/>
  <c r="E70" i="4"/>
  <c r="D70" i="4"/>
  <c r="F68" i="4"/>
  <c r="E68" i="4"/>
  <c r="F66" i="4"/>
  <c r="E49" i="4"/>
  <c r="E47" i="4"/>
  <c r="D47" i="4"/>
  <c r="E44" i="4"/>
  <c r="D44" i="4"/>
  <c r="F42" i="4"/>
  <c r="E42" i="4"/>
  <c r="D42" i="4"/>
  <c r="F122" i="4"/>
  <c r="F124" i="4"/>
  <c r="F123" i="4" s="1"/>
  <c r="F120" i="4" s="1"/>
  <c r="F119" i="4" s="1"/>
  <c r="F125" i="4"/>
  <c r="F126" i="4"/>
  <c r="F113" i="4"/>
  <c r="F112" i="4" s="1"/>
  <c r="F115" i="4"/>
  <c r="F114" i="4" s="1"/>
  <c r="F117" i="4"/>
  <c r="F116" i="4" s="1"/>
  <c r="F118" i="4"/>
  <c r="F109" i="4"/>
  <c r="F106" i="4"/>
  <c r="F105" i="4" s="1"/>
  <c r="F107" i="4"/>
  <c r="F108" i="4"/>
  <c r="F103" i="4"/>
  <c r="F104" i="4"/>
  <c r="F102" i="4"/>
  <c r="F100" i="4" s="1"/>
  <c r="F101" i="4"/>
  <c r="F95" i="4"/>
  <c r="F96" i="4"/>
  <c r="F98" i="4"/>
  <c r="F97" i="4" s="1"/>
  <c r="F99" i="4"/>
  <c r="F87" i="4"/>
  <c r="F86" i="4" s="1"/>
  <c r="F88" i="4"/>
  <c r="F89" i="4"/>
  <c r="F90" i="4"/>
  <c r="F91" i="4"/>
  <c r="F92" i="4"/>
  <c r="F93" i="4"/>
  <c r="F84" i="4"/>
  <c r="F75" i="4"/>
  <c r="F74" i="4" s="1"/>
  <c r="F76" i="4"/>
  <c r="F78" i="4"/>
  <c r="F79" i="4"/>
  <c r="F80" i="4"/>
  <c r="F81" i="4"/>
  <c r="F82" i="4"/>
  <c r="F83" i="4"/>
  <c r="F69" i="4"/>
  <c r="F71" i="4"/>
  <c r="F70" i="4" s="1"/>
  <c r="F72" i="4"/>
  <c r="F73" i="4"/>
  <c r="F67" i="4"/>
  <c r="F62" i="4"/>
  <c r="F61" i="4" s="1"/>
  <c r="F63" i="4"/>
  <c r="F64" i="4"/>
  <c r="F65" i="4"/>
  <c r="F56" i="4"/>
  <c r="F55" i="4" s="1"/>
  <c r="F57" i="4"/>
  <c r="F58" i="4"/>
  <c r="F59" i="4"/>
  <c r="F60" i="4"/>
  <c r="F50" i="4"/>
  <c r="F49" i="4" s="1"/>
  <c r="F51" i="4"/>
  <c r="F52" i="4"/>
  <c r="F48" i="4"/>
  <c r="F47" i="4" s="1"/>
  <c r="F46" i="4"/>
  <c r="F45" i="4"/>
  <c r="F44" i="4" s="1"/>
  <c r="F28" i="4"/>
  <c r="F29" i="4"/>
  <c r="F30" i="4"/>
  <c r="F31" i="4"/>
  <c r="F32" i="4"/>
  <c r="F33" i="4"/>
  <c r="F34" i="4"/>
  <c r="F35" i="4"/>
  <c r="F11" i="4"/>
  <c r="F10" i="4" s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8" i="4"/>
  <c r="F9" i="4"/>
  <c r="F7" i="4"/>
  <c r="F6" i="4"/>
  <c r="F5" i="4" s="1"/>
  <c r="F4" i="4" s="1"/>
  <c r="F3" i="4" s="1"/>
  <c r="E6" i="4"/>
  <c r="E5" i="4" s="1"/>
  <c r="E7" i="4"/>
  <c r="E8" i="4"/>
  <c r="E9" i="4"/>
  <c r="E11" i="4"/>
  <c r="E10" i="4" s="1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51" i="4"/>
  <c r="E56" i="4"/>
  <c r="E57" i="4"/>
  <c r="E55" i="4" s="1"/>
  <c r="E58" i="4"/>
  <c r="E59" i="4"/>
  <c r="E60" i="4"/>
  <c r="E62" i="4"/>
  <c r="E61" i="4" s="1"/>
  <c r="E63" i="4"/>
  <c r="E64" i="4"/>
  <c r="E65" i="4"/>
  <c r="E67" i="4"/>
  <c r="E66" i="4" s="1"/>
  <c r="E69" i="4"/>
  <c r="E75" i="4"/>
  <c r="E74" i="4" s="1"/>
  <c r="E78" i="4"/>
  <c r="E79" i="4"/>
  <c r="E80" i="4"/>
  <c r="E81" i="4"/>
  <c r="E82" i="4"/>
  <c r="E83" i="4"/>
  <c r="E84" i="4"/>
  <c r="E87" i="4"/>
  <c r="E86" i="4" s="1"/>
  <c r="E88" i="4"/>
  <c r="E89" i="4"/>
  <c r="E90" i="4"/>
  <c r="E91" i="4"/>
  <c r="E92" i="4"/>
  <c r="E93" i="4"/>
  <c r="E95" i="4"/>
  <c r="E96" i="4"/>
  <c r="E94" i="4" s="1"/>
  <c r="E98" i="4"/>
  <c r="E99" i="4"/>
  <c r="E97" i="4" s="1"/>
  <c r="E101" i="4"/>
  <c r="E102" i="4"/>
  <c r="E100" i="4" s="1"/>
  <c r="E103" i="4"/>
  <c r="E104" i="4"/>
  <c r="E106" i="4"/>
  <c r="E105" i="4" s="1"/>
  <c r="E107" i="4"/>
  <c r="E108" i="4"/>
  <c r="E109" i="4"/>
  <c r="E113" i="4"/>
  <c r="E112" i="4" s="1"/>
  <c r="E115" i="4"/>
  <c r="E117" i="4"/>
  <c r="E116" i="4" s="1"/>
  <c r="E118" i="4"/>
  <c r="E122" i="4"/>
  <c r="E121" i="4" s="1"/>
  <c r="E124" i="4"/>
  <c r="E123" i="4" s="1"/>
  <c r="E125" i="4"/>
  <c r="E126" i="4"/>
  <c r="D122" i="4"/>
  <c r="D121" i="4" s="1"/>
  <c r="D124" i="4"/>
  <c r="D123" i="4" s="1"/>
  <c r="D125" i="4"/>
  <c r="D126" i="4"/>
  <c r="D113" i="4"/>
  <c r="D112" i="4" s="1"/>
  <c r="D115" i="4"/>
  <c r="D114" i="4" s="1"/>
  <c r="D117" i="4"/>
  <c r="D116" i="4" s="1"/>
  <c r="D118" i="4"/>
  <c r="D109" i="4"/>
  <c r="D108" i="4"/>
  <c r="D106" i="4"/>
  <c r="D105" i="4" s="1"/>
  <c r="D107" i="4"/>
  <c r="D101" i="4"/>
  <c r="D100" i="4" s="1"/>
  <c r="D102" i="4"/>
  <c r="D103" i="4"/>
  <c r="D104" i="4"/>
  <c r="D98" i="4"/>
  <c r="D99" i="4"/>
  <c r="D97" i="4" s="1"/>
  <c r="D87" i="4"/>
  <c r="D88" i="4"/>
  <c r="D89" i="4"/>
  <c r="D90" i="4"/>
  <c r="D91" i="4"/>
  <c r="D86" i="4" s="1"/>
  <c r="D92" i="4"/>
  <c r="D93" i="4"/>
  <c r="D95" i="4"/>
  <c r="D96" i="4"/>
  <c r="D78" i="4"/>
  <c r="D79" i="4"/>
  <c r="D80" i="4"/>
  <c r="D81" i="4"/>
  <c r="D82" i="4"/>
  <c r="D83" i="4"/>
  <c r="D84" i="4"/>
  <c r="D75" i="4"/>
  <c r="D67" i="4"/>
  <c r="D66" i="4" s="1"/>
  <c r="D69" i="4"/>
  <c r="D68" i="4" s="1"/>
  <c r="D64" i="4"/>
  <c r="D65" i="4"/>
  <c r="D62" i="4"/>
  <c r="D61" i="4" s="1"/>
  <c r="D63" i="4"/>
  <c r="D59" i="4"/>
  <c r="D60" i="4"/>
  <c r="D57" i="4"/>
  <c r="D58" i="4"/>
  <c r="D56" i="4"/>
  <c r="D55" i="4" s="1"/>
  <c r="D51" i="4"/>
  <c r="D49" i="4" s="1"/>
  <c r="D38" i="4" s="1"/>
  <c r="D37" i="4" s="1"/>
  <c r="D11" i="4"/>
  <c r="D12" i="4"/>
  <c r="D13" i="4"/>
  <c r="D14" i="4"/>
  <c r="D15" i="4"/>
  <c r="D16" i="4"/>
  <c r="D17" i="4"/>
  <c r="D18" i="4"/>
  <c r="D19" i="4"/>
  <c r="D20" i="4"/>
  <c r="D10" i="4" s="1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6" i="4"/>
  <c r="D5" i="4" s="1"/>
  <c r="D7" i="4"/>
  <c r="D8" i="4"/>
  <c r="D9" i="4"/>
  <c r="B2" i="2"/>
  <c r="D4" i="4" l="1"/>
  <c r="D3" i="4" s="1"/>
  <c r="D120" i="4"/>
  <c r="D119" i="4" s="1"/>
  <c r="E38" i="4"/>
  <c r="E37" i="4" s="1"/>
  <c r="F111" i="4"/>
  <c r="F110" i="4" s="1"/>
  <c r="D111" i="4"/>
  <c r="D110" i="4" s="1"/>
  <c r="F38" i="4"/>
  <c r="F37" i="4" s="1"/>
  <c r="E111" i="4"/>
  <c r="E110" i="4" s="1"/>
  <c r="E4" i="4"/>
  <c r="E3" i="4" s="1"/>
  <c r="E2" i="4" s="1"/>
  <c r="E54" i="4"/>
  <c r="E53" i="4" s="1"/>
  <c r="D54" i="4"/>
  <c r="D53" i="4" s="1"/>
  <c r="E120" i="4"/>
  <c r="E119" i="4" s="1"/>
  <c r="F54" i="4"/>
  <c r="F53" i="4" s="1"/>
  <c r="D2" i="4" l="1"/>
  <c r="F2" i="4"/>
</calcChain>
</file>

<file path=xl/sharedStrings.xml><?xml version="1.0" encoding="utf-8"?>
<sst xmlns="http://schemas.openxmlformats.org/spreadsheetml/2006/main" count="512" uniqueCount="144">
  <si>
    <t>EGRESOS</t>
  </si>
  <si>
    <t xml:space="preserve">  COSTO DE VENTAS</t>
  </si>
  <si>
    <t xml:space="preserve">    COSTO DE VENTAS Y/O SERVICIOS</t>
  </si>
  <si>
    <t xml:space="preserve">      COSTO DE VENTAS Y/O SERVICIOS</t>
  </si>
  <si>
    <t xml:space="preserve">        MATERIALES DE INSTALACION</t>
  </si>
  <si>
    <t xml:space="preserve">        COSTO HONORARIOS PROFESIONALES</t>
  </si>
  <si>
    <t xml:space="preserve">        COSTO ESTIPENDIOS</t>
  </si>
  <si>
    <t xml:space="preserve">        GESTION DE SERVICIO POR TRANSFERENCIA</t>
  </si>
  <si>
    <t xml:space="preserve">      COSTO DE LICENCIAS</t>
  </si>
  <si>
    <t xml:space="preserve">        COSTO LICENCIA WHATAFORM</t>
  </si>
  <si>
    <t xml:space="preserve">        COSTO LICENCIA PLATAFORMA SILICE WS</t>
  </si>
  <si>
    <t xml:space="preserve">        COSTO LICENCIA OVHCLOUD</t>
  </si>
  <si>
    <t xml:space="preserve">        COSTO LICENCIA FLASHSTAR</t>
  </si>
  <si>
    <t xml:space="preserve">        COSTO LICENCIA DIGIFORT</t>
  </si>
  <si>
    <t xml:space="preserve">        COSTO LICENCIA CLOUD4WI</t>
  </si>
  <si>
    <t xml:space="preserve">        COSTO LICENCIA BLUEHOST</t>
  </si>
  <si>
    <t xml:space="preserve">        COSTO LICENCIA BITWORKS</t>
  </si>
  <si>
    <t xml:space="preserve">        COSTO LICENCIA BEACONTAC</t>
  </si>
  <si>
    <t xml:space="preserve">        COSTO LICENCIA VMS CAMARAS</t>
  </si>
  <si>
    <t xml:space="preserve">        COSTO LICENCIA FRESHWORKS</t>
  </si>
  <si>
    <t xml:space="preserve">        COSTO LICENCIA ZAPIER INC.</t>
  </si>
  <si>
    <t xml:space="preserve">        COSTO LICENCIA LOOK RIGHT NOW</t>
  </si>
  <si>
    <t xml:space="preserve">        COSTO LICENCIA QUADMINDS</t>
  </si>
  <si>
    <t xml:space="preserve">        COSTO LICENCIA COUPONTOOLS</t>
  </si>
  <si>
    <t xml:space="preserve">        COSTO LICENCIA ZEROSSL</t>
  </si>
  <si>
    <t xml:space="preserve">        COSTO LICENCIA CONNECTLY.AI</t>
  </si>
  <si>
    <t xml:space="preserve">        COSTO LICENCIA S1</t>
  </si>
  <si>
    <t xml:space="preserve">        COSTO LICENCIA JOTFORM</t>
  </si>
  <si>
    <t xml:space="preserve">        COSTO LICENCIA BITRIX</t>
  </si>
  <si>
    <t xml:space="preserve">        COSTO LICENCIA ONE MICROSOFT WAY</t>
  </si>
  <si>
    <t xml:space="preserve">        COSTO LICENCIA CLEVERLY</t>
  </si>
  <si>
    <t xml:space="preserve">        COSTO LICENCIA LINKEDLN</t>
  </si>
  <si>
    <t xml:space="preserve">        COSTO LICENCIA DOMINIO</t>
  </si>
  <si>
    <t xml:space="preserve">        COSTO LICENCIA GODADDY</t>
  </si>
  <si>
    <t xml:space="preserve">  GASTOS DE COMERCIALIZACIÓN</t>
  </si>
  <si>
    <t xml:space="preserve">    GASTOS DE COMERCIALIZACIÓN</t>
  </si>
  <si>
    <t xml:space="preserve">      BENEFICIOS SOCIALES</t>
  </si>
  <si>
    <t xml:space="preserve">        AGUINALDO COM</t>
  </si>
  <si>
    <t xml:space="preserve">      COMISIONES SOBRE VENTAS</t>
  </si>
  <si>
    <t xml:space="preserve">        COMISIONES COM</t>
  </si>
  <si>
    <t xml:space="preserve">        BONOS</t>
  </si>
  <si>
    <t xml:space="preserve">      VÍATICOS</t>
  </si>
  <si>
    <t xml:space="preserve">        VIATICOS C0M</t>
  </si>
  <si>
    <t xml:space="preserve">      PASAJES</t>
  </si>
  <si>
    <t xml:space="preserve">        TRANSPORTE</t>
  </si>
  <si>
    <t xml:space="preserve">        GASTOS DE MOVILIDAD Y TRANSPORTE</t>
  </si>
  <si>
    <t xml:space="preserve">        PROGRAMAS, CAPACITACIONES Y FOROS DE NEGOCIO</t>
  </si>
  <si>
    <t xml:space="preserve">  GASTOS GENERALES DE ADMINISTRACIÓN</t>
  </si>
  <si>
    <t xml:space="preserve">    GASTOS GENERALES DE ADMINISTRACIÓN</t>
  </si>
  <si>
    <t xml:space="preserve">      SUELDOS Y SALARIOS</t>
  </si>
  <si>
    <t xml:space="preserve">        SUELDOS Y SALARIOS ADM</t>
  </si>
  <si>
    <t xml:space="preserve">        HONORARIOS PROFESIONALES</t>
  </si>
  <si>
    <t xml:space="preserve">        RETIRO SOCIOS</t>
  </si>
  <si>
    <t xml:space="preserve">        PRESENTES AL PERSONAL</t>
  </si>
  <si>
    <t xml:space="preserve">        SERVICIO DE CONSULTORIA</t>
  </si>
  <si>
    <t xml:space="preserve">      BENEFICIOS Y CARGAS SOCIALES</t>
  </si>
  <si>
    <t xml:space="preserve">        CAJA NACIONAL DE SALUD ADM</t>
  </si>
  <si>
    <t xml:space="preserve">        A.F.P. GESTORA BOLIVIA ADM</t>
  </si>
  <si>
    <t xml:space="preserve">        VACACIONES ADM</t>
  </si>
  <si>
    <t xml:space="preserve">        DESAHUCIO</t>
  </si>
  <si>
    <t xml:space="preserve">      PROVISIÓN AGUINALDOS</t>
  </si>
  <si>
    <t xml:space="preserve">        AGUINALDOS</t>
  </si>
  <si>
    <t xml:space="preserve">      PREVISIÓN INDEMNIZACIONES</t>
  </si>
  <si>
    <t xml:space="preserve">        BENEFICIOS SOCIALES</t>
  </si>
  <si>
    <t xml:space="preserve">        VIATICOS ADM</t>
  </si>
  <si>
    <t xml:space="preserve">        HOSPEDAJE</t>
  </si>
  <si>
    <t xml:space="preserve">        ESTIPENDIOS</t>
  </si>
  <si>
    <t xml:space="preserve">        TRANSPORTE AEREO</t>
  </si>
  <si>
    <t xml:space="preserve">        TRANSPORTE TERRESTRE</t>
  </si>
  <si>
    <t xml:space="preserve">      SERVICIOS BÁSICOS</t>
  </si>
  <si>
    <t xml:space="preserve">        SERVICIO DE ENERGIA ELECTRICA</t>
  </si>
  <si>
    <t xml:space="preserve">        SERVICIO DE TELEFONIA</t>
  </si>
  <si>
    <t xml:space="preserve">        SERVICIO COURIER</t>
  </si>
  <si>
    <t xml:space="preserve">        SERVICIO DE INTERNET</t>
  </si>
  <si>
    <t xml:space="preserve">        LICENCIA MICROSOFT 365 OUTLOOK</t>
  </si>
  <si>
    <t xml:space="preserve">        SERVICIO DE LIMPIEZA</t>
  </si>
  <si>
    <t xml:space="preserve">        SERVICIOS TECNICOS - INSTALACIONES</t>
  </si>
  <si>
    <t xml:space="preserve">      MATERIALES Y SUMINISTROS</t>
  </si>
  <si>
    <t xml:space="preserve">        MATERIAL DE ESCRITORIO Y OFICINA</t>
  </si>
  <si>
    <t xml:space="preserve">        FOTOCOPIAS, FORMULARIOS Y FOTOGRAFIAS</t>
  </si>
  <si>
    <t xml:space="preserve">        SERVICIO DE IMPRENTA</t>
  </si>
  <si>
    <t xml:space="preserve">        MATERIAL DE LIMPIEZA</t>
  </si>
  <si>
    <t xml:space="preserve">        ACCESORIOS Y REPUESTOS</t>
  </si>
  <si>
    <t xml:space="preserve">        ACTIVOS MENORES</t>
  </si>
  <si>
    <t xml:space="preserve">        ARTICULOS DECORATIVOS DE OFICINA</t>
  </si>
  <si>
    <t xml:space="preserve">      MANTENIMIENTO Y REPARACIÓN</t>
  </si>
  <si>
    <t xml:space="preserve">        MANTENIMIENTO DE OFICINA</t>
  </si>
  <si>
    <t xml:space="preserve">        MANTENIMIENTO EQUIPO COMPUTACION</t>
  </si>
  <si>
    <t xml:space="preserve">      ALQUILERES</t>
  </si>
  <si>
    <t xml:space="preserve">        ALQUILERES DE OFICINA</t>
  </si>
  <si>
    <t xml:space="preserve">        ALQUILER DE SALON PARA REUNIONES</t>
  </si>
  <si>
    <t xml:space="preserve">      GASTOS GENERALES</t>
  </si>
  <si>
    <t xml:space="preserve">        IMPUESTO A LAS TRANSACCIONES</t>
  </si>
  <si>
    <t xml:space="preserve">        IMPUESTO A LAS TRANSFERENCIAS FINANCIERAS ITF</t>
  </si>
  <si>
    <t xml:space="preserve">        SERVICIO DE TE Y REFRIGERIOS</t>
  </si>
  <si>
    <t xml:space="preserve">        CREDITO FISCAL NO COMPENSADO</t>
  </si>
  <si>
    <t xml:space="preserve">      OTROS GASTOS DE ADMINISTRACIÓN</t>
  </si>
  <si>
    <t xml:space="preserve">        TRAMITES LEGALES</t>
  </si>
  <si>
    <t xml:space="preserve">        MULTAS</t>
  </si>
  <si>
    <t xml:space="preserve">        COMISIONES BOTON DE PAGO</t>
  </si>
  <si>
    <t xml:space="preserve">        COMISIONES POR PRESTAMOS DEL SALVADOR</t>
  </si>
  <si>
    <t xml:space="preserve">        COMISIONES POR TRANSFERENCIAS</t>
  </si>
  <si>
    <t xml:space="preserve">  GASTOS FINANCIEROS</t>
  </si>
  <si>
    <t xml:space="preserve">    GASTOS FINANCIEROS</t>
  </si>
  <si>
    <t xml:space="preserve">      OTROS INTERESES</t>
  </si>
  <si>
    <t xml:space="preserve">        INTERESES MORATORIOS</t>
  </si>
  <si>
    <t xml:space="preserve">      COMISIONES BANCARIAS</t>
  </si>
  <si>
    <t xml:space="preserve">        COMISIONES BANCARIAS</t>
  </si>
  <si>
    <t xml:space="preserve">      OTROS GASTOS FINANCIEROS</t>
  </si>
  <si>
    <t xml:space="preserve">        OTROS GASTOS FINANCIEROS</t>
  </si>
  <si>
    <t xml:space="preserve">        SEGUROS BANCARIOS</t>
  </si>
  <si>
    <t xml:space="preserve">  OTROS GASTOS NO OPERATIVOS</t>
  </si>
  <si>
    <t xml:space="preserve">    OTROS GASTOS NO OPERATIVOS</t>
  </si>
  <si>
    <t xml:space="preserve">      DIFERENCIA DE CAMBIO</t>
  </si>
  <si>
    <t xml:space="preserve">        DIFERENCIA DE CAMBIO</t>
  </si>
  <si>
    <t xml:space="preserve">      OTROS GASTOS</t>
  </si>
  <si>
    <t xml:space="preserve">        OTROS GASTOS</t>
  </si>
  <si>
    <t xml:space="preserve">        DIFERENCIA POR REDONDEO</t>
  </si>
  <si>
    <t xml:space="preserve">        MANTENIMIENTO DE VALOR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</si>
  <si>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</si>
  <si>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</si>
  <si>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</si>
  <si>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</si>
  <si>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</si>
  <si>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</si>
  <si>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</si>
  <si>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</si>
  <si>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</si>
  <si>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</si>
  <si>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</si>
  <si>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</si>
  <si>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        COSTO LICENCIA IPEXTREME</t>
  </si>
  <si>
    <t xml:space="preserve">      PUBLICIDAD</t>
  </si>
  <si>
    <t xml:space="preserve">         PUBLICIDAD</t>
  </si>
  <si>
    <t xml:space="preserve">      AJUSTE POR INFLACIÓN Y TENENCIA DE BIENES</t>
  </si>
  <si>
    <t xml:space="preserve">        AJUSTE POR INFLACIÓN Y TENENCIA DE BIENES</t>
  </si>
  <si>
    <t xml:space="preserve">        AJUSTE INTEGRAL DE CUENTAS DE EGRESO</t>
  </si>
  <si>
    <t>MENSUAL</t>
  </si>
  <si>
    <t xml:space="preserve">        COSTO LICENCIA BITRIX / Clickup</t>
  </si>
  <si>
    <t>SERVICIOS LAZO</t>
  </si>
  <si>
    <t>OTROS GASTOS GENERALES</t>
  </si>
  <si>
    <t xml:space="preserve">        COSTO LICENCIA CLICK UP</t>
  </si>
  <si>
    <t>sofia</t>
  </si>
  <si>
    <t>nosotros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</si>
</sst>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2" fillId="0" borderId="0" xfId="0" applyFont="1"/>
    <xf numFmtId="0" fontId="0" fillId="4" borderId="0" xfId="0" applyFill="1"/>
    <xf numFmtId="43" fontId="0" fillId="0" borderId="0" xfId="1" applyFont="1"/>
    <xf numFmtId="4" fontId="0" fillId="0" borderId="0" xfId="0" applyNumberFormat="1"/>
    <xf numFmtId="4" fontId="5" fillId="5" borderId="1" xfId="0" applyNumberFormat="1" applyFont="1" applyFill="1" applyBorder="1"/>
    <xf numFmtId="4" fontId="6" fillId="3" borderId="1" xfId="0" applyNumberFormat="1" applyFont="1" applyFill="1" applyBorder="1"/>
    <xf numFmtId="4" fontId="3" fillId="2" borderId="1" xfId="0" applyNumberFormat="1" applyFont="1" applyFill="1" applyBorder="1"/>
    <xf numFmtId="43" fontId="3" fillId="2" borderId="1" xfId="1" applyFont="1" applyFill="1" applyBorder="1"/>
    <xf numFmtId="0" fontId="3" fillId="2" borderId="1" xfId="0" applyFont="1" applyFill="1" applyBorder="1"/>
    <xf numFmtId="4" fontId="0" fillId="2" borderId="1" xfId="0" applyNumberFormat="1" applyFill="1" applyBorder="1"/>
    <xf numFmtId="43" fontId="0" fillId="2" borderId="1" xfId="1" applyFont="1" applyFill="1" applyBorder="1"/>
    <xf numFmtId="4" fontId="6" fillId="6" borderId="1" xfId="0" applyNumberFormat="1" applyFont="1" applyFill="1" applyBorder="1"/>
    <xf numFmtId="4" fontId="6" fillId="7" borderId="1" xfId="0" applyNumberFormat="1" applyFont="1" applyFill="1" applyBorder="1"/>
    <xf numFmtId="4" fontId="0" fillId="0" borderId="1" xfId="0" applyNumberFormat="1" applyBorder="1"/>
    <xf numFmtId="4" fontId="3" fillId="0" borderId="1" xfId="0" applyNumberFormat="1" applyFont="1" applyBorder="1"/>
    <xf numFmtId="4" fontId="3" fillId="8" borderId="1" xfId="0" applyNumberFormat="1" applyFont="1" applyFill="1" applyBorder="1"/>
    <xf numFmtId="4" fontId="0" fillId="5" borderId="0" xfId="0" applyNumberFormat="1" applyFill="1"/>
    <xf numFmtId="4" fontId="0" fillId="5" borderId="1" xfId="0" applyNumberFormat="1" applyFill="1" applyBorder="1"/>
    <xf numFmtId="4" fontId="3" fillId="0" borderId="1" xfId="0" applyNumberFormat="1" applyFont="1" applyBorder="1" applyAlignment="1">
      <alignment horizontal="left" indent="3"/>
    </xf>
    <xf numFmtId="4" fontId="6" fillId="0" borderId="1" xfId="0" applyNumberFormat="1" applyFont="1" applyBorder="1"/>
    <xf numFmtId="4" fontId="6" fillId="3" borderId="1" xfId="0" applyNumberFormat="1" applyFont="1" applyFill="1" applyBorder="1" applyAlignment="1">
      <alignment horizontal="left" indent="2"/>
    </xf>
    <xf numFmtId="17" fontId="0" fillId="0" borderId="0" xfId="0" applyNumberFormat="1"/>
    <xf numFmtId="0" fontId="0" fillId="6" borderId="0" xfId="0" applyFill="1"/>
    <xf numFmtId="43" fontId="0" fillId="6" borderId="0" xfId="1" applyFont="1" applyFill="1"/>
    <xf numFmtId="0" fontId="0" fillId="9" borderId="0" xfId="0" applyFill="1"/>
    <xf numFmtId="43" fontId="0" fillId="9" borderId="0" xfId="1" applyFont="1" applyFill="1"/>
    <xf numFmtId="0" fontId="0" fillId="0" borderId="0" xfId="0" applyFill="1"/>
    <xf numFmtId="43" fontId="0" fillId="0" borderId="0" xfId="1" applyFont="1" applyFill="1"/>
    <xf numFmtId="0" fontId="0" fillId="7" borderId="0" xfId="0" applyFill="1"/>
    <xf numFmtId="43" fontId="0" fillId="7" borderId="0" xfId="1" applyFont="1" applyFill="1"/>
    <xf numFmtId="43" fontId="0" fillId="0" borderId="0" xfId="0" applyNumberFormat="1"/>
    <xf numFmtId="0" fontId="0" fillId="0" borderId="0" xfId="0" applyAlignment="1">
      <alignment horizontal="left" indent="2"/>
    </xf>
    <xf numFmtId="17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16F9-ABE8-4884-81DB-7AC294A9ADF0}">
  <dimension ref="A1:O128"/>
  <sheetViews>
    <sheetView workbookViewId="0">
      <selection activeCell="B10" activeCellId="1" sqref="B5 B10"/>
    </sheetView>
    <sheetView topLeftCell="A91" workbookViewId="1">
      <selection activeCell="A80" sqref="A80"/>
    </sheetView>
  </sheetViews>
  <sheetFormatPr baseColWidth="10" defaultRowHeight="15" x14ac:dyDescent="0.25"/>
  <cols>
    <col min="1" max="1" width="52.7109375" bestFit="1" customWidth="1"/>
  </cols>
  <sheetData>
    <row r="1" spans="1:15" s="1" customFormat="1" x14ac:dyDescent="0.25"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</row>
    <row r="2" spans="1:15" x14ac:dyDescent="0.25">
      <c r="A2" s="2" t="s">
        <v>0</v>
      </c>
      <c r="B2" s="4">
        <v>198294.45</v>
      </c>
      <c r="C2" s="4">
        <v>168411.8</v>
      </c>
      <c r="D2" s="4">
        <v>314226.06</v>
      </c>
      <c r="E2" s="4">
        <v>280580.06</v>
      </c>
      <c r="F2" s="4">
        <v>357358.8</v>
      </c>
      <c r="G2" s="4">
        <v>334148.64</v>
      </c>
      <c r="H2" s="4">
        <v>599884.32999999996</v>
      </c>
      <c r="I2" s="4">
        <v>371372.11</v>
      </c>
      <c r="J2" s="4">
        <v>533907.63</v>
      </c>
      <c r="K2" s="4">
        <v>475256.53</v>
      </c>
      <c r="L2" s="4">
        <v>373253.13</v>
      </c>
      <c r="M2" s="4">
        <v>498366.44</v>
      </c>
      <c r="N2" s="1"/>
      <c r="O2" s="1"/>
    </row>
    <row r="3" spans="1:15" x14ac:dyDescent="0.25">
      <c r="A3" s="2" t="s">
        <v>1</v>
      </c>
      <c r="B3" s="4">
        <v>61110.06</v>
      </c>
      <c r="C3" s="4">
        <v>48692.4</v>
      </c>
      <c r="D3" s="4">
        <v>159026.93</v>
      </c>
      <c r="E3" s="4">
        <v>166926.26</v>
      </c>
      <c r="F3" s="4">
        <v>251149.9</v>
      </c>
      <c r="G3" s="4">
        <v>246537.99</v>
      </c>
      <c r="H3" s="4">
        <v>465525.55</v>
      </c>
      <c r="I3" s="4">
        <v>245268.77</v>
      </c>
      <c r="J3" s="4">
        <v>330247.63</v>
      </c>
      <c r="K3" s="4">
        <v>72947.81</v>
      </c>
      <c r="L3" s="4">
        <v>137394.54</v>
      </c>
      <c r="M3" s="4">
        <v>78258.38</v>
      </c>
      <c r="N3" s="1"/>
      <c r="O3" s="1"/>
    </row>
    <row r="4" spans="1:15" x14ac:dyDescent="0.25">
      <c r="A4" s="2" t="s">
        <v>2</v>
      </c>
      <c r="B4" s="4">
        <v>61110.06</v>
      </c>
      <c r="C4" s="4">
        <v>48692.4</v>
      </c>
      <c r="D4" s="4">
        <v>159026.93</v>
      </c>
      <c r="E4" s="4">
        <v>166926.26</v>
      </c>
      <c r="F4" s="4">
        <v>251149.9</v>
      </c>
      <c r="G4" s="4">
        <v>246537.99</v>
      </c>
      <c r="H4" s="4">
        <v>465525.55</v>
      </c>
      <c r="I4" s="4">
        <v>245268.77</v>
      </c>
      <c r="J4" s="4">
        <v>330247.63</v>
      </c>
      <c r="K4" s="4">
        <v>72947.81</v>
      </c>
      <c r="L4" s="4">
        <v>137394.54</v>
      </c>
      <c r="M4" s="4">
        <v>78258.38</v>
      </c>
      <c r="N4" s="1"/>
      <c r="O4" s="1"/>
    </row>
    <row r="5" spans="1:15" x14ac:dyDescent="0.25">
      <c r="A5" s="2" t="s">
        <v>3</v>
      </c>
      <c r="B5" s="4">
        <v>26538.84</v>
      </c>
      <c r="C5" s="4">
        <v>8990.84</v>
      </c>
      <c r="D5" s="4">
        <v>8262.84</v>
      </c>
      <c r="E5" s="4">
        <v>13861.9</v>
      </c>
      <c r="F5" s="4">
        <v>24246.6</v>
      </c>
      <c r="G5" s="4">
        <v>9833.33</v>
      </c>
      <c r="H5" s="4">
        <v>14282</v>
      </c>
      <c r="I5" s="4">
        <v>15137.14</v>
      </c>
      <c r="J5" s="4">
        <v>36069.160000000003</v>
      </c>
      <c r="K5" s="4">
        <v>12803.68</v>
      </c>
      <c r="L5" s="4">
        <v>27699.56</v>
      </c>
      <c r="M5" s="4">
        <v>59573.26</v>
      </c>
      <c r="N5" s="1"/>
      <c r="O5" s="1"/>
    </row>
    <row r="6" spans="1:15" x14ac:dyDescent="0.25">
      <c r="A6" s="2" t="s">
        <v>4</v>
      </c>
      <c r="B6" s="4">
        <v>0</v>
      </c>
      <c r="C6" s="4">
        <v>49.94</v>
      </c>
      <c r="D6" s="4">
        <v>0</v>
      </c>
      <c r="E6" s="4">
        <v>0</v>
      </c>
      <c r="F6" s="4">
        <v>11210.89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5737.65</v>
      </c>
      <c r="M6" s="4">
        <v>0</v>
      </c>
      <c r="N6" s="1"/>
      <c r="O6" s="1"/>
    </row>
    <row r="7" spans="1:15" x14ac:dyDescent="0.25">
      <c r="A7" s="2" t="s">
        <v>5</v>
      </c>
      <c r="B7" s="4">
        <v>26538.84</v>
      </c>
      <c r="C7" s="4">
        <v>8940.9</v>
      </c>
      <c r="D7" s="4">
        <v>7786.65</v>
      </c>
      <c r="E7" s="4">
        <v>13861.9</v>
      </c>
      <c r="F7" s="4">
        <v>13035.71</v>
      </c>
      <c r="G7" s="4">
        <v>9833.33</v>
      </c>
      <c r="H7" s="4">
        <v>14282</v>
      </c>
      <c r="I7" s="4">
        <v>15137.14</v>
      </c>
      <c r="J7" s="4">
        <v>25000</v>
      </c>
      <c r="K7" s="4">
        <v>0</v>
      </c>
      <c r="L7" s="4">
        <v>21366.67</v>
      </c>
      <c r="M7" s="4">
        <v>48904.78</v>
      </c>
      <c r="N7" s="1"/>
      <c r="O7" s="1"/>
    </row>
    <row r="8" spans="1:15" x14ac:dyDescent="0.25">
      <c r="A8" s="2" t="s">
        <v>6</v>
      </c>
      <c r="B8" s="4">
        <v>0</v>
      </c>
      <c r="C8" s="4">
        <v>0</v>
      </c>
      <c r="D8" s="4">
        <v>476.19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1"/>
      <c r="O8" s="1"/>
    </row>
    <row r="9" spans="1:15" x14ac:dyDescent="0.25">
      <c r="A9" s="2" t="s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11069.16</v>
      </c>
      <c r="K9" s="4">
        <v>12803.68</v>
      </c>
      <c r="L9" s="4">
        <v>595.24</v>
      </c>
      <c r="M9" s="4">
        <v>10668.48</v>
      </c>
      <c r="N9" s="1"/>
      <c r="O9" s="1"/>
    </row>
    <row r="10" spans="1:15" x14ac:dyDescent="0.25">
      <c r="A10" s="2" t="s">
        <v>8</v>
      </c>
      <c r="B10" s="4">
        <v>34571.22</v>
      </c>
      <c r="C10" s="4">
        <v>39701.56</v>
      </c>
      <c r="D10" s="4">
        <v>150764.09</v>
      </c>
      <c r="E10" s="4">
        <v>153064.35999999999</v>
      </c>
      <c r="F10" s="4">
        <v>226903.3</v>
      </c>
      <c r="G10" s="4">
        <v>236704.66</v>
      </c>
      <c r="H10" s="4">
        <v>451243.55</v>
      </c>
      <c r="I10" s="4">
        <v>230131.63</v>
      </c>
      <c r="J10" s="4">
        <v>294178.46999999997</v>
      </c>
      <c r="K10" s="4">
        <v>60144.13</v>
      </c>
      <c r="L10" s="4">
        <v>109694.98</v>
      </c>
      <c r="M10" s="4">
        <v>18685.12</v>
      </c>
      <c r="N10" s="1"/>
      <c r="O10" s="1"/>
    </row>
    <row r="11" spans="1:15" x14ac:dyDescent="0.25">
      <c r="A11" s="2" t="s">
        <v>9</v>
      </c>
      <c r="B11" s="4">
        <v>57.42</v>
      </c>
      <c r="C11" s="4">
        <v>1137.96</v>
      </c>
      <c r="D11" s="4">
        <v>1137.96</v>
      </c>
      <c r="E11" s="4">
        <v>1137.96</v>
      </c>
      <c r="F11" s="4">
        <v>1137.96</v>
      </c>
      <c r="G11" s="4">
        <v>2406.42</v>
      </c>
      <c r="H11" s="4">
        <v>2406.42</v>
      </c>
      <c r="I11" s="4">
        <v>2829.24</v>
      </c>
      <c r="J11" s="4">
        <v>2829.24</v>
      </c>
      <c r="K11" s="4">
        <v>2829.24</v>
      </c>
      <c r="L11" s="4">
        <v>2829.24</v>
      </c>
      <c r="M11" s="4">
        <v>8472.06</v>
      </c>
      <c r="N11" s="1"/>
      <c r="O11" s="1"/>
    </row>
    <row r="12" spans="1:15" x14ac:dyDescent="0.25">
      <c r="A12" s="2" t="s">
        <v>10</v>
      </c>
      <c r="B12" s="4">
        <v>7217.1</v>
      </c>
      <c r="C12" s="4">
        <v>6101.4</v>
      </c>
      <c r="D12" s="4">
        <v>86060.47</v>
      </c>
      <c r="E12" s="4">
        <v>113250.54</v>
      </c>
      <c r="F12" s="4">
        <v>52644.26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1"/>
      <c r="O12" s="1"/>
    </row>
    <row r="13" spans="1:15" x14ac:dyDescent="0.25">
      <c r="A13" s="2" t="s">
        <v>11</v>
      </c>
      <c r="B13" s="4">
        <v>3558.58</v>
      </c>
      <c r="C13" s="4">
        <v>273.74</v>
      </c>
      <c r="D13" s="4">
        <v>273.74</v>
      </c>
      <c r="E13" s="4">
        <v>273.74</v>
      </c>
      <c r="F13" s="4">
        <v>273.74</v>
      </c>
      <c r="G13" s="4">
        <v>273.74</v>
      </c>
      <c r="H13" s="4">
        <v>273.74</v>
      </c>
      <c r="I13" s="4">
        <v>273.74</v>
      </c>
      <c r="J13" s="4">
        <v>273.7</v>
      </c>
      <c r="K13" s="4">
        <v>0</v>
      </c>
      <c r="L13" s="4">
        <v>3284.84</v>
      </c>
      <c r="M13" s="4">
        <v>0</v>
      </c>
      <c r="N13" s="1"/>
      <c r="O13" s="1"/>
    </row>
    <row r="14" spans="1:15" x14ac:dyDescent="0.25">
      <c r="A14" s="2" t="s">
        <v>12</v>
      </c>
      <c r="B14" s="4">
        <v>436.4</v>
      </c>
      <c r="C14" s="4">
        <v>436.4</v>
      </c>
      <c r="D14" s="4">
        <v>436.4</v>
      </c>
      <c r="E14" s="4">
        <v>436.4</v>
      </c>
      <c r="F14" s="4">
        <v>436.4</v>
      </c>
      <c r="G14" s="4">
        <v>436.4</v>
      </c>
      <c r="H14" s="4">
        <v>436.4</v>
      </c>
      <c r="I14" s="4">
        <v>436.35</v>
      </c>
      <c r="J14" s="4">
        <v>218.15</v>
      </c>
      <c r="K14" s="4">
        <v>0</v>
      </c>
      <c r="L14" s="4">
        <v>0</v>
      </c>
      <c r="M14" s="4">
        <v>0</v>
      </c>
      <c r="N14" s="1"/>
      <c r="O14" s="1"/>
    </row>
    <row r="15" spans="1:15" x14ac:dyDescent="0.25">
      <c r="A15" s="2" t="s">
        <v>13</v>
      </c>
      <c r="B15" s="4">
        <v>2874.48</v>
      </c>
      <c r="C15" s="4">
        <v>410.64</v>
      </c>
      <c r="D15" s="4">
        <v>410.64</v>
      </c>
      <c r="E15" s="4">
        <v>410.64</v>
      </c>
      <c r="F15" s="4">
        <v>410.64</v>
      </c>
      <c r="G15" s="4">
        <v>410.64</v>
      </c>
      <c r="H15" s="4">
        <v>410.64</v>
      </c>
      <c r="I15" s="4">
        <v>410.64</v>
      </c>
      <c r="J15" s="4">
        <v>27219.1</v>
      </c>
      <c r="K15" s="4">
        <v>410.64</v>
      </c>
      <c r="L15" s="4">
        <v>0</v>
      </c>
      <c r="M15" s="4">
        <v>0</v>
      </c>
      <c r="N15" s="1"/>
      <c r="O15" s="1"/>
    </row>
    <row r="16" spans="1:15" x14ac:dyDescent="0.25">
      <c r="A16" s="2" t="s">
        <v>14</v>
      </c>
      <c r="B16" s="4">
        <v>6186.94</v>
      </c>
      <c r="C16" s="4">
        <v>4582.1000000000004</v>
      </c>
      <c r="D16" s="4">
        <v>2438.42</v>
      </c>
      <c r="E16" s="4">
        <v>4582.1000000000004</v>
      </c>
      <c r="F16" s="4">
        <v>4582.1000000000004</v>
      </c>
      <c r="G16" s="4">
        <v>4582.1000000000004</v>
      </c>
      <c r="H16" s="4">
        <v>4582.1000000000004</v>
      </c>
      <c r="I16" s="4">
        <v>4582.1000000000004</v>
      </c>
      <c r="J16" s="4">
        <v>4582.1000000000004</v>
      </c>
      <c r="K16" s="4">
        <v>4582.1000000000004</v>
      </c>
      <c r="L16" s="4">
        <v>4582.1000000000004</v>
      </c>
      <c r="M16" s="4">
        <v>4582.1000000000004</v>
      </c>
      <c r="N16" s="1"/>
      <c r="O16" s="1"/>
    </row>
    <row r="17" spans="1:15" x14ac:dyDescent="0.25">
      <c r="A17" s="2" t="s">
        <v>15</v>
      </c>
      <c r="B17" s="4">
        <v>352.94</v>
      </c>
      <c r="C17" s="4">
        <v>352.94</v>
      </c>
      <c r="D17" s="4">
        <v>267.38</v>
      </c>
      <c r="E17" s="4">
        <v>267.38</v>
      </c>
      <c r="F17" s="4">
        <v>267.38</v>
      </c>
      <c r="G17" s="4">
        <v>267.38</v>
      </c>
      <c r="H17" s="4">
        <v>267.38</v>
      </c>
      <c r="I17" s="4">
        <v>267.38</v>
      </c>
      <c r="J17" s="4">
        <v>267.38</v>
      </c>
      <c r="K17" s="4">
        <v>267.39</v>
      </c>
      <c r="L17" s="4">
        <v>81.34</v>
      </c>
      <c r="M17" s="4">
        <v>81.34</v>
      </c>
      <c r="N17" s="1"/>
      <c r="O17" s="1"/>
    </row>
    <row r="18" spans="1:15" x14ac:dyDescent="0.25">
      <c r="A18" s="2" t="s">
        <v>16</v>
      </c>
      <c r="B18" s="4">
        <v>6192.73</v>
      </c>
      <c r="C18" s="4">
        <v>6370.14</v>
      </c>
      <c r="D18" s="4">
        <v>8113.41</v>
      </c>
      <c r="E18" s="4">
        <v>0</v>
      </c>
      <c r="F18" s="4">
        <v>2784</v>
      </c>
      <c r="G18" s="4">
        <v>12353.51</v>
      </c>
      <c r="H18" s="4">
        <v>4849.87</v>
      </c>
      <c r="I18" s="4">
        <v>4852.8599999999997</v>
      </c>
      <c r="J18" s="4">
        <v>0</v>
      </c>
      <c r="K18" s="4">
        <v>0</v>
      </c>
      <c r="L18" s="4">
        <v>0</v>
      </c>
      <c r="M18" s="4">
        <v>0</v>
      </c>
      <c r="N18" s="1"/>
      <c r="O18" s="1"/>
    </row>
    <row r="19" spans="1:15" x14ac:dyDescent="0.25">
      <c r="A19" s="2" t="s">
        <v>17</v>
      </c>
      <c r="B19" s="4">
        <v>4092.48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1"/>
      <c r="O19" s="1"/>
    </row>
    <row r="20" spans="1:15" x14ac:dyDescent="0.25">
      <c r="A20" s="2" t="s">
        <v>18</v>
      </c>
      <c r="B20" s="4">
        <v>445.44</v>
      </c>
      <c r="C20" s="4">
        <v>445.44</v>
      </c>
      <c r="D20" s="4">
        <v>285.36</v>
      </c>
      <c r="E20" s="4">
        <v>285.36</v>
      </c>
      <c r="F20" s="4">
        <v>285.36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1"/>
      <c r="O20" s="1"/>
    </row>
    <row r="21" spans="1:15" x14ac:dyDescent="0.25">
      <c r="A21" s="2" t="s">
        <v>19</v>
      </c>
      <c r="B21" s="4">
        <v>920.81</v>
      </c>
      <c r="C21" s="4">
        <v>920.81</v>
      </c>
      <c r="D21" s="4">
        <v>920.81</v>
      </c>
      <c r="E21" s="4">
        <v>920.81</v>
      </c>
      <c r="F21" s="4">
        <v>920.81</v>
      </c>
      <c r="G21" s="4">
        <v>920.81</v>
      </c>
      <c r="H21" s="4">
        <v>920.79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1"/>
      <c r="O21" s="1"/>
    </row>
    <row r="22" spans="1:15" x14ac:dyDescent="0.25">
      <c r="A22" s="2" t="s">
        <v>20</v>
      </c>
      <c r="B22" s="4">
        <v>929.16</v>
      </c>
      <c r="C22" s="4">
        <v>929.16</v>
      </c>
      <c r="D22" s="4">
        <v>929.16</v>
      </c>
      <c r="E22" s="4">
        <v>228.98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1"/>
      <c r="O22" s="1"/>
    </row>
    <row r="23" spans="1:15" x14ac:dyDescent="0.25">
      <c r="A23" s="2" t="s">
        <v>21</v>
      </c>
      <c r="B23" s="4">
        <v>522</v>
      </c>
      <c r="C23" s="4">
        <v>522</v>
      </c>
      <c r="D23" s="4">
        <v>0</v>
      </c>
      <c r="E23" s="4">
        <v>0</v>
      </c>
      <c r="F23" s="4">
        <v>421.01</v>
      </c>
      <c r="G23" s="4">
        <v>0</v>
      </c>
      <c r="H23" s="4">
        <v>324.2</v>
      </c>
      <c r="I23" s="4">
        <v>346.61</v>
      </c>
      <c r="J23" s="4">
        <v>529.66</v>
      </c>
      <c r="K23" s="4">
        <v>520</v>
      </c>
      <c r="L23" s="4">
        <v>522</v>
      </c>
      <c r="M23" s="4">
        <v>522</v>
      </c>
      <c r="N23" s="1"/>
      <c r="O23" s="1"/>
    </row>
    <row r="24" spans="1:15" x14ac:dyDescent="0.25">
      <c r="A24" s="2" t="s">
        <v>22</v>
      </c>
      <c r="B24" s="4">
        <v>348</v>
      </c>
      <c r="C24" s="4">
        <v>348</v>
      </c>
      <c r="D24" s="4">
        <v>348</v>
      </c>
      <c r="E24" s="4">
        <v>348</v>
      </c>
      <c r="F24" s="4">
        <v>348</v>
      </c>
      <c r="G24" s="4">
        <v>348</v>
      </c>
      <c r="H24" s="4">
        <v>348</v>
      </c>
      <c r="I24" s="4">
        <v>348</v>
      </c>
      <c r="J24" s="4">
        <v>10092</v>
      </c>
      <c r="K24" s="4">
        <v>348</v>
      </c>
      <c r="L24" s="4">
        <v>348</v>
      </c>
      <c r="M24" s="4">
        <v>0</v>
      </c>
      <c r="N24" s="1"/>
      <c r="O24" s="1"/>
    </row>
    <row r="25" spans="1:15" x14ac:dyDescent="0.25">
      <c r="A25" s="2" t="s">
        <v>23</v>
      </c>
      <c r="B25" s="4">
        <v>344.52</v>
      </c>
      <c r="C25" s="4">
        <v>172.26</v>
      </c>
      <c r="D25" s="4">
        <v>172.26</v>
      </c>
      <c r="E25" s="4">
        <v>0</v>
      </c>
      <c r="F25" s="4">
        <v>0</v>
      </c>
      <c r="G25" s="4">
        <v>0</v>
      </c>
      <c r="H25" s="4">
        <v>1033.56</v>
      </c>
      <c r="I25" s="4">
        <v>0</v>
      </c>
      <c r="J25" s="4">
        <v>0</v>
      </c>
      <c r="K25" s="4">
        <v>0</v>
      </c>
      <c r="L25" s="4">
        <v>0</v>
      </c>
      <c r="M25" s="4">
        <v>1033.56</v>
      </c>
      <c r="N25" s="1"/>
      <c r="O25" s="1"/>
    </row>
    <row r="26" spans="1:15" x14ac:dyDescent="0.25">
      <c r="A26" s="2" t="s">
        <v>24</v>
      </c>
      <c r="B26" s="4">
        <v>69.599999999999994</v>
      </c>
      <c r="C26" s="4">
        <v>69.599999999999994</v>
      </c>
      <c r="D26" s="4">
        <v>69.599999999999994</v>
      </c>
      <c r="E26" s="4">
        <v>69.599999999999994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"/>
      <c r="O26" s="1"/>
    </row>
    <row r="27" spans="1:15" x14ac:dyDescent="0.25">
      <c r="A27" s="2" t="s">
        <v>25</v>
      </c>
      <c r="B27" s="4">
        <v>0</v>
      </c>
      <c r="C27" s="4">
        <v>0</v>
      </c>
      <c r="D27" s="4">
        <v>37239.550000000003</v>
      </c>
      <c r="E27" s="4">
        <v>4536.74</v>
      </c>
      <c r="F27" s="4">
        <v>106221.15</v>
      </c>
      <c r="G27" s="4">
        <v>180028.4</v>
      </c>
      <c r="H27" s="4">
        <v>398832.36</v>
      </c>
      <c r="I27" s="4">
        <v>170193.09</v>
      </c>
      <c r="J27" s="4">
        <v>199231.11</v>
      </c>
      <c r="K27" s="4">
        <v>50473.71</v>
      </c>
      <c r="L27" s="4">
        <v>61435.02</v>
      </c>
      <c r="M27" s="4">
        <v>0</v>
      </c>
      <c r="N27" s="1"/>
      <c r="O27" s="1"/>
    </row>
    <row r="28" spans="1:15" x14ac:dyDescent="0.25">
      <c r="A28" s="2" t="s">
        <v>26</v>
      </c>
      <c r="B28" s="4">
        <v>0</v>
      </c>
      <c r="C28" s="4">
        <v>16606.349999999999</v>
      </c>
      <c r="D28" s="4">
        <v>10947.88</v>
      </c>
      <c r="E28" s="4">
        <v>25603.06</v>
      </c>
      <c r="F28" s="4">
        <v>55457.440000000002</v>
      </c>
      <c r="G28" s="4">
        <v>33964.21</v>
      </c>
      <c r="H28" s="4">
        <v>35845.040000000001</v>
      </c>
      <c r="I28" s="4">
        <v>44878.57</v>
      </c>
      <c r="J28" s="4">
        <v>48222.98</v>
      </c>
      <c r="K28" s="4">
        <v>0</v>
      </c>
      <c r="L28" s="4">
        <v>31813.39</v>
      </c>
      <c r="M28" s="4">
        <v>3303.63</v>
      </c>
      <c r="N28" s="1"/>
      <c r="O28" s="1"/>
    </row>
    <row r="29" spans="1:15" x14ac:dyDescent="0.25">
      <c r="A29" s="2" t="s">
        <v>27</v>
      </c>
      <c r="B29" s="4">
        <v>22.62</v>
      </c>
      <c r="C29" s="4">
        <v>22.62</v>
      </c>
      <c r="D29" s="4">
        <v>22.62</v>
      </c>
      <c r="E29" s="4">
        <v>22.62</v>
      </c>
      <c r="F29" s="4">
        <v>22.62</v>
      </c>
      <c r="G29" s="4">
        <v>22.62</v>
      </c>
      <c r="H29" s="4">
        <v>22.62</v>
      </c>
      <c r="I29" s="4">
        <v>22.62</v>
      </c>
      <c r="J29" s="4">
        <v>22.62</v>
      </c>
      <c r="K29" s="4">
        <v>22.62</v>
      </c>
      <c r="L29" s="4">
        <v>22.62</v>
      </c>
      <c r="M29" s="4">
        <v>0</v>
      </c>
      <c r="N29" s="1"/>
      <c r="O29" s="1"/>
    </row>
    <row r="30" spans="1:15" x14ac:dyDescent="0.25">
      <c r="A30" s="2" t="s">
        <v>28</v>
      </c>
      <c r="B30" s="4">
        <v>0</v>
      </c>
      <c r="C30" s="4">
        <v>0</v>
      </c>
      <c r="D30" s="4">
        <v>690.43</v>
      </c>
      <c r="E30" s="4">
        <v>690.43</v>
      </c>
      <c r="F30" s="4">
        <v>690.43</v>
      </c>
      <c r="G30" s="4">
        <v>690.43</v>
      </c>
      <c r="H30" s="4">
        <v>690.43</v>
      </c>
      <c r="I30" s="4">
        <v>690.43</v>
      </c>
      <c r="J30" s="4">
        <v>690.43</v>
      </c>
      <c r="K30" s="4">
        <v>690.43</v>
      </c>
      <c r="L30" s="4">
        <v>690.43</v>
      </c>
      <c r="M30" s="4">
        <v>690.43</v>
      </c>
      <c r="N30" s="1"/>
      <c r="O30" s="1"/>
    </row>
    <row r="31" spans="1:15" x14ac:dyDescent="0.25">
      <c r="A31" s="2" t="s">
        <v>29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139.06</v>
      </c>
      <c r="M31" s="4">
        <v>0</v>
      </c>
      <c r="N31" s="1"/>
      <c r="O31" s="1"/>
    </row>
    <row r="32" spans="1:15" x14ac:dyDescent="0.25">
      <c r="A32" s="2" t="s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689.04</v>
      </c>
      <c r="M32" s="4">
        <v>0</v>
      </c>
      <c r="N32" s="1"/>
      <c r="O32" s="1"/>
    </row>
    <row r="33" spans="1:15" x14ac:dyDescent="0.25">
      <c r="A33" s="2" t="s">
        <v>31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689.04</v>
      </c>
      <c r="M33" s="4">
        <v>0</v>
      </c>
      <c r="N33" s="1"/>
      <c r="O33" s="1"/>
    </row>
    <row r="34" spans="1:15" x14ac:dyDescent="0.25">
      <c r="A34" s="2" t="s">
        <v>32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2324.15</v>
      </c>
      <c r="M34" s="4">
        <v>0</v>
      </c>
      <c r="N34" s="1"/>
      <c r="O34" s="1"/>
    </row>
    <row r="35" spans="1:15" x14ac:dyDescent="0.25">
      <c r="A35" s="2" t="s">
        <v>33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244.71</v>
      </c>
      <c r="M35" s="4">
        <v>0</v>
      </c>
      <c r="N35" s="1"/>
      <c r="O35" s="1"/>
    </row>
    <row r="36" spans="1:15" x14ac:dyDescent="0.25">
      <c r="A36" s="2" t="s">
        <v>34</v>
      </c>
      <c r="B36" s="4">
        <v>780.95</v>
      </c>
      <c r="C36" s="4">
        <v>53.57</v>
      </c>
      <c r="D36" s="4">
        <v>29.76</v>
      </c>
      <c r="E36" s="4">
        <v>5255</v>
      </c>
      <c r="F36" s="4">
        <v>474.76</v>
      </c>
      <c r="G36" s="4">
        <v>23.81</v>
      </c>
      <c r="H36" s="4">
        <v>12931.5</v>
      </c>
      <c r="I36" s="4">
        <v>88.33</v>
      </c>
      <c r="J36" s="4">
        <v>305</v>
      </c>
      <c r="K36" s="4">
        <v>77233.53</v>
      </c>
      <c r="L36" s="4">
        <v>9202.24</v>
      </c>
      <c r="M36" s="4">
        <v>3949.89</v>
      </c>
      <c r="N36" s="1"/>
      <c r="O36" s="1"/>
    </row>
    <row r="37" spans="1:15" x14ac:dyDescent="0.25">
      <c r="A37" s="2" t="s">
        <v>35</v>
      </c>
      <c r="B37" s="4">
        <v>780.95</v>
      </c>
      <c r="C37" s="4">
        <v>53.57</v>
      </c>
      <c r="D37" s="4">
        <v>29.76</v>
      </c>
      <c r="E37" s="4">
        <v>5255</v>
      </c>
      <c r="F37" s="4">
        <v>474.76</v>
      </c>
      <c r="G37" s="4">
        <v>23.81</v>
      </c>
      <c r="H37" s="4">
        <v>12931.5</v>
      </c>
      <c r="I37" s="4">
        <v>88.33</v>
      </c>
      <c r="J37" s="4">
        <v>305</v>
      </c>
      <c r="K37" s="4">
        <v>77233.53</v>
      </c>
      <c r="L37" s="4">
        <v>9202.24</v>
      </c>
      <c r="M37" s="4">
        <v>3949.89</v>
      </c>
      <c r="N37" s="1"/>
      <c r="O37" s="1"/>
    </row>
    <row r="38" spans="1:15" x14ac:dyDescent="0.25">
      <c r="A38" t="s">
        <v>36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2580.62</v>
      </c>
      <c r="M38" s="4">
        <v>2580.62</v>
      </c>
      <c r="N38" s="1"/>
      <c r="O38" s="1"/>
    </row>
    <row r="39" spans="1:15" x14ac:dyDescent="0.25">
      <c r="A39" t="s">
        <v>37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2580.62</v>
      </c>
      <c r="M39" s="4">
        <v>2580.62</v>
      </c>
      <c r="N39" s="1"/>
      <c r="O39" s="1"/>
    </row>
    <row r="40" spans="1:15" x14ac:dyDescent="0.25">
      <c r="A40" t="s">
        <v>38</v>
      </c>
      <c r="B40" s="4">
        <v>0</v>
      </c>
      <c r="C40" s="4">
        <v>0</v>
      </c>
      <c r="D40" s="4">
        <v>0</v>
      </c>
      <c r="E40" s="4">
        <v>5150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41666.67</v>
      </c>
      <c r="L40" s="4">
        <v>5555.5</v>
      </c>
      <c r="M40" s="4">
        <v>0</v>
      </c>
      <c r="N40" s="1"/>
      <c r="O40" s="1"/>
    </row>
    <row r="41" spans="1:15" x14ac:dyDescent="0.25">
      <c r="A41" t="s">
        <v>39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41666.67</v>
      </c>
      <c r="L41" s="4">
        <v>5555.5</v>
      </c>
      <c r="M41" s="4">
        <v>0</v>
      </c>
      <c r="N41" s="1"/>
      <c r="O41" s="1"/>
    </row>
    <row r="42" spans="1:15" x14ac:dyDescent="0.25">
      <c r="A42" t="s">
        <v>40</v>
      </c>
      <c r="B42" s="4">
        <v>0</v>
      </c>
      <c r="C42" s="4">
        <v>0</v>
      </c>
      <c r="D42" s="4">
        <v>0</v>
      </c>
      <c r="E42" s="4">
        <v>5150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1"/>
      <c r="O42" s="1"/>
    </row>
    <row r="43" spans="1:15" x14ac:dyDescent="0.25">
      <c r="A43" t="s">
        <v>41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828.57</v>
      </c>
      <c r="I43" s="4">
        <v>0</v>
      </c>
      <c r="J43" s="4">
        <v>0</v>
      </c>
      <c r="K43" s="4">
        <v>34500</v>
      </c>
      <c r="L43" s="4">
        <v>0</v>
      </c>
      <c r="M43" s="4">
        <v>1304.75</v>
      </c>
      <c r="N43" s="1"/>
      <c r="O43" s="1"/>
    </row>
    <row r="44" spans="1:15" x14ac:dyDescent="0.25">
      <c r="A44" t="s">
        <v>42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828.57</v>
      </c>
      <c r="I44" s="4">
        <v>0</v>
      </c>
      <c r="J44" s="4">
        <v>0</v>
      </c>
      <c r="K44" s="4">
        <v>34500</v>
      </c>
      <c r="L44" s="4">
        <v>0</v>
      </c>
      <c r="M44" s="4">
        <v>1304.75</v>
      </c>
      <c r="N44" s="1"/>
      <c r="O44" s="1"/>
    </row>
    <row r="45" spans="1:15" x14ac:dyDescent="0.25">
      <c r="A45" t="s">
        <v>43</v>
      </c>
      <c r="B45" s="4">
        <v>780.95</v>
      </c>
      <c r="C45" s="4">
        <v>53.57</v>
      </c>
      <c r="D45" s="4">
        <v>29.76</v>
      </c>
      <c r="E45" s="4">
        <v>105</v>
      </c>
      <c r="F45" s="4">
        <v>474.76</v>
      </c>
      <c r="G45" s="4">
        <v>23.81</v>
      </c>
      <c r="H45" s="4">
        <v>12102.93</v>
      </c>
      <c r="I45" s="4">
        <v>88.33</v>
      </c>
      <c r="J45" s="4">
        <v>305</v>
      </c>
      <c r="K45" s="4">
        <v>1066.8599999999999</v>
      </c>
      <c r="L45" s="4">
        <v>1066.1199999999999</v>
      </c>
      <c r="M45" s="4">
        <v>64.52</v>
      </c>
      <c r="N45" s="1"/>
      <c r="O45" s="1"/>
    </row>
    <row r="46" spans="1:15" x14ac:dyDescent="0.25">
      <c r="A46" t="s">
        <v>44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487.2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1"/>
      <c r="O46" s="1"/>
    </row>
    <row r="47" spans="1:15" x14ac:dyDescent="0.25">
      <c r="A47" t="s">
        <v>45</v>
      </c>
      <c r="B47" s="4">
        <v>780.95</v>
      </c>
      <c r="C47" s="4">
        <v>53.57</v>
      </c>
      <c r="D47" s="4">
        <v>29.76</v>
      </c>
      <c r="E47" s="4">
        <v>105</v>
      </c>
      <c r="F47" s="4">
        <v>174.76</v>
      </c>
      <c r="G47" s="4">
        <v>23.81</v>
      </c>
      <c r="H47" s="4">
        <v>124.05</v>
      </c>
      <c r="I47" s="4">
        <v>88.33</v>
      </c>
      <c r="J47" s="4">
        <v>5</v>
      </c>
      <c r="K47" s="4">
        <v>22.86</v>
      </c>
      <c r="L47" s="4">
        <v>491.92</v>
      </c>
      <c r="M47" s="4">
        <v>64.52</v>
      </c>
      <c r="N47" s="1"/>
      <c r="O47" s="1"/>
    </row>
    <row r="48" spans="1:15" x14ac:dyDescent="0.25">
      <c r="A48" t="s">
        <v>46</v>
      </c>
      <c r="B48" s="4">
        <v>0</v>
      </c>
      <c r="C48" s="4">
        <v>0</v>
      </c>
      <c r="D48" s="4">
        <v>0</v>
      </c>
      <c r="E48" s="4">
        <v>0</v>
      </c>
      <c r="F48" s="4">
        <v>300</v>
      </c>
      <c r="G48" s="4">
        <v>0</v>
      </c>
      <c r="H48" s="4">
        <v>11491.68</v>
      </c>
      <c r="I48" s="4">
        <v>0</v>
      </c>
      <c r="J48" s="4">
        <v>300</v>
      </c>
      <c r="K48" s="4">
        <v>1044</v>
      </c>
      <c r="L48" s="4">
        <v>574.20000000000005</v>
      </c>
      <c r="M48" s="4">
        <v>0</v>
      </c>
      <c r="N48" s="1"/>
      <c r="O48" s="1"/>
    </row>
    <row r="49" spans="1:15" x14ac:dyDescent="0.25">
      <c r="A49" t="s">
        <v>47</v>
      </c>
      <c r="B49" s="4">
        <v>135116.45000000001</v>
      </c>
      <c r="C49" s="4">
        <v>118411.17</v>
      </c>
      <c r="D49" s="4">
        <v>152367.21</v>
      </c>
      <c r="E49" s="4">
        <v>108054.1</v>
      </c>
      <c r="F49" s="4">
        <v>101161.23</v>
      </c>
      <c r="G49" s="4">
        <v>87016.29</v>
      </c>
      <c r="H49" s="4">
        <v>116485.61</v>
      </c>
      <c r="I49" s="4">
        <v>125477.28</v>
      </c>
      <c r="J49" s="4">
        <v>106288.9</v>
      </c>
      <c r="K49" s="4">
        <v>232193.59</v>
      </c>
      <c r="L49" s="4">
        <v>208577.84</v>
      </c>
      <c r="M49" s="4">
        <v>337441.52</v>
      </c>
      <c r="N49" s="1"/>
      <c r="O49" s="1"/>
    </row>
    <row r="50" spans="1:15" x14ac:dyDescent="0.25">
      <c r="A50" t="s">
        <v>48</v>
      </c>
      <c r="B50" s="4">
        <v>135116.45000000001</v>
      </c>
      <c r="C50" s="4">
        <v>118411.17</v>
      </c>
      <c r="D50" s="4">
        <v>152367.21</v>
      </c>
      <c r="E50" s="4">
        <v>108054.1</v>
      </c>
      <c r="F50" s="4">
        <v>101161.23</v>
      </c>
      <c r="G50" s="4">
        <v>87016.29</v>
      </c>
      <c r="H50" s="4">
        <v>116485.61</v>
      </c>
      <c r="I50" s="4">
        <v>125477.28</v>
      </c>
      <c r="J50" s="4">
        <v>106288.9</v>
      </c>
      <c r="K50" s="4">
        <v>232193.59</v>
      </c>
      <c r="L50" s="4">
        <v>208577.84</v>
      </c>
      <c r="M50" s="4">
        <v>337441.52</v>
      </c>
      <c r="N50" s="1"/>
      <c r="O50" s="1"/>
    </row>
    <row r="51" spans="1:15" x14ac:dyDescent="0.25">
      <c r="A51" t="s">
        <v>49</v>
      </c>
      <c r="B51" s="4">
        <v>67171.34</v>
      </c>
      <c r="C51" s="4">
        <v>82765.94</v>
      </c>
      <c r="D51" s="4">
        <v>68385.94</v>
      </c>
      <c r="E51" s="4">
        <v>64791.08</v>
      </c>
      <c r="F51" s="4">
        <v>48636.66</v>
      </c>
      <c r="G51" s="4">
        <v>52136.66</v>
      </c>
      <c r="H51" s="4">
        <v>71436.66</v>
      </c>
      <c r="I51" s="4">
        <v>47786.66</v>
      </c>
      <c r="J51" s="4">
        <v>56486.66</v>
      </c>
      <c r="K51" s="4">
        <v>166834.28</v>
      </c>
      <c r="L51" s="4">
        <v>157865.1</v>
      </c>
      <c r="M51" s="4">
        <v>293299.86</v>
      </c>
      <c r="N51" s="1"/>
      <c r="O51" s="1"/>
    </row>
    <row r="52" spans="1:15" x14ac:dyDescent="0.25">
      <c r="A52" t="s">
        <v>50</v>
      </c>
      <c r="B52" s="4">
        <v>55026.34</v>
      </c>
      <c r="C52" s="4">
        <v>49485.94</v>
      </c>
      <c r="D52" s="4">
        <v>49485.94</v>
      </c>
      <c r="E52" s="4">
        <v>49941.08</v>
      </c>
      <c r="F52" s="4">
        <v>36436.660000000003</v>
      </c>
      <c r="G52" s="4">
        <v>36436.660000000003</v>
      </c>
      <c r="H52" s="4">
        <v>36436.660000000003</v>
      </c>
      <c r="I52" s="4">
        <v>36436.660000000003</v>
      </c>
      <c r="J52" s="4">
        <v>36436.660000000003</v>
      </c>
      <c r="K52" s="4">
        <v>36436.660000000003</v>
      </c>
      <c r="L52" s="4">
        <v>30967.48</v>
      </c>
      <c r="M52" s="4">
        <v>30967.48</v>
      </c>
      <c r="N52" s="1"/>
      <c r="O52" s="1"/>
    </row>
    <row r="53" spans="1:15" x14ac:dyDescent="0.25">
      <c r="A53" t="s">
        <v>51</v>
      </c>
      <c r="B53" s="4">
        <v>3045</v>
      </c>
      <c r="C53" s="4">
        <v>8700</v>
      </c>
      <c r="D53" s="4">
        <v>0</v>
      </c>
      <c r="E53" s="4">
        <v>4350</v>
      </c>
      <c r="F53" s="4">
        <v>8700</v>
      </c>
      <c r="G53" s="4">
        <v>8700</v>
      </c>
      <c r="H53" s="4">
        <v>0</v>
      </c>
      <c r="I53" s="4">
        <v>4350</v>
      </c>
      <c r="J53" s="4">
        <v>13050</v>
      </c>
      <c r="K53" s="4">
        <v>4350</v>
      </c>
      <c r="L53" s="4">
        <v>4350</v>
      </c>
      <c r="M53" s="4">
        <v>4350</v>
      </c>
      <c r="N53" s="1"/>
      <c r="O53" s="1"/>
    </row>
    <row r="54" spans="1:15" x14ac:dyDescent="0.25">
      <c r="A54" t="s">
        <v>52</v>
      </c>
      <c r="B54" s="4">
        <v>9100</v>
      </c>
      <c r="C54" s="4">
        <v>24580</v>
      </c>
      <c r="D54" s="4">
        <v>18900</v>
      </c>
      <c r="E54" s="4">
        <v>10500</v>
      </c>
      <c r="F54" s="4">
        <v>3500</v>
      </c>
      <c r="G54" s="4">
        <v>7000</v>
      </c>
      <c r="H54" s="4">
        <v>35000</v>
      </c>
      <c r="I54" s="4">
        <v>7000</v>
      </c>
      <c r="J54" s="4">
        <v>7000</v>
      </c>
      <c r="K54" s="4">
        <v>7000</v>
      </c>
      <c r="L54" s="4">
        <v>3500</v>
      </c>
      <c r="M54" s="4">
        <v>10500</v>
      </c>
      <c r="N54" s="1"/>
      <c r="O54" s="1"/>
    </row>
    <row r="55" spans="1:15" x14ac:dyDescent="0.25">
      <c r="A55" t="s">
        <v>53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3434.76</v>
      </c>
      <c r="N55" s="1"/>
      <c r="O55" s="1"/>
    </row>
    <row r="56" spans="1:15" x14ac:dyDescent="0.25">
      <c r="A56" t="s">
        <v>54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119047.62</v>
      </c>
      <c r="L56" s="4">
        <v>119047.62</v>
      </c>
      <c r="M56" s="4">
        <v>244047.62</v>
      </c>
      <c r="N56" s="1"/>
      <c r="O56" s="1"/>
    </row>
    <row r="57" spans="1:15" x14ac:dyDescent="0.25">
      <c r="A57" t="s">
        <v>55</v>
      </c>
      <c r="B57" s="4">
        <v>39899.839999999997</v>
      </c>
      <c r="C57" s="4">
        <v>8269.1</v>
      </c>
      <c r="D57" s="4">
        <v>8269.1</v>
      </c>
      <c r="E57" s="4">
        <v>9521.69</v>
      </c>
      <c r="F57" s="4">
        <v>6088.57</v>
      </c>
      <c r="G57" s="4">
        <v>6088.57</v>
      </c>
      <c r="H57" s="4">
        <v>6088.57</v>
      </c>
      <c r="I57" s="4">
        <v>6088.57</v>
      </c>
      <c r="J57" s="4">
        <v>6088.57</v>
      </c>
      <c r="K57" s="4">
        <v>6270.75</v>
      </c>
      <c r="L57" s="4">
        <v>24471.64</v>
      </c>
      <c r="M57" s="4">
        <v>5329.51</v>
      </c>
      <c r="N57" s="1"/>
      <c r="O57" s="1"/>
    </row>
    <row r="58" spans="1:15" x14ac:dyDescent="0.25">
      <c r="A58" t="s">
        <v>56</v>
      </c>
      <c r="B58" s="4">
        <v>5109.78</v>
      </c>
      <c r="C58" s="4">
        <v>4948.59</v>
      </c>
      <c r="D58" s="4">
        <v>4948.59</v>
      </c>
      <c r="E58" s="4">
        <v>4992.0600000000004</v>
      </c>
      <c r="F58" s="4">
        <v>3643.67</v>
      </c>
      <c r="G58" s="4">
        <v>3643.67</v>
      </c>
      <c r="H58" s="4">
        <v>3643.67</v>
      </c>
      <c r="I58" s="4">
        <v>3643.67</v>
      </c>
      <c r="J58" s="4">
        <v>3643.67</v>
      </c>
      <c r="K58" s="4">
        <v>3643.67</v>
      </c>
      <c r="L58" s="4">
        <v>3096.75</v>
      </c>
      <c r="M58" s="4">
        <v>3096.75</v>
      </c>
      <c r="N58" s="1"/>
      <c r="O58" s="1"/>
    </row>
    <row r="59" spans="1:15" x14ac:dyDescent="0.25">
      <c r="A59" t="s">
        <v>57</v>
      </c>
      <c r="B59" s="4">
        <v>3428.66</v>
      </c>
      <c r="C59" s="4">
        <v>3320.51</v>
      </c>
      <c r="D59" s="4">
        <v>3320.51</v>
      </c>
      <c r="E59" s="4">
        <v>3349.67</v>
      </c>
      <c r="F59" s="4">
        <v>2444.9</v>
      </c>
      <c r="G59" s="4">
        <v>2444.9</v>
      </c>
      <c r="H59" s="4">
        <v>2444.9</v>
      </c>
      <c r="I59" s="4">
        <v>2444.9</v>
      </c>
      <c r="J59" s="4">
        <v>2444.9</v>
      </c>
      <c r="K59" s="4">
        <v>2627.08</v>
      </c>
      <c r="L59" s="4">
        <v>2232.7600000000002</v>
      </c>
      <c r="M59" s="4">
        <v>2232.7600000000002</v>
      </c>
      <c r="N59" s="1"/>
      <c r="O59" s="1"/>
    </row>
    <row r="60" spans="1:15" x14ac:dyDescent="0.25">
      <c r="A60" t="s">
        <v>58</v>
      </c>
      <c r="B60" s="4">
        <v>2348.4</v>
      </c>
      <c r="C60" s="4">
        <v>0</v>
      </c>
      <c r="D60" s="4">
        <v>0</v>
      </c>
      <c r="E60" s="4">
        <v>1179.96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2734.59</v>
      </c>
      <c r="M60" s="4">
        <v>0</v>
      </c>
      <c r="N60" s="1"/>
      <c r="O60" s="1"/>
    </row>
    <row r="61" spans="1:15" x14ac:dyDescent="0.25">
      <c r="A61" t="s">
        <v>59</v>
      </c>
      <c r="B61" s="4">
        <v>29013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16407.54</v>
      </c>
      <c r="M61" s="4">
        <v>0</v>
      </c>
      <c r="N61" s="1"/>
      <c r="O61" s="1"/>
    </row>
    <row r="62" spans="1:15" x14ac:dyDescent="0.25">
      <c r="A62" t="s">
        <v>60</v>
      </c>
      <c r="B62" s="4">
        <v>4258.1499999999996</v>
      </c>
      <c r="C62" s="4">
        <v>4123.83</v>
      </c>
      <c r="D62" s="4">
        <v>4123.83</v>
      </c>
      <c r="E62" s="4">
        <v>4160.05</v>
      </c>
      <c r="F62" s="4">
        <v>3036.39</v>
      </c>
      <c r="G62" s="4">
        <v>3036.39</v>
      </c>
      <c r="H62" s="4">
        <v>3036.39</v>
      </c>
      <c r="I62" s="4">
        <v>3036.39</v>
      </c>
      <c r="J62" s="4">
        <v>3036.39</v>
      </c>
      <c r="K62" s="4">
        <v>3036.39</v>
      </c>
      <c r="L62" s="4">
        <v>0</v>
      </c>
      <c r="M62" s="4">
        <v>0</v>
      </c>
      <c r="N62" s="1"/>
      <c r="O62" s="1"/>
    </row>
    <row r="63" spans="1:15" x14ac:dyDescent="0.25">
      <c r="A63" t="s">
        <v>61</v>
      </c>
      <c r="B63" s="4">
        <v>4258.1499999999996</v>
      </c>
      <c r="C63" s="4">
        <v>4123.83</v>
      </c>
      <c r="D63" s="4">
        <v>4123.83</v>
      </c>
      <c r="E63" s="4">
        <v>4160.05</v>
      </c>
      <c r="F63" s="4">
        <v>3036.39</v>
      </c>
      <c r="G63" s="4">
        <v>3036.39</v>
      </c>
      <c r="H63" s="4">
        <v>3036.39</v>
      </c>
      <c r="I63" s="4">
        <v>3036.39</v>
      </c>
      <c r="J63" s="4">
        <v>3036.39</v>
      </c>
      <c r="K63" s="4">
        <v>3036.39</v>
      </c>
      <c r="L63" s="4">
        <v>0</v>
      </c>
      <c r="M63" s="4">
        <v>0</v>
      </c>
      <c r="N63" s="1"/>
      <c r="O63" s="1"/>
    </row>
    <row r="64" spans="1:15" x14ac:dyDescent="0.25">
      <c r="A64" t="s">
        <v>62</v>
      </c>
      <c r="B64" s="4">
        <v>4258.1499999999996</v>
      </c>
      <c r="C64" s="4">
        <v>4123.83</v>
      </c>
      <c r="D64" s="4">
        <v>4123.83</v>
      </c>
      <c r="E64" s="4">
        <v>4160.05</v>
      </c>
      <c r="F64" s="4">
        <v>3036.39</v>
      </c>
      <c r="G64" s="4">
        <v>3036.39</v>
      </c>
      <c r="H64" s="4">
        <v>3036.39</v>
      </c>
      <c r="I64" s="4">
        <v>3036.39</v>
      </c>
      <c r="J64" s="4">
        <v>3036.39</v>
      </c>
      <c r="K64" s="4">
        <v>3036.39</v>
      </c>
      <c r="L64" s="4">
        <v>2580.62</v>
      </c>
      <c r="M64" s="4">
        <v>2580.62</v>
      </c>
      <c r="N64" s="1"/>
      <c r="O64" s="1"/>
    </row>
    <row r="65" spans="1:15" x14ac:dyDescent="0.25">
      <c r="A65" t="s">
        <v>63</v>
      </c>
      <c r="B65" s="4">
        <v>4258.1499999999996</v>
      </c>
      <c r="C65" s="4">
        <v>4123.83</v>
      </c>
      <c r="D65" s="4">
        <v>4123.83</v>
      </c>
      <c r="E65" s="4">
        <v>4160.05</v>
      </c>
      <c r="F65" s="4">
        <v>3036.39</v>
      </c>
      <c r="G65" s="4">
        <v>3036.39</v>
      </c>
      <c r="H65" s="4">
        <v>3036.39</v>
      </c>
      <c r="I65" s="4">
        <v>3036.39</v>
      </c>
      <c r="J65" s="4">
        <v>3036.39</v>
      </c>
      <c r="K65" s="4">
        <v>3036.39</v>
      </c>
      <c r="L65" s="4">
        <v>2580.62</v>
      </c>
      <c r="M65" s="4">
        <v>2580.62</v>
      </c>
      <c r="N65" s="1"/>
      <c r="O65" s="1"/>
    </row>
    <row r="66" spans="1:15" x14ac:dyDescent="0.25">
      <c r="A66" t="s">
        <v>41</v>
      </c>
      <c r="B66" s="4">
        <v>0</v>
      </c>
      <c r="C66" s="4">
        <v>0</v>
      </c>
      <c r="D66" s="4">
        <v>0</v>
      </c>
      <c r="E66" s="4">
        <v>2144.38</v>
      </c>
      <c r="F66" s="4">
        <v>952.38</v>
      </c>
      <c r="G66" s="4">
        <v>0</v>
      </c>
      <c r="H66" s="4">
        <v>803.22</v>
      </c>
      <c r="I66" s="4">
        <v>1309.52</v>
      </c>
      <c r="J66" s="4">
        <v>2619.04</v>
      </c>
      <c r="K66" s="4">
        <v>1496.4</v>
      </c>
      <c r="L66" s="4">
        <v>1309.52</v>
      </c>
      <c r="M66" s="4">
        <v>2619.0500000000002</v>
      </c>
      <c r="N66" s="1"/>
      <c r="O66" s="1"/>
    </row>
    <row r="67" spans="1:15" x14ac:dyDescent="0.25">
      <c r="A67" t="s">
        <v>64</v>
      </c>
      <c r="B67" s="4">
        <v>0</v>
      </c>
      <c r="C67" s="4">
        <v>0</v>
      </c>
      <c r="D67" s="4">
        <v>0</v>
      </c>
      <c r="E67" s="4">
        <v>1192</v>
      </c>
      <c r="F67" s="4">
        <v>0</v>
      </c>
      <c r="G67" s="4">
        <v>0</v>
      </c>
      <c r="H67" s="4">
        <v>100</v>
      </c>
      <c r="I67" s="4">
        <v>0</v>
      </c>
      <c r="J67" s="4">
        <v>0</v>
      </c>
      <c r="K67" s="4">
        <v>696</v>
      </c>
      <c r="L67" s="4">
        <v>0</v>
      </c>
      <c r="M67" s="4">
        <v>0</v>
      </c>
      <c r="N67" s="1"/>
      <c r="O67" s="1"/>
    </row>
    <row r="68" spans="1:15" x14ac:dyDescent="0.25">
      <c r="A68" t="s">
        <v>65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528.61</v>
      </c>
      <c r="I68" s="4">
        <v>0</v>
      </c>
      <c r="J68" s="4">
        <v>0</v>
      </c>
      <c r="K68" s="4">
        <v>800.4</v>
      </c>
      <c r="L68" s="4">
        <v>0</v>
      </c>
      <c r="M68" s="4">
        <v>0</v>
      </c>
      <c r="N68" s="1"/>
      <c r="O68" s="1"/>
    </row>
    <row r="69" spans="1:15" x14ac:dyDescent="0.25">
      <c r="A69" t="s">
        <v>66</v>
      </c>
      <c r="B69" s="4">
        <v>0</v>
      </c>
      <c r="C69" s="4">
        <v>0</v>
      </c>
      <c r="D69" s="4">
        <v>0</v>
      </c>
      <c r="E69" s="4">
        <v>952.38</v>
      </c>
      <c r="F69" s="4">
        <v>952.38</v>
      </c>
      <c r="G69" s="4">
        <v>0</v>
      </c>
      <c r="H69" s="4">
        <v>174.61</v>
      </c>
      <c r="I69" s="4">
        <v>1309.52</v>
      </c>
      <c r="J69" s="4">
        <v>2619.04</v>
      </c>
      <c r="K69" s="4">
        <v>0</v>
      </c>
      <c r="L69" s="4">
        <v>1309.52</v>
      </c>
      <c r="M69" s="4">
        <v>2619.0500000000002</v>
      </c>
      <c r="N69" s="1"/>
      <c r="O69" s="1"/>
    </row>
    <row r="70" spans="1:15" x14ac:dyDescent="0.25">
      <c r="A70" t="s">
        <v>43</v>
      </c>
      <c r="B70" s="4">
        <v>651.17999999999995</v>
      </c>
      <c r="C70" s="4">
        <v>896.52</v>
      </c>
      <c r="D70" s="4">
        <v>0</v>
      </c>
      <c r="E70" s="4">
        <v>824.31</v>
      </c>
      <c r="F70" s="4">
        <v>1509.63</v>
      </c>
      <c r="G70" s="4">
        <v>0</v>
      </c>
      <c r="H70" s="4">
        <v>1822.62</v>
      </c>
      <c r="I70" s="4">
        <v>0</v>
      </c>
      <c r="J70" s="4">
        <v>2284.62</v>
      </c>
      <c r="K70" s="4">
        <v>2838.33</v>
      </c>
      <c r="L70" s="4">
        <v>0</v>
      </c>
      <c r="M70" s="4">
        <v>2718.27</v>
      </c>
      <c r="N70" s="1"/>
      <c r="O70" s="1"/>
    </row>
    <row r="71" spans="1:15" x14ac:dyDescent="0.25">
      <c r="A71" t="s">
        <v>67</v>
      </c>
      <c r="B71" s="4">
        <v>651.17999999999995</v>
      </c>
      <c r="C71" s="4">
        <v>896.52</v>
      </c>
      <c r="D71" s="4">
        <v>0</v>
      </c>
      <c r="E71" s="4">
        <v>824.31</v>
      </c>
      <c r="F71" s="4">
        <v>1509.63</v>
      </c>
      <c r="G71" s="4">
        <v>0</v>
      </c>
      <c r="H71" s="4">
        <v>1648.62</v>
      </c>
      <c r="I71" s="4">
        <v>0</v>
      </c>
      <c r="J71" s="4">
        <v>0</v>
      </c>
      <c r="K71" s="4">
        <v>2838.33</v>
      </c>
      <c r="L71" s="4">
        <v>0</v>
      </c>
      <c r="M71" s="4">
        <v>2718.27</v>
      </c>
      <c r="N71" s="1"/>
      <c r="O71" s="1"/>
    </row>
    <row r="72" spans="1:15" x14ac:dyDescent="0.25">
      <c r="A72" t="s">
        <v>68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174</v>
      </c>
      <c r="I72" s="4">
        <v>0</v>
      </c>
      <c r="J72" s="4">
        <v>2284.62</v>
      </c>
      <c r="K72" s="4">
        <v>0</v>
      </c>
      <c r="L72" s="4">
        <v>0</v>
      </c>
      <c r="M72" s="4">
        <v>0</v>
      </c>
      <c r="N72" s="1"/>
      <c r="O72" s="1"/>
    </row>
    <row r="73" spans="1:15" x14ac:dyDescent="0.25">
      <c r="A73" t="s">
        <v>69</v>
      </c>
      <c r="B73" s="4">
        <v>4457.3100000000004</v>
      </c>
      <c r="C73" s="4">
        <v>4261.01</v>
      </c>
      <c r="D73" s="4">
        <v>41325.199999999997</v>
      </c>
      <c r="E73" s="4">
        <v>4375.07</v>
      </c>
      <c r="F73" s="4">
        <v>19762.400000000001</v>
      </c>
      <c r="G73" s="4">
        <v>4632.8999999999996</v>
      </c>
      <c r="H73" s="4">
        <v>6113.78</v>
      </c>
      <c r="I73" s="4">
        <v>5901</v>
      </c>
      <c r="J73" s="4">
        <v>5919.63</v>
      </c>
      <c r="K73" s="4">
        <v>5195.8999999999996</v>
      </c>
      <c r="L73" s="4">
        <v>5404.58</v>
      </c>
      <c r="M73" s="4">
        <v>6028.36</v>
      </c>
      <c r="N73" s="1"/>
      <c r="O73" s="1"/>
    </row>
    <row r="74" spans="1:15" x14ac:dyDescent="0.25">
      <c r="A74" t="s">
        <v>70</v>
      </c>
      <c r="B74" s="4">
        <v>1730.73</v>
      </c>
      <c r="C74" s="4">
        <v>1646.93</v>
      </c>
      <c r="D74" s="4">
        <v>1765.7</v>
      </c>
      <c r="E74" s="4">
        <v>1725.49</v>
      </c>
      <c r="F74" s="4">
        <v>1817.18</v>
      </c>
      <c r="G74" s="4">
        <v>1272.8</v>
      </c>
      <c r="H74" s="4">
        <v>1417.98</v>
      </c>
      <c r="I74" s="4">
        <v>1265.23</v>
      </c>
      <c r="J74" s="4">
        <v>1401.39</v>
      </c>
      <c r="K74" s="4">
        <v>1948.38</v>
      </c>
      <c r="L74" s="4">
        <v>1930.26</v>
      </c>
      <c r="M74" s="4">
        <v>1760.47</v>
      </c>
      <c r="N74" s="1"/>
      <c r="O74" s="1"/>
    </row>
    <row r="75" spans="1:15" x14ac:dyDescent="0.25">
      <c r="A75" t="s">
        <v>71</v>
      </c>
      <c r="B75" s="4">
        <v>1048.3499999999999</v>
      </c>
      <c r="C75" s="4">
        <v>1048.3499999999999</v>
      </c>
      <c r="D75" s="4">
        <v>1048.3499999999999</v>
      </c>
      <c r="E75" s="4">
        <v>1135.3499999999999</v>
      </c>
      <c r="F75" s="4">
        <v>1178.8499999999999</v>
      </c>
      <c r="G75" s="4">
        <v>1140.1300000000001</v>
      </c>
      <c r="H75" s="4">
        <v>1044</v>
      </c>
      <c r="I75" s="4">
        <v>1044</v>
      </c>
      <c r="J75" s="4">
        <v>1044</v>
      </c>
      <c r="K75" s="4">
        <v>1044</v>
      </c>
      <c r="L75" s="4">
        <v>1044</v>
      </c>
      <c r="M75" s="4">
        <v>1044</v>
      </c>
      <c r="N75" s="1"/>
      <c r="O75" s="1"/>
    </row>
    <row r="76" spans="1:15" x14ac:dyDescent="0.25">
      <c r="A76" t="s">
        <v>72</v>
      </c>
      <c r="B76" s="4">
        <v>200.1</v>
      </c>
      <c r="C76" s="4">
        <v>91.35</v>
      </c>
      <c r="D76" s="4">
        <v>0</v>
      </c>
      <c r="E76" s="4">
        <v>0</v>
      </c>
      <c r="F76" s="4">
        <v>291.45</v>
      </c>
      <c r="G76" s="4">
        <v>139.19999999999999</v>
      </c>
      <c r="H76" s="4">
        <v>46.11</v>
      </c>
      <c r="I76" s="4">
        <v>100.05</v>
      </c>
      <c r="J76" s="4">
        <v>130.5</v>
      </c>
      <c r="K76" s="4">
        <v>87</v>
      </c>
      <c r="L76" s="4">
        <v>139.19999999999999</v>
      </c>
      <c r="M76" s="4">
        <v>827.37</v>
      </c>
      <c r="N76" s="1"/>
      <c r="O76" s="1"/>
    </row>
    <row r="77" spans="1:15" x14ac:dyDescent="0.25">
      <c r="A77" t="s">
        <v>73</v>
      </c>
      <c r="B77" s="4">
        <v>756.9</v>
      </c>
      <c r="C77" s="4">
        <v>793.17</v>
      </c>
      <c r="D77" s="4">
        <v>793.17</v>
      </c>
      <c r="E77" s="4">
        <v>793.17</v>
      </c>
      <c r="F77" s="4">
        <v>793.17</v>
      </c>
      <c r="G77" s="4">
        <v>793.17</v>
      </c>
      <c r="H77" s="4">
        <v>793.17</v>
      </c>
      <c r="I77" s="4">
        <v>793.17</v>
      </c>
      <c r="J77" s="4">
        <v>1072.17</v>
      </c>
      <c r="K77" s="4">
        <v>514.16999999999996</v>
      </c>
      <c r="L77" s="4">
        <v>793.17</v>
      </c>
      <c r="M77" s="4">
        <v>1055.17</v>
      </c>
      <c r="N77" s="1"/>
      <c r="O77" s="1"/>
    </row>
    <row r="78" spans="1:15" x14ac:dyDescent="0.25">
      <c r="A78" t="s">
        <v>74</v>
      </c>
      <c r="B78" s="4">
        <v>721.23</v>
      </c>
      <c r="C78" s="4">
        <v>681.21</v>
      </c>
      <c r="D78" s="4">
        <v>781.26</v>
      </c>
      <c r="E78" s="4">
        <v>721.06</v>
      </c>
      <c r="F78" s="4">
        <v>765.6</v>
      </c>
      <c r="G78" s="4">
        <v>765.6</v>
      </c>
      <c r="H78" s="4">
        <v>867.39</v>
      </c>
      <c r="I78" s="4">
        <v>1258.02</v>
      </c>
      <c r="J78" s="4">
        <v>1258.02</v>
      </c>
      <c r="K78" s="4">
        <v>1258.02</v>
      </c>
      <c r="L78" s="4">
        <v>1258.02</v>
      </c>
      <c r="M78" s="4">
        <v>1258.02</v>
      </c>
      <c r="N78" s="1"/>
      <c r="O78" s="1"/>
    </row>
    <row r="79" spans="1:15" x14ac:dyDescent="0.25">
      <c r="A79" t="s">
        <v>75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83.33</v>
      </c>
      <c r="I79" s="4">
        <v>83.33</v>
      </c>
      <c r="J79" s="4">
        <v>0</v>
      </c>
      <c r="K79" s="4">
        <v>83.33</v>
      </c>
      <c r="L79" s="4">
        <v>83.33</v>
      </c>
      <c r="M79" s="4">
        <v>83.33</v>
      </c>
      <c r="N79" s="1"/>
      <c r="O79" s="1"/>
    </row>
    <row r="80" spans="1:15" x14ac:dyDescent="0.25">
      <c r="A80" t="s">
        <v>76</v>
      </c>
      <c r="B80" s="4">
        <v>0</v>
      </c>
      <c r="C80" s="4">
        <v>0</v>
      </c>
      <c r="D80" s="4">
        <v>36936.720000000001</v>
      </c>
      <c r="E80" s="4">
        <v>0</v>
      </c>
      <c r="F80" s="4">
        <v>14916.15</v>
      </c>
      <c r="G80" s="4">
        <v>522</v>
      </c>
      <c r="H80" s="4">
        <v>1861.8</v>
      </c>
      <c r="I80" s="4">
        <v>1357.2</v>
      </c>
      <c r="J80" s="4">
        <v>1013.55</v>
      </c>
      <c r="K80" s="4">
        <v>261</v>
      </c>
      <c r="L80" s="4">
        <v>156.6</v>
      </c>
      <c r="M80" s="4">
        <v>0</v>
      </c>
      <c r="N80" s="1"/>
      <c r="O80" s="1"/>
    </row>
    <row r="81" spans="1:15" x14ac:dyDescent="0.25">
      <c r="A81" t="s">
        <v>77</v>
      </c>
      <c r="B81" s="4">
        <v>0</v>
      </c>
      <c r="C81" s="4">
        <v>1910.78</v>
      </c>
      <c r="D81" s="4">
        <v>84.1</v>
      </c>
      <c r="E81" s="4">
        <v>10</v>
      </c>
      <c r="F81" s="4">
        <v>704.54</v>
      </c>
      <c r="G81" s="4">
        <v>421.29</v>
      </c>
      <c r="H81" s="4">
        <v>2601.9499999999998</v>
      </c>
      <c r="I81" s="4">
        <v>297.83999999999997</v>
      </c>
      <c r="J81" s="4">
        <v>195.53</v>
      </c>
      <c r="K81" s="4">
        <v>9679.6200000000008</v>
      </c>
      <c r="L81" s="4">
        <v>2967.65</v>
      </c>
      <c r="M81" s="4">
        <v>578.59</v>
      </c>
      <c r="N81" s="1"/>
      <c r="O81" s="1"/>
    </row>
    <row r="82" spans="1:15" x14ac:dyDescent="0.25">
      <c r="A82" t="s">
        <v>78</v>
      </c>
      <c r="B82" s="4">
        <v>0</v>
      </c>
      <c r="C82" s="4">
        <v>0</v>
      </c>
      <c r="D82" s="4">
        <v>0</v>
      </c>
      <c r="E82" s="4">
        <v>0</v>
      </c>
      <c r="F82" s="4">
        <v>380.43</v>
      </c>
      <c r="G82" s="4">
        <v>391.5</v>
      </c>
      <c r="H82" s="4">
        <v>0</v>
      </c>
      <c r="I82" s="4">
        <v>117.45</v>
      </c>
      <c r="J82" s="4">
        <v>190.53</v>
      </c>
      <c r="K82" s="4">
        <v>1277.6400000000001</v>
      </c>
      <c r="L82" s="4">
        <v>0</v>
      </c>
      <c r="M82" s="4">
        <v>91.35</v>
      </c>
      <c r="N82" s="1"/>
      <c r="O82" s="1"/>
    </row>
    <row r="83" spans="1:15" x14ac:dyDescent="0.25">
      <c r="A83" t="s">
        <v>79</v>
      </c>
      <c r="B83" s="4">
        <v>0</v>
      </c>
      <c r="C83" s="4">
        <v>31.58</v>
      </c>
      <c r="D83" s="4">
        <v>84.1</v>
      </c>
      <c r="E83" s="4">
        <v>10</v>
      </c>
      <c r="F83" s="4">
        <v>324.11</v>
      </c>
      <c r="G83" s="4">
        <v>29.79</v>
      </c>
      <c r="H83" s="4">
        <v>5</v>
      </c>
      <c r="I83" s="4">
        <v>108.18</v>
      </c>
      <c r="J83" s="4">
        <v>5</v>
      </c>
      <c r="K83" s="4">
        <v>5</v>
      </c>
      <c r="L83" s="4">
        <v>20</v>
      </c>
      <c r="M83" s="4">
        <v>5</v>
      </c>
      <c r="N83" s="1"/>
      <c r="O83" s="1"/>
    </row>
    <row r="84" spans="1:15" x14ac:dyDescent="0.25">
      <c r="A84" t="s">
        <v>80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2596.9499999999998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1"/>
      <c r="O84" s="1"/>
    </row>
    <row r="85" spans="1:15" x14ac:dyDescent="0.25">
      <c r="A85" t="s">
        <v>81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72.209999999999994</v>
      </c>
      <c r="J85" s="4">
        <v>0</v>
      </c>
      <c r="K85" s="4">
        <v>197.23</v>
      </c>
      <c r="L85" s="4">
        <v>32.28</v>
      </c>
      <c r="M85" s="4">
        <v>68.290000000000006</v>
      </c>
      <c r="N85" s="1"/>
      <c r="O85" s="1"/>
    </row>
    <row r="86" spans="1:15" x14ac:dyDescent="0.25">
      <c r="A86" t="s">
        <v>82</v>
      </c>
      <c r="B86" s="4">
        <v>0</v>
      </c>
      <c r="C86" s="4">
        <v>1879.2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8199.75</v>
      </c>
      <c r="L86" s="4">
        <v>1349.37</v>
      </c>
      <c r="M86" s="4">
        <v>124.41</v>
      </c>
      <c r="N86" s="1"/>
      <c r="O86" s="1"/>
    </row>
    <row r="87" spans="1:15" x14ac:dyDescent="0.25">
      <c r="A87" t="s">
        <v>83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1566</v>
      </c>
      <c r="M87" s="4">
        <v>0</v>
      </c>
      <c r="N87" s="1"/>
      <c r="O87" s="1"/>
    </row>
    <row r="88" spans="1:15" x14ac:dyDescent="0.25">
      <c r="A88" t="s">
        <v>84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289.54000000000002</v>
      </c>
      <c r="N88" s="1"/>
      <c r="O88" s="1"/>
    </row>
    <row r="89" spans="1:15" x14ac:dyDescent="0.25">
      <c r="A89" t="s">
        <v>85</v>
      </c>
      <c r="B89" s="4">
        <v>0</v>
      </c>
      <c r="C89" s="4">
        <v>452.38</v>
      </c>
      <c r="D89" s="4">
        <v>0</v>
      </c>
      <c r="E89" s="4">
        <v>1166.67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130.5</v>
      </c>
      <c r="N89" s="1"/>
      <c r="O89" s="1"/>
    </row>
    <row r="90" spans="1:15" x14ac:dyDescent="0.25">
      <c r="A90" t="s">
        <v>86</v>
      </c>
      <c r="B90" s="4">
        <v>0</v>
      </c>
      <c r="C90" s="4">
        <v>0</v>
      </c>
      <c r="D90" s="4">
        <v>0</v>
      </c>
      <c r="E90" s="4">
        <v>1166.67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1"/>
      <c r="O90" s="1"/>
    </row>
    <row r="91" spans="1:15" x14ac:dyDescent="0.25">
      <c r="A91" t="s">
        <v>87</v>
      </c>
      <c r="B91" s="4">
        <v>0</v>
      </c>
      <c r="C91" s="4">
        <v>452.38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130.5</v>
      </c>
      <c r="N91" s="1"/>
      <c r="O91" s="1"/>
    </row>
    <row r="92" spans="1:15" x14ac:dyDescent="0.25">
      <c r="A92" t="s">
        <v>88</v>
      </c>
      <c r="B92" s="4">
        <v>6246.6</v>
      </c>
      <c r="C92" s="4">
        <v>3636.6</v>
      </c>
      <c r="D92" s="4">
        <v>3965.46</v>
      </c>
      <c r="E92" s="4">
        <v>3784.5</v>
      </c>
      <c r="F92" s="4">
        <v>4019.4</v>
      </c>
      <c r="G92" s="4">
        <v>4019.4</v>
      </c>
      <c r="H92" s="4">
        <v>4019.4</v>
      </c>
      <c r="I92" s="4">
        <v>4019.4</v>
      </c>
      <c r="J92" s="4">
        <v>4019.4</v>
      </c>
      <c r="K92" s="4">
        <v>4437</v>
      </c>
      <c r="L92" s="4">
        <v>4019.4</v>
      </c>
      <c r="M92" s="4">
        <v>4019.4</v>
      </c>
      <c r="N92" s="1"/>
      <c r="O92" s="1"/>
    </row>
    <row r="93" spans="1:15" x14ac:dyDescent="0.25">
      <c r="A93" t="s">
        <v>89</v>
      </c>
      <c r="B93" s="4">
        <v>6246.6</v>
      </c>
      <c r="C93" s="4">
        <v>3636.6</v>
      </c>
      <c r="D93" s="4">
        <v>3965.46</v>
      </c>
      <c r="E93" s="4">
        <v>3784.5</v>
      </c>
      <c r="F93" s="4">
        <v>4019.4</v>
      </c>
      <c r="G93" s="4">
        <v>4019.4</v>
      </c>
      <c r="H93" s="4">
        <v>4019.4</v>
      </c>
      <c r="I93" s="4">
        <v>4019.4</v>
      </c>
      <c r="J93" s="4">
        <v>4019.4</v>
      </c>
      <c r="K93" s="4">
        <v>4019.4</v>
      </c>
      <c r="L93" s="4">
        <v>4019.4</v>
      </c>
      <c r="M93" s="4">
        <v>4019.4</v>
      </c>
      <c r="N93" s="1"/>
      <c r="O93" s="1"/>
    </row>
    <row r="94" spans="1:15" x14ac:dyDescent="0.25">
      <c r="A94" t="s">
        <v>90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417.6</v>
      </c>
      <c r="L94" s="4">
        <v>0</v>
      </c>
      <c r="M94" s="4">
        <v>0</v>
      </c>
      <c r="N94" s="1"/>
      <c r="O94" s="1"/>
    </row>
    <row r="95" spans="1:15" x14ac:dyDescent="0.25">
      <c r="A95" t="s">
        <v>91</v>
      </c>
      <c r="B95" s="4">
        <v>7888.45</v>
      </c>
      <c r="C95" s="4">
        <v>7726.68</v>
      </c>
      <c r="D95" s="4">
        <v>14582.23</v>
      </c>
      <c r="E95" s="4">
        <v>9002.08</v>
      </c>
      <c r="F95" s="4">
        <v>6193.7</v>
      </c>
      <c r="G95" s="4">
        <v>10258.209999999999</v>
      </c>
      <c r="H95" s="4">
        <v>17212.03</v>
      </c>
      <c r="I95" s="4">
        <v>23329.27</v>
      </c>
      <c r="J95" s="4">
        <v>14870.73</v>
      </c>
      <c r="K95" s="4">
        <v>19825.57</v>
      </c>
      <c r="L95" s="4">
        <v>9166.66</v>
      </c>
      <c r="M95" s="4">
        <v>17387.650000000001</v>
      </c>
      <c r="N95" s="1"/>
      <c r="O95" s="1"/>
    </row>
    <row r="96" spans="1:15" x14ac:dyDescent="0.25">
      <c r="A96" t="s">
        <v>92</v>
      </c>
      <c r="B96" s="4">
        <v>7777.13</v>
      </c>
      <c r="C96" s="4">
        <v>7712.76</v>
      </c>
      <c r="D96" s="4">
        <v>14370.53</v>
      </c>
      <c r="E96" s="4">
        <v>8960.32</v>
      </c>
      <c r="F96" s="4">
        <v>5966.02</v>
      </c>
      <c r="G96" s="4">
        <v>10216.450000000001</v>
      </c>
      <c r="H96" s="4">
        <v>16100.89</v>
      </c>
      <c r="I96" s="4">
        <v>23216.17</v>
      </c>
      <c r="J96" s="4">
        <v>14657.58</v>
      </c>
      <c r="K96" s="4">
        <v>19652.439999999999</v>
      </c>
      <c r="L96" s="4">
        <v>8462.41</v>
      </c>
      <c r="M96" s="4">
        <v>16677.900000000001</v>
      </c>
      <c r="N96" s="1"/>
      <c r="O96" s="1"/>
    </row>
    <row r="97" spans="1:15" x14ac:dyDescent="0.25">
      <c r="A97" t="s">
        <v>93</v>
      </c>
      <c r="B97" s="4">
        <v>7.29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132.79</v>
      </c>
      <c r="I97" s="4">
        <v>0</v>
      </c>
      <c r="J97" s="4">
        <v>0</v>
      </c>
      <c r="K97" s="4">
        <v>0</v>
      </c>
      <c r="L97" s="4">
        <v>72.03</v>
      </c>
      <c r="M97" s="4">
        <v>0</v>
      </c>
      <c r="N97" s="1"/>
      <c r="O97" s="1"/>
    </row>
    <row r="98" spans="1:15" x14ac:dyDescent="0.25">
      <c r="A98" t="s">
        <v>94</v>
      </c>
      <c r="B98" s="4">
        <v>41.76</v>
      </c>
      <c r="C98" s="4">
        <v>13.92</v>
      </c>
      <c r="D98" s="4">
        <v>189.61</v>
      </c>
      <c r="E98" s="4">
        <v>41.76</v>
      </c>
      <c r="F98" s="4">
        <v>227.68</v>
      </c>
      <c r="G98" s="4">
        <v>41.76</v>
      </c>
      <c r="H98" s="4">
        <v>978.35</v>
      </c>
      <c r="I98" s="4">
        <v>113.1</v>
      </c>
      <c r="J98" s="4">
        <v>213.15</v>
      </c>
      <c r="K98" s="4">
        <v>173.13</v>
      </c>
      <c r="L98" s="4">
        <v>632.22</v>
      </c>
      <c r="M98" s="4">
        <v>709.75</v>
      </c>
      <c r="N98" s="1"/>
      <c r="O98" s="1"/>
    </row>
    <row r="99" spans="1:15" x14ac:dyDescent="0.25">
      <c r="A99" t="s">
        <v>95</v>
      </c>
      <c r="B99" s="4">
        <v>62.27</v>
      </c>
      <c r="C99" s="4">
        <v>0</v>
      </c>
      <c r="D99" s="4">
        <v>22.09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1"/>
      <c r="O99" s="1"/>
    </row>
    <row r="100" spans="1:15" x14ac:dyDescent="0.25">
      <c r="A100" t="s">
        <v>96</v>
      </c>
      <c r="B100" s="4">
        <v>285.43</v>
      </c>
      <c r="C100" s="4">
        <v>244.5</v>
      </c>
      <c r="D100" s="4">
        <v>7507.52</v>
      </c>
      <c r="E100" s="4">
        <v>4114.22</v>
      </c>
      <c r="F100" s="4">
        <v>7221.17</v>
      </c>
      <c r="G100" s="4">
        <v>3386.48</v>
      </c>
      <c r="H100" s="4">
        <v>314.60000000000002</v>
      </c>
      <c r="I100" s="4">
        <v>30672.240000000002</v>
      </c>
      <c r="J100" s="4">
        <v>7731.94</v>
      </c>
      <c r="K100" s="4">
        <v>9542.9599999999991</v>
      </c>
      <c r="L100" s="4">
        <v>792.67</v>
      </c>
      <c r="M100" s="4">
        <v>2749.71</v>
      </c>
      <c r="N100" s="1"/>
      <c r="O100" s="1"/>
    </row>
    <row r="101" spans="1:15" x14ac:dyDescent="0.25">
      <c r="A101" t="s">
        <v>97</v>
      </c>
      <c r="B101" s="4">
        <v>105</v>
      </c>
      <c r="C101" s="4">
        <v>244.5</v>
      </c>
      <c r="D101" s="4">
        <v>42</v>
      </c>
      <c r="E101" s="4">
        <v>634.01</v>
      </c>
      <c r="F101" s="4">
        <v>3401.04</v>
      </c>
      <c r="G101" s="4">
        <v>1332</v>
      </c>
      <c r="H101" s="4">
        <v>96.6</v>
      </c>
      <c r="I101" s="4">
        <v>27</v>
      </c>
      <c r="J101" s="4">
        <v>27</v>
      </c>
      <c r="K101" s="4">
        <v>7471.49</v>
      </c>
      <c r="L101" s="4">
        <v>792.67</v>
      </c>
      <c r="M101" s="4">
        <v>800.91</v>
      </c>
      <c r="N101" s="1"/>
      <c r="O101" s="1"/>
    </row>
    <row r="102" spans="1:15" x14ac:dyDescent="0.25">
      <c r="A102" t="s">
        <v>98</v>
      </c>
      <c r="B102" s="4">
        <v>0</v>
      </c>
      <c r="C102" s="4">
        <v>0</v>
      </c>
      <c r="D102" s="4">
        <v>7432</v>
      </c>
      <c r="E102" s="4">
        <v>0</v>
      </c>
      <c r="F102" s="4">
        <v>0</v>
      </c>
      <c r="G102" s="4">
        <v>0</v>
      </c>
      <c r="H102" s="4">
        <v>218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1"/>
      <c r="O102" s="1"/>
    </row>
    <row r="103" spans="1:15" x14ac:dyDescent="0.25">
      <c r="A103" t="s">
        <v>99</v>
      </c>
      <c r="B103" s="4">
        <v>180.43</v>
      </c>
      <c r="C103" s="4">
        <v>0</v>
      </c>
      <c r="D103" s="4">
        <v>33.520000000000003</v>
      </c>
      <c r="E103" s="4">
        <v>0</v>
      </c>
      <c r="F103" s="4">
        <v>802.56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1"/>
      <c r="O103" s="1"/>
    </row>
    <row r="104" spans="1:15" x14ac:dyDescent="0.25">
      <c r="A104" t="s">
        <v>100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30645.24</v>
      </c>
      <c r="J104" s="4">
        <v>0</v>
      </c>
      <c r="K104" s="4">
        <v>0</v>
      </c>
      <c r="L104" s="4">
        <v>0</v>
      </c>
      <c r="M104" s="4">
        <v>0</v>
      </c>
      <c r="N104" s="1"/>
      <c r="O104" s="1"/>
    </row>
    <row r="105" spans="1:15" x14ac:dyDescent="0.25">
      <c r="A105" t="s">
        <v>101</v>
      </c>
      <c r="B105" s="4">
        <v>0</v>
      </c>
      <c r="C105" s="4">
        <v>0</v>
      </c>
      <c r="D105" s="4">
        <v>0</v>
      </c>
      <c r="E105" s="4">
        <v>3480.21</v>
      </c>
      <c r="F105" s="4">
        <v>3017.57</v>
      </c>
      <c r="G105" s="4">
        <v>2054.48</v>
      </c>
      <c r="H105" s="4">
        <v>0</v>
      </c>
      <c r="I105" s="4">
        <v>0</v>
      </c>
      <c r="J105" s="4">
        <v>7704.94</v>
      </c>
      <c r="K105" s="4">
        <v>2071.4699999999998</v>
      </c>
      <c r="L105" s="4">
        <v>0</v>
      </c>
      <c r="M105" s="4">
        <v>1948.8</v>
      </c>
      <c r="N105" s="1"/>
      <c r="O105" s="1"/>
    </row>
    <row r="106" spans="1:15" x14ac:dyDescent="0.25">
      <c r="A106" t="s">
        <v>102</v>
      </c>
      <c r="B106" s="4">
        <v>1074.45</v>
      </c>
      <c r="C106" s="4">
        <v>1166.83</v>
      </c>
      <c r="D106" s="4">
        <v>1478.83</v>
      </c>
      <c r="E106" s="4">
        <v>21.73</v>
      </c>
      <c r="F106" s="4">
        <v>4208.3500000000004</v>
      </c>
      <c r="G106" s="4">
        <v>143.55000000000001</v>
      </c>
      <c r="H106" s="4">
        <v>4306.1000000000004</v>
      </c>
      <c r="I106" s="4">
        <v>13.05</v>
      </c>
      <c r="J106" s="4">
        <v>26.07</v>
      </c>
      <c r="K106" s="4">
        <v>34.75</v>
      </c>
      <c r="L106" s="4">
        <v>2275.8000000000002</v>
      </c>
      <c r="M106" s="4">
        <v>21.73</v>
      </c>
      <c r="N106" s="1"/>
      <c r="O106" s="1"/>
    </row>
    <row r="107" spans="1:15" x14ac:dyDescent="0.25">
      <c r="A107" t="s">
        <v>103</v>
      </c>
      <c r="B107" s="4">
        <v>1074.45</v>
      </c>
      <c r="C107" s="4">
        <v>1166.83</v>
      </c>
      <c r="D107" s="4">
        <v>1478.83</v>
      </c>
      <c r="E107" s="4">
        <v>21.73</v>
      </c>
      <c r="F107" s="4">
        <v>4208.3500000000004</v>
      </c>
      <c r="G107" s="4">
        <v>143.55000000000001</v>
      </c>
      <c r="H107" s="4">
        <v>4306.1000000000004</v>
      </c>
      <c r="I107" s="4">
        <v>13.05</v>
      </c>
      <c r="J107" s="4">
        <v>26.07</v>
      </c>
      <c r="K107" s="4">
        <v>34.75</v>
      </c>
      <c r="L107" s="4">
        <v>2275.8000000000002</v>
      </c>
      <c r="M107" s="4">
        <v>21.73</v>
      </c>
      <c r="N107" s="1"/>
      <c r="O107" s="1"/>
    </row>
    <row r="108" spans="1:15" x14ac:dyDescent="0.25">
      <c r="A108" t="s">
        <v>104</v>
      </c>
      <c r="B108" s="4">
        <v>0</v>
      </c>
      <c r="C108" s="4">
        <v>0</v>
      </c>
      <c r="D108" s="4">
        <v>253</v>
      </c>
      <c r="E108" s="4">
        <v>0</v>
      </c>
      <c r="F108" s="4">
        <v>0</v>
      </c>
      <c r="G108" s="4">
        <v>0</v>
      </c>
      <c r="H108" s="4">
        <v>2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1"/>
      <c r="O108" s="1"/>
    </row>
    <row r="109" spans="1:15" x14ac:dyDescent="0.25">
      <c r="A109" t="s">
        <v>105</v>
      </c>
      <c r="B109" s="4">
        <v>0</v>
      </c>
      <c r="C109" s="4">
        <v>0</v>
      </c>
      <c r="D109" s="4">
        <v>253</v>
      </c>
      <c r="E109" s="4">
        <v>0</v>
      </c>
      <c r="F109" s="4">
        <v>0</v>
      </c>
      <c r="G109" s="4">
        <v>0</v>
      </c>
      <c r="H109" s="4">
        <v>2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1"/>
      <c r="O109" s="1"/>
    </row>
    <row r="110" spans="1:15" x14ac:dyDescent="0.25">
      <c r="A110" t="s">
        <v>106</v>
      </c>
      <c r="B110" s="4">
        <v>1061.4000000000001</v>
      </c>
      <c r="C110" s="4">
        <v>1153.78</v>
      </c>
      <c r="D110" s="4">
        <v>1212.78</v>
      </c>
      <c r="E110" s="4">
        <v>8.68</v>
      </c>
      <c r="F110" s="4">
        <v>4195.3</v>
      </c>
      <c r="G110" s="4">
        <v>87</v>
      </c>
      <c r="H110" s="4">
        <v>4291.05</v>
      </c>
      <c r="I110" s="4">
        <v>0</v>
      </c>
      <c r="J110" s="4">
        <v>13.02</v>
      </c>
      <c r="K110" s="4">
        <v>21.7</v>
      </c>
      <c r="L110" s="4">
        <v>2262.75</v>
      </c>
      <c r="M110" s="4">
        <v>8.68</v>
      </c>
      <c r="N110" s="1"/>
      <c r="O110" s="1"/>
    </row>
    <row r="111" spans="1:15" x14ac:dyDescent="0.25">
      <c r="A111" t="s">
        <v>107</v>
      </c>
      <c r="B111" s="4">
        <v>1061.4000000000001</v>
      </c>
      <c r="C111" s="4">
        <v>1153.78</v>
      </c>
      <c r="D111" s="4">
        <v>1212.78</v>
      </c>
      <c r="E111" s="4">
        <v>8.68</v>
      </c>
      <c r="F111" s="4">
        <v>4195.3</v>
      </c>
      <c r="G111" s="4">
        <v>87</v>
      </c>
      <c r="H111" s="4">
        <v>4291.05</v>
      </c>
      <c r="I111" s="4">
        <v>0</v>
      </c>
      <c r="J111" s="4">
        <v>13.02</v>
      </c>
      <c r="K111" s="4">
        <v>21.7</v>
      </c>
      <c r="L111" s="4">
        <v>2262.75</v>
      </c>
      <c r="M111" s="4">
        <v>8.68</v>
      </c>
      <c r="N111" s="1"/>
      <c r="O111" s="1"/>
    </row>
    <row r="112" spans="1:15" x14ac:dyDescent="0.25">
      <c r="A112" t="s">
        <v>108</v>
      </c>
      <c r="B112" s="4">
        <v>13.05</v>
      </c>
      <c r="C112" s="4">
        <v>13.05</v>
      </c>
      <c r="D112" s="4">
        <v>13.05</v>
      </c>
      <c r="E112" s="4">
        <v>13.05</v>
      </c>
      <c r="F112" s="4">
        <v>13.05</v>
      </c>
      <c r="G112" s="4">
        <v>56.55</v>
      </c>
      <c r="H112" s="4">
        <v>13.05</v>
      </c>
      <c r="I112" s="4">
        <v>13.05</v>
      </c>
      <c r="J112" s="4">
        <v>13.05</v>
      </c>
      <c r="K112" s="4">
        <v>13.05</v>
      </c>
      <c r="L112" s="4">
        <v>13.05</v>
      </c>
      <c r="M112" s="4">
        <v>13.05</v>
      </c>
      <c r="N112" s="1"/>
      <c r="O112" s="1"/>
    </row>
    <row r="113" spans="1:15" x14ac:dyDescent="0.25">
      <c r="A113" t="s">
        <v>109</v>
      </c>
      <c r="B113" s="4">
        <v>13.05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1"/>
      <c r="O113" s="1"/>
    </row>
    <row r="114" spans="1:15" x14ac:dyDescent="0.25">
      <c r="A114" t="s">
        <v>110</v>
      </c>
      <c r="B114" s="4">
        <v>0</v>
      </c>
      <c r="C114" s="4">
        <v>13.05</v>
      </c>
      <c r="D114" s="4">
        <v>13.05</v>
      </c>
      <c r="E114" s="4">
        <v>13.05</v>
      </c>
      <c r="F114" s="4">
        <v>13.05</v>
      </c>
      <c r="G114" s="4">
        <v>56.55</v>
      </c>
      <c r="H114" s="4">
        <v>13.05</v>
      </c>
      <c r="I114" s="4">
        <v>13.05</v>
      </c>
      <c r="J114" s="4">
        <v>13.05</v>
      </c>
      <c r="K114" s="4">
        <v>13.05</v>
      </c>
      <c r="L114" s="4">
        <v>13.05</v>
      </c>
      <c r="M114" s="4">
        <v>13.05</v>
      </c>
      <c r="N114" s="1"/>
      <c r="O114" s="1"/>
    </row>
    <row r="115" spans="1:15" x14ac:dyDescent="0.25">
      <c r="A115" t="s">
        <v>111</v>
      </c>
      <c r="B115" s="4">
        <v>212.54</v>
      </c>
      <c r="C115" s="4">
        <v>87.83</v>
      </c>
      <c r="D115" s="4">
        <v>1323.33</v>
      </c>
      <c r="E115" s="4">
        <v>322.97000000000003</v>
      </c>
      <c r="F115" s="4">
        <v>364.56</v>
      </c>
      <c r="G115" s="4">
        <v>427</v>
      </c>
      <c r="H115" s="4">
        <v>635.57000000000005</v>
      </c>
      <c r="I115" s="4">
        <v>524.67999999999995</v>
      </c>
      <c r="J115" s="4">
        <v>97040.03</v>
      </c>
      <c r="K115" s="4">
        <v>92846.85</v>
      </c>
      <c r="L115" s="4">
        <v>15802.71</v>
      </c>
      <c r="M115" s="4">
        <v>78694.92</v>
      </c>
      <c r="N115" s="1"/>
      <c r="O115" s="1"/>
    </row>
    <row r="116" spans="1:15" x14ac:dyDescent="0.25">
      <c r="A116" t="s">
        <v>112</v>
      </c>
      <c r="B116" s="4">
        <v>212.54</v>
      </c>
      <c r="C116" s="4">
        <v>87.83</v>
      </c>
      <c r="D116" s="4">
        <v>1323.33</v>
      </c>
      <c r="E116" s="4">
        <v>322.97000000000003</v>
      </c>
      <c r="F116" s="4">
        <v>364.56</v>
      </c>
      <c r="G116" s="4">
        <v>427</v>
      </c>
      <c r="H116" s="4">
        <v>635.57000000000005</v>
      </c>
      <c r="I116" s="4">
        <v>524.67999999999995</v>
      </c>
      <c r="J116" s="4">
        <v>97040.03</v>
      </c>
      <c r="K116" s="4">
        <v>92846.85</v>
      </c>
      <c r="L116" s="4">
        <v>15802.71</v>
      </c>
      <c r="M116" s="4">
        <v>78694.92</v>
      </c>
      <c r="N116" s="1"/>
      <c r="O116" s="1"/>
    </row>
    <row r="117" spans="1:15" x14ac:dyDescent="0.25">
      <c r="A117" t="s">
        <v>113</v>
      </c>
      <c r="B117" s="4">
        <v>38.409999999999997</v>
      </c>
      <c r="C117" s="4">
        <v>86.77</v>
      </c>
      <c r="D117" s="4">
        <v>1174.0899999999999</v>
      </c>
      <c r="E117" s="4">
        <v>320.41000000000003</v>
      </c>
      <c r="F117" s="4">
        <v>363.55</v>
      </c>
      <c r="G117" s="4">
        <v>425.49</v>
      </c>
      <c r="H117" s="4">
        <v>633.46</v>
      </c>
      <c r="I117" s="4">
        <v>523.77</v>
      </c>
      <c r="J117" s="4">
        <v>97040.03</v>
      </c>
      <c r="K117" s="4">
        <v>92846.43</v>
      </c>
      <c r="L117" s="4">
        <v>15802.09</v>
      </c>
      <c r="M117" s="4">
        <v>78694.850000000006</v>
      </c>
      <c r="N117" s="1"/>
      <c r="O117" s="1"/>
    </row>
    <row r="118" spans="1:15" x14ac:dyDescent="0.25">
      <c r="A118" t="s">
        <v>114</v>
      </c>
      <c r="B118" s="4">
        <v>38.409999999999997</v>
      </c>
      <c r="C118" s="4">
        <v>86.77</v>
      </c>
      <c r="D118" s="4">
        <v>1174.0899999999999</v>
      </c>
      <c r="E118" s="4">
        <v>320.41000000000003</v>
      </c>
      <c r="F118" s="4">
        <v>363.55</v>
      </c>
      <c r="G118" s="4">
        <v>425.49</v>
      </c>
      <c r="H118" s="4">
        <v>633.46</v>
      </c>
      <c r="I118" s="4">
        <v>523.77</v>
      </c>
      <c r="J118" s="4">
        <v>97040.03</v>
      </c>
      <c r="K118" s="4">
        <v>92846.43</v>
      </c>
      <c r="L118" s="4">
        <v>15802.09</v>
      </c>
      <c r="M118" s="4">
        <v>78694.850000000006</v>
      </c>
      <c r="N118" s="1"/>
      <c r="O118" s="1"/>
    </row>
    <row r="119" spans="1:15" x14ac:dyDescent="0.25">
      <c r="A119" t="s">
        <v>115</v>
      </c>
      <c r="B119" s="4">
        <v>174.13</v>
      </c>
      <c r="C119" s="4">
        <v>1.06</v>
      </c>
      <c r="D119" s="4">
        <v>149.24</v>
      </c>
      <c r="E119" s="4">
        <v>2.56</v>
      </c>
      <c r="F119" s="4">
        <v>1.01</v>
      </c>
      <c r="G119" s="4">
        <v>1.51</v>
      </c>
      <c r="H119" s="4">
        <v>2.11</v>
      </c>
      <c r="I119" s="4">
        <v>0.91</v>
      </c>
      <c r="J119" s="4">
        <v>0</v>
      </c>
      <c r="K119" s="4">
        <v>0.42</v>
      </c>
      <c r="L119" s="4">
        <v>0.62</v>
      </c>
      <c r="M119" s="4">
        <v>7.0000000000000007E-2</v>
      </c>
      <c r="N119" s="1"/>
      <c r="O119" s="1"/>
    </row>
    <row r="120" spans="1:15" x14ac:dyDescent="0.25">
      <c r="A120" t="s">
        <v>116</v>
      </c>
      <c r="B120" s="4">
        <v>174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1"/>
      <c r="O120" s="1"/>
    </row>
    <row r="121" spans="1:15" x14ac:dyDescent="0.25">
      <c r="A121" t="s">
        <v>117</v>
      </c>
      <c r="B121" s="4">
        <v>0.13</v>
      </c>
      <c r="C121" s="4">
        <v>1.06</v>
      </c>
      <c r="D121" s="4">
        <v>1.24</v>
      </c>
      <c r="E121" s="4">
        <v>2.56</v>
      </c>
      <c r="F121" s="4">
        <v>1.01</v>
      </c>
      <c r="G121" s="4">
        <v>1.51</v>
      </c>
      <c r="H121" s="4">
        <v>0.11</v>
      </c>
      <c r="I121" s="4">
        <v>0.91</v>
      </c>
      <c r="J121" s="4">
        <v>0</v>
      </c>
      <c r="K121" s="4">
        <v>0.42</v>
      </c>
      <c r="L121" s="4">
        <v>0.62</v>
      </c>
      <c r="M121" s="4">
        <v>7.0000000000000007E-2</v>
      </c>
      <c r="N121" s="1"/>
      <c r="O121" s="1"/>
    </row>
    <row r="122" spans="1:15" x14ac:dyDescent="0.25">
      <c r="A122" t="s">
        <v>118</v>
      </c>
      <c r="B122" s="4">
        <v>0</v>
      </c>
      <c r="C122" s="4">
        <v>0</v>
      </c>
      <c r="D122" s="4">
        <v>148</v>
      </c>
      <c r="E122" s="4">
        <v>0</v>
      </c>
      <c r="F122" s="4">
        <v>0</v>
      </c>
      <c r="G122" s="4">
        <v>0</v>
      </c>
      <c r="H122" s="4">
        <v>2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1"/>
      <c r="O122" s="1"/>
    </row>
    <row r="123" spans="1:15" x14ac:dyDescent="0.25">
      <c r="A123" s="3"/>
    </row>
    <row r="124" spans="1:15" x14ac:dyDescent="0.25">
      <c r="A124" s="1"/>
    </row>
    <row r="125" spans="1:15" x14ac:dyDescent="0.25">
      <c r="A125" s="3"/>
    </row>
    <row r="126" spans="1:15" x14ac:dyDescent="0.25">
      <c r="A126" s="1"/>
    </row>
    <row r="127" spans="1:15" x14ac:dyDescent="0.25">
      <c r="A127" s="1"/>
    </row>
    <row r="128" spans="1:15" x14ac:dyDescent="0.25">
      <c r="A128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31F8-C26B-4AEE-A3B3-54D0E7F877A8}">
  <dimension ref="A1:F128"/>
  <sheetViews>
    <sheetView topLeftCell="A101" workbookViewId="0">
      <selection activeCell="D126" sqref="D126"/>
    </sheetView>
    <sheetView workbookViewId="1">
      <selection activeCell="A3" sqref="A3"/>
    </sheetView>
  </sheetViews>
  <sheetFormatPr baseColWidth="10" defaultRowHeight="15" x14ac:dyDescent="0.25"/>
  <cols>
    <col min="1" max="1" width="52.7109375" bestFit="1" customWidth="1"/>
    <col min="4" max="4" width="11.85546875" bestFit="1" customWidth="1"/>
  </cols>
  <sheetData>
    <row r="1" spans="1:6" s="1" customFormat="1" x14ac:dyDescent="0.25">
      <c r="B1" s="23">
        <v>45658</v>
      </c>
      <c r="C1" s="23">
        <v>45689</v>
      </c>
      <c r="D1"/>
      <c r="E1"/>
      <c r="F1"/>
    </row>
    <row r="2" spans="1:6" x14ac:dyDescent="0.25">
      <c r="A2" t="s">
        <v>0</v>
      </c>
      <c r="B2" s="4">
        <v>527200.34</v>
      </c>
      <c r="C2" s="4">
        <v>232487.26000000004</v>
      </c>
    </row>
    <row r="3" spans="1:6" x14ac:dyDescent="0.25">
      <c r="A3" s="24" t="s">
        <v>1</v>
      </c>
      <c r="B3" s="25">
        <v>223417.36</v>
      </c>
      <c r="C3" s="25">
        <v>136210.29</v>
      </c>
    </row>
    <row r="4" spans="1:6" x14ac:dyDescent="0.25">
      <c r="A4" s="28" t="s">
        <v>2</v>
      </c>
      <c r="B4" s="29">
        <v>223417.36</v>
      </c>
      <c r="C4" s="29">
        <v>136210.29</v>
      </c>
    </row>
    <row r="5" spans="1:6" x14ac:dyDescent="0.25">
      <c r="A5" s="26" t="s">
        <v>3</v>
      </c>
      <c r="B5" s="27">
        <v>20126.09</v>
      </c>
      <c r="C5" s="27">
        <v>57797.63</v>
      </c>
    </row>
    <row r="6" spans="1:6" x14ac:dyDescent="0.25">
      <c r="A6" t="s">
        <v>4</v>
      </c>
      <c r="B6" s="4">
        <v>0</v>
      </c>
      <c r="C6" s="4">
        <v>0</v>
      </c>
    </row>
    <row r="7" spans="1:6" x14ac:dyDescent="0.25">
      <c r="A7" t="s">
        <v>5</v>
      </c>
      <c r="B7" s="4">
        <v>0</v>
      </c>
      <c r="C7" s="4">
        <v>57797.63</v>
      </c>
    </row>
    <row r="8" spans="1:6" x14ac:dyDescent="0.25">
      <c r="A8" t="s">
        <v>6</v>
      </c>
      <c r="B8" s="4">
        <v>0</v>
      </c>
      <c r="C8" s="4">
        <v>0</v>
      </c>
    </row>
    <row r="9" spans="1:6" x14ac:dyDescent="0.25">
      <c r="A9" t="s">
        <v>7</v>
      </c>
      <c r="B9" s="4">
        <v>20126.09</v>
      </c>
      <c r="C9" s="4">
        <v>0</v>
      </c>
    </row>
    <row r="10" spans="1:6" x14ac:dyDescent="0.25">
      <c r="A10" s="26" t="s">
        <v>8</v>
      </c>
      <c r="B10" s="27">
        <v>203291.27</v>
      </c>
      <c r="C10" s="27">
        <v>78412.66</v>
      </c>
    </row>
    <row r="11" spans="1:6" x14ac:dyDescent="0.25">
      <c r="A11" t="s">
        <v>9</v>
      </c>
      <c r="B11" s="4">
        <v>2349.96</v>
      </c>
      <c r="C11" s="4">
        <v>845.64</v>
      </c>
    </row>
    <row r="12" spans="1:6" x14ac:dyDescent="0.25">
      <c r="A12" t="s">
        <v>10</v>
      </c>
      <c r="B12" s="4">
        <v>0</v>
      </c>
      <c r="C12" s="4">
        <v>0</v>
      </c>
    </row>
    <row r="13" spans="1:6" x14ac:dyDescent="0.25">
      <c r="A13" t="s">
        <v>11</v>
      </c>
      <c r="B13" s="4">
        <v>0</v>
      </c>
      <c r="C13" s="4">
        <v>0</v>
      </c>
    </row>
    <row r="14" spans="1:6" x14ac:dyDescent="0.25">
      <c r="A14" t="s">
        <v>12</v>
      </c>
      <c r="B14" s="4">
        <v>0</v>
      </c>
      <c r="C14" s="4">
        <v>0</v>
      </c>
    </row>
    <row r="15" spans="1:6" x14ac:dyDescent="0.25">
      <c r="A15" t="s">
        <v>13</v>
      </c>
      <c r="B15" s="4">
        <v>0</v>
      </c>
      <c r="C15" s="4">
        <v>0</v>
      </c>
    </row>
    <row r="16" spans="1:6" x14ac:dyDescent="0.25">
      <c r="A16" t="s">
        <v>14</v>
      </c>
      <c r="B16" s="4">
        <v>5934.39</v>
      </c>
      <c r="C16" s="4">
        <v>5934.39</v>
      </c>
    </row>
    <row r="17" spans="1:3" x14ac:dyDescent="0.25">
      <c r="A17" t="s">
        <v>15</v>
      </c>
      <c r="B17" s="4">
        <v>81.34</v>
      </c>
      <c r="C17" s="4">
        <v>81.34</v>
      </c>
    </row>
    <row r="18" spans="1:3" x14ac:dyDescent="0.25">
      <c r="A18" t="s">
        <v>16</v>
      </c>
      <c r="B18" s="4">
        <v>7373.34</v>
      </c>
      <c r="C18" s="4">
        <v>3244.26</v>
      </c>
    </row>
    <row r="19" spans="1:3" x14ac:dyDescent="0.25">
      <c r="A19" t="s">
        <v>17</v>
      </c>
      <c r="B19" s="4">
        <v>0</v>
      </c>
      <c r="C19" s="4">
        <v>0</v>
      </c>
    </row>
    <row r="20" spans="1:3" x14ac:dyDescent="0.25">
      <c r="A20" t="s">
        <v>18</v>
      </c>
      <c r="B20" s="4">
        <v>0</v>
      </c>
      <c r="C20" s="4">
        <v>0</v>
      </c>
    </row>
    <row r="21" spans="1:3" x14ac:dyDescent="0.25">
      <c r="A21" t="s">
        <v>19</v>
      </c>
      <c r="B21" s="4">
        <v>0</v>
      </c>
      <c r="C21" s="4">
        <v>0</v>
      </c>
    </row>
    <row r="22" spans="1:3" x14ac:dyDescent="0.25">
      <c r="A22" t="s">
        <v>20</v>
      </c>
      <c r="B22" s="4">
        <v>0</v>
      </c>
      <c r="C22" s="4">
        <v>0</v>
      </c>
    </row>
    <row r="23" spans="1:3" x14ac:dyDescent="0.25">
      <c r="A23" t="s">
        <v>21</v>
      </c>
      <c r="B23" s="4">
        <v>522</v>
      </c>
      <c r="C23" s="4">
        <v>522</v>
      </c>
    </row>
    <row r="24" spans="1:3" x14ac:dyDescent="0.25">
      <c r="A24" t="s">
        <v>22</v>
      </c>
      <c r="B24" s="4">
        <v>2784</v>
      </c>
      <c r="C24" s="4">
        <v>0</v>
      </c>
    </row>
    <row r="25" spans="1:3" x14ac:dyDescent="0.25">
      <c r="A25" t="s">
        <v>23</v>
      </c>
      <c r="B25" s="4">
        <v>0</v>
      </c>
      <c r="C25" s="4">
        <v>0</v>
      </c>
    </row>
    <row r="26" spans="1:3" x14ac:dyDescent="0.25">
      <c r="A26" t="s">
        <v>24</v>
      </c>
      <c r="B26" s="4">
        <v>0</v>
      </c>
      <c r="C26" s="4">
        <v>0</v>
      </c>
    </row>
    <row r="27" spans="1:3" x14ac:dyDescent="0.25">
      <c r="A27" t="s">
        <v>25</v>
      </c>
      <c r="B27" s="4">
        <v>112275.8</v>
      </c>
      <c r="C27" s="4">
        <v>52797.86</v>
      </c>
    </row>
    <row r="28" spans="1:3" x14ac:dyDescent="0.25">
      <c r="A28" t="s">
        <v>26</v>
      </c>
      <c r="B28" s="4">
        <v>63081.27</v>
      </c>
      <c r="C28" s="4">
        <v>14157.68</v>
      </c>
    </row>
    <row r="29" spans="1:3" x14ac:dyDescent="0.25">
      <c r="A29" t="s">
        <v>27</v>
      </c>
      <c r="B29" s="4">
        <v>0</v>
      </c>
      <c r="C29" s="4">
        <v>0</v>
      </c>
    </row>
    <row r="30" spans="1:3" x14ac:dyDescent="0.25">
      <c r="A30" t="s">
        <v>28</v>
      </c>
      <c r="B30" s="4">
        <v>690.43</v>
      </c>
      <c r="C30" s="4">
        <v>690.43</v>
      </c>
    </row>
    <row r="31" spans="1:3" x14ac:dyDescent="0.25">
      <c r="A31" t="s">
        <v>29</v>
      </c>
      <c r="B31" s="4">
        <v>139.06</v>
      </c>
      <c r="C31" s="4">
        <v>139.06</v>
      </c>
    </row>
    <row r="32" spans="1:3" x14ac:dyDescent="0.25">
      <c r="A32" t="s">
        <v>30</v>
      </c>
      <c r="B32" s="4">
        <v>0</v>
      </c>
      <c r="C32" s="4">
        <v>0</v>
      </c>
    </row>
    <row r="33" spans="1:3" x14ac:dyDescent="0.25">
      <c r="A33" t="s">
        <v>31</v>
      </c>
      <c r="B33" s="4">
        <v>1378.08</v>
      </c>
      <c r="C33" s="4">
        <v>0</v>
      </c>
    </row>
    <row r="34" spans="1:3" x14ac:dyDescent="0.25">
      <c r="A34" t="s">
        <v>32</v>
      </c>
      <c r="B34" s="4">
        <v>0</v>
      </c>
      <c r="C34" s="4">
        <v>0</v>
      </c>
    </row>
    <row r="35" spans="1:3" x14ac:dyDescent="0.25">
      <c r="A35" t="s">
        <v>33</v>
      </c>
      <c r="B35" s="4">
        <v>0</v>
      </c>
      <c r="C35" s="4">
        <v>0</v>
      </c>
    </row>
    <row r="36" spans="1:3" x14ac:dyDescent="0.25">
      <c r="A36" t="s">
        <v>131</v>
      </c>
      <c r="B36" s="4">
        <v>6681.6</v>
      </c>
      <c r="C36" s="4">
        <v>0</v>
      </c>
    </row>
    <row r="37" spans="1:3" x14ac:dyDescent="0.25">
      <c r="A37" s="24" t="s">
        <v>34</v>
      </c>
      <c r="B37" s="25">
        <v>38082.65</v>
      </c>
      <c r="C37" s="25">
        <v>3138.08</v>
      </c>
    </row>
    <row r="38" spans="1:3" x14ac:dyDescent="0.25">
      <c r="A38" s="26" t="s">
        <v>35</v>
      </c>
      <c r="B38" s="27">
        <v>38082.65</v>
      </c>
      <c r="C38" s="27">
        <v>3138.08</v>
      </c>
    </row>
    <row r="39" spans="1:3" x14ac:dyDescent="0.25">
      <c r="A39" s="30" t="s">
        <v>49</v>
      </c>
      <c r="B39" s="31">
        <v>0</v>
      </c>
      <c r="C39" s="31">
        <v>0</v>
      </c>
    </row>
    <row r="40" spans="1:3" x14ac:dyDescent="0.25">
      <c r="A40" t="s">
        <v>52</v>
      </c>
      <c r="B40" s="4">
        <v>0</v>
      </c>
      <c r="C40" s="4">
        <v>0</v>
      </c>
    </row>
    <row r="41" spans="1:3" x14ac:dyDescent="0.25">
      <c r="A41" t="s">
        <v>61</v>
      </c>
      <c r="B41" s="4">
        <v>0</v>
      </c>
      <c r="C41" s="4">
        <v>0</v>
      </c>
    </row>
    <row r="42" spans="1:3" x14ac:dyDescent="0.25">
      <c r="A42" s="30" t="s">
        <v>132</v>
      </c>
      <c r="B42" s="31">
        <v>2229.0700000000002</v>
      </c>
      <c r="C42" s="31">
        <v>0</v>
      </c>
    </row>
    <row r="43" spans="1:3" x14ac:dyDescent="0.25">
      <c r="A43" t="s">
        <v>133</v>
      </c>
      <c r="B43" s="4">
        <v>2229.0700000000002</v>
      </c>
      <c r="C43" s="4">
        <v>0</v>
      </c>
    </row>
    <row r="44" spans="1:3" x14ac:dyDescent="0.25">
      <c r="A44" t="s">
        <v>38</v>
      </c>
      <c r="B44" s="4">
        <v>0</v>
      </c>
      <c r="C44" s="4">
        <v>0</v>
      </c>
    </row>
    <row r="45" spans="1:3" x14ac:dyDescent="0.25">
      <c r="A45" t="s">
        <v>39</v>
      </c>
      <c r="B45" s="4">
        <v>0</v>
      </c>
      <c r="C45" s="4">
        <v>0</v>
      </c>
    </row>
    <row r="46" spans="1:3" x14ac:dyDescent="0.25">
      <c r="A46" t="s">
        <v>40</v>
      </c>
      <c r="B46" s="4">
        <v>0</v>
      </c>
      <c r="C46" s="4">
        <v>0</v>
      </c>
    </row>
    <row r="47" spans="1:3" x14ac:dyDescent="0.25">
      <c r="A47" t="s">
        <v>41</v>
      </c>
      <c r="B47" s="4">
        <v>0</v>
      </c>
      <c r="C47" s="4">
        <v>0</v>
      </c>
    </row>
    <row r="48" spans="1:3" x14ac:dyDescent="0.25">
      <c r="A48" t="s">
        <v>42</v>
      </c>
      <c r="B48" s="4">
        <v>0</v>
      </c>
      <c r="C48" s="4">
        <v>0</v>
      </c>
    </row>
    <row r="49" spans="1:3" x14ac:dyDescent="0.25">
      <c r="A49" t="s">
        <v>43</v>
      </c>
      <c r="B49" s="4">
        <v>35853.58</v>
      </c>
      <c r="C49" s="4">
        <v>3138.08</v>
      </c>
    </row>
    <row r="50" spans="1:3" x14ac:dyDescent="0.25">
      <c r="A50" t="s">
        <v>44</v>
      </c>
      <c r="B50" s="4">
        <v>0</v>
      </c>
      <c r="C50" s="4">
        <v>0</v>
      </c>
    </row>
    <row r="51" spans="1:3" x14ac:dyDescent="0.25">
      <c r="A51" t="s">
        <v>45</v>
      </c>
      <c r="B51" s="4">
        <v>35853.58</v>
      </c>
      <c r="C51" s="4">
        <v>93.08</v>
      </c>
    </row>
    <row r="52" spans="1:3" x14ac:dyDescent="0.25">
      <c r="A52" t="s">
        <v>46</v>
      </c>
      <c r="B52" s="4">
        <v>0</v>
      </c>
      <c r="C52" s="4">
        <v>3045</v>
      </c>
    </row>
    <row r="53" spans="1:3" x14ac:dyDescent="0.25">
      <c r="A53" s="24" t="s">
        <v>47</v>
      </c>
      <c r="B53" s="25">
        <v>91282.239999999991</v>
      </c>
      <c r="C53" s="25">
        <v>98598.46</v>
      </c>
    </row>
    <row r="54" spans="1:3" x14ac:dyDescent="0.25">
      <c r="A54" s="26" t="s">
        <v>48</v>
      </c>
      <c r="B54" s="27">
        <v>91282.239999999991</v>
      </c>
      <c r="C54" s="27">
        <v>98598.46</v>
      </c>
    </row>
    <row r="55" spans="1:3" x14ac:dyDescent="0.25">
      <c r="A55" t="s">
        <v>49</v>
      </c>
      <c r="B55" s="4">
        <v>51769.859999999993</v>
      </c>
      <c r="C55" s="4">
        <v>47517.479999999996</v>
      </c>
    </row>
    <row r="56" spans="1:3" x14ac:dyDescent="0.25">
      <c r="A56" t="s">
        <v>50</v>
      </c>
      <c r="B56" s="4">
        <v>30967.48</v>
      </c>
      <c r="C56" s="4">
        <v>30967.48</v>
      </c>
    </row>
    <row r="57" spans="1:3" x14ac:dyDescent="0.25">
      <c r="A57" t="s">
        <v>51</v>
      </c>
      <c r="B57" s="4">
        <v>4350</v>
      </c>
      <c r="C57" s="4">
        <v>13050</v>
      </c>
    </row>
    <row r="58" spans="1:3" x14ac:dyDescent="0.25">
      <c r="A58" t="s">
        <v>52</v>
      </c>
      <c r="B58" s="4">
        <v>10500</v>
      </c>
      <c r="C58" s="4">
        <v>3500</v>
      </c>
    </row>
    <row r="59" spans="1:3" x14ac:dyDescent="0.25">
      <c r="A59" t="s">
        <v>53</v>
      </c>
      <c r="B59" s="4">
        <v>0</v>
      </c>
      <c r="C59" s="4">
        <v>0</v>
      </c>
    </row>
    <row r="60" spans="1:3" x14ac:dyDescent="0.25">
      <c r="A60" t="s">
        <v>54</v>
      </c>
      <c r="B60" s="4">
        <v>5952.38</v>
      </c>
      <c r="C60" s="4">
        <v>0</v>
      </c>
    </row>
    <row r="61" spans="1:3" x14ac:dyDescent="0.25">
      <c r="A61" t="s">
        <v>55</v>
      </c>
      <c r="B61" s="4">
        <v>5329.51</v>
      </c>
      <c r="C61" s="4">
        <v>5329.51</v>
      </c>
    </row>
    <row r="62" spans="1:3" x14ac:dyDescent="0.25">
      <c r="A62" t="s">
        <v>56</v>
      </c>
      <c r="B62" s="4">
        <v>3096.75</v>
      </c>
      <c r="C62" s="4">
        <v>3096.75</v>
      </c>
    </row>
    <row r="63" spans="1:3" x14ac:dyDescent="0.25">
      <c r="A63" t="s">
        <v>57</v>
      </c>
      <c r="B63" s="4">
        <v>2232.7600000000002</v>
      </c>
      <c r="C63" s="4">
        <v>2232.7600000000002</v>
      </c>
    </row>
    <row r="64" spans="1:3" x14ac:dyDescent="0.25">
      <c r="A64" t="s">
        <v>58</v>
      </c>
      <c r="B64" s="4">
        <v>0</v>
      </c>
      <c r="C64" s="4">
        <v>0</v>
      </c>
    </row>
    <row r="65" spans="1:3" x14ac:dyDescent="0.25">
      <c r="A65" t="s">
        <v>59</v>
      </c>
      <c r="B65" s="4">
        <v>0</v>
      </c>
      <c r="C65" s="4">
        <v>0</v>
      </c>
    </row>
    <row r="66" spans="1:3" x14ac:dyDescent="0.25">
      <c r="A66" t="s">
        <v>60</v>
      </c>
      <c r="B66" s="4">
        <v>2580.62</v>
      </c>
      <c r="C66" s="4">
        <v>2580.62</v>
      </c>
    </row>
    <row r="67" spans="1:3" x14ac:dyDescent="0.25">
      <c r="A67" t="s">
        <v>61</v>
      </c>
      <c r="B67" s="4">
        <v>2580.62</v>
      </c>
      <c r="C67" s="4">
        <v>2580.62</v>
      </c>
    </row>
    <row r="68" spans="1:3" x14ac:dyDescent="0.25">
      <c r="A68" t="s">
        <v>62</v>
      </c>
      <c r="B68" s="4">
        <v>2580.62</v>
      </c>
      <c r="C68" s="4">
        <v>2580.62</v>
      </c>
    </row>
    <row r="69" spans="1:3" x14ac:dyDescent="0.25">
      <c r="A69" t="s">
        <v>63</v>
      </c>
      <c r="B69" s="4">
        <v>2580.62</v>
      </c>
      <c r="C69" s="4">
        <v>2580.62</v>
      </c>
    </row>
    <row r="70" spans="1:3" x14ac:dyDescent="0.25">
      <c r="A70" t="s">
        <v>41</v>
      </c>
      <c r="B70" s="4">
        <v>348</v>
      </c>
      <c r="C70" s="4">
        <v>0</v>
      </c>
    </row>
    <row r="71" spans="1:3" x14ac:dyDescent="0.25">
      <c r="A71" t="s">
        <v>64</v>
      </c>
      <c r="B71" s="4">
        <v>348</v>
      </c>
      <c r="C71" s="4">
        <v>0</v>
      </c>
    </row>
    <row r="72" spans="1:3" x14ac:dyDescent="0.25">
      <c r="A72" t="s">
        <v>65</v>
      </c>
      <c r="B72" s="4">
        <v>0</v>
      </c>
      <c r="C72" s="4">
        <v>0</v>
      </c>
    </row>
    <row r="73" spans="1:3" x14ac:dyDescent="0.25">
      <c r="A73" t="s">
        <v>66</v>
      </c>
      <c r="B73" s="4">
        <v>0</v>
      </c>
      <c r="C73" s="4">
        <v>0</v>
      </c>
    </row>
    <row r="74" spans="1:3" x14ac:dyDescent="0.25">
      <c r="A74" t="s">
        <v>43</v>
      </c>
      <c r="B74" s="4">
        <v>2099.2800000000002</v>
      </c>
      <c r="C74" s="4">
        <v>0</v>
      </c>
    </row>
    <row r="75" spans="1:3" x14ac:dyDescent="0.25">
      <c r="A75" t="s">
        <v>67</v>
      </c>
      <c r="B75" s="4">
        <v>2099.2800000000002</v>
      </c>
      <c r="C75" s="4">
        <v>0</v>
      </c>
    </row>
    <row r="76" spans="1:3" x14ac:dyDescent="0.25">
      <c r="A76" t="s">
        <v>68</v>
      </c>
      <c r="B76" s="4">
        <v>0</v>
      </c>
      <c r="C76" s="4">
        <v>0</v>
      </c>
    </row>
    <row r="77" spans="1:3" x14ac:dyDescent="0.25">
      <c r="A77" t="s">
        <v>69</v>
      </c>
      <c r="B77" s="4">
        <v>4973.0300000000007</v>
      </c>
      <c r="C77" s="4">
        <v>6453.59</v>
      </c>
    </row>
    <row r="78" spans="1:3" x14ac:dyDescent="0.25">
      <c r="A78" t="s">
        <v>70</v>
      </c>
      <c r="B78" s="4">
        <v>1829.08</v>
      </c>
      <c r="C78" s="4">
        <v>2022.87</v>
      </c>
    </row>
    <row r="79" spans="1:3" x14ac:dyDescent="0.25">
      <c r="A79" t="s">
        <v>71</v>
      </c>
      <c r="B79" s="4">
        <v>1157.93</v>
      </c>
      <c r="C79" s="4">
        <v>952.65</v>
      </c>
    </row>
    <row r="80" spans="1:3" x14ac:dyDescent="0.25">
      <c r="A80" t="s">
        <v>72</v>
      </c>
      <c r="B80" s="4">
        <v>87</v>
      </c>
      <c r="C80" s="4">
        <v>205.32</v>
      </c>
    </row>
    <row r="81" spans="1:3" x14ac:dyDescent="0.25">
      <c r="A81" t="s">
        <v>73</v>
      </c>
      <c r="B81" s="4">
        <v>514.16999999999996</v>
      </c>
      <c r="C81" s="4">
        <v>514.16999999999996</v>
      </c>
    </row>
    <row r="82" spans="1:3" x14ac:dyDescent="0.25">
      <c r="A82" t="s">
        <v>74</v>
      </c>
      <c r="B82" s="4">
        <v>1301.52</v>
      </c>
      <c r="C82" s="4">
        <v>1322.4</v>
      </c>
    </row>
    <row r="83" spans="1:3" x14ac:dyDescent="0.25">
      <c r="A83" t="s">
        <v>75</v>
      </c>
      <c r="B83" s="4">
        <v>83.33</v>
      </c>
      <c r="C83" s="4">
        <v>83.33</v>
      </c>
    </row>
    <row r="84" spans="1:3" x14ac:dyDescent="0.25">
      <c r="A84" t="s">
        <v>76</v>
      </c>
      <c r="B84" s="4">
        <v>0</v>
      </c>
      <c r="C84" s="4">
        <v>1352.85</v>
      </c>
    </row>
    <row r="85" spans="1:3" x14ac:dyDescent="0.25">
      <c r="A85" t="s">
        <v>77</v>
      </c>
      <c r="B85" s="4">
        <v>775.63</v>
      </c>
      <c r="C85" s="4">
        <v>44</v>
      </c>
    </row>
    <row r="86" spans="1:3" x14ac:dyDescent="0.25">
      <c r="A86" t="s">
        <v>78</v>
      </c>
      <c r="B86" s="4">
        <v>22.18</v>
      </c>
      <c r="C86" s="4">
        <v>0</v>
      </c>
    </row>
    <row r="87" spans="1:3" x14ac:dyDescent="0.25">
      <c r="A87" t="s">
        <v>79</v>
      </c>
      <c r="B87" s="4">
        <v>17</v>
      </c>
      <c r="C87" s="4">
        <v>44</v>
      </c>
    </row>
    <row r="88" spans="1:3" x14ac:dyDescent="0.25">
      <c r="A88" t="s">
        <v>80</v>
      </c>
      <c r="B88" s="4">
        <v>0</v>
      </c>
      <c r="C88" s="4">
        <v>0</v>
      </c>
    </row>
    <row r="89" spans="1:3" x14ac:dyDescent="0.25">
      <c r="A89" t="s">
        <v>81</v>
      </c>
      <c r="B89" s="4">
        <v>49.15</v>
      </c>
      <c r="C89" s="4">
        <v>0</v>
      </c>
    </row>
    <row r="90" spans="1:3" x14ac:dyDescent="0.25">
      <c r="A90" t="s">
        <v>82</v>
      </c>
      <c r="B90" s="4">
        <v>687.3</v>
      </c>
      <c r="C90" s="4">
        <v>0</v>
      </c>
    </row>
    <row r="91" spans="1:3" x14ac:dyDescent="0.25">
      <c r="A91" t="s">
        <v>83</v>
      </c>
      <c r="B91" s="4">
        <v>0</v>
      </c>
      <c r="C91" s="4">
        <v>0</v>
      </c>
    </row>
    <row r="92" spans="1:3" x14ac:dyDescent="0.25">
      <c r="A92" t="s">
        <v>84</v>
      </c>
      <c r="B92" s="4">
        <v>0</v>
      </c>
      <c r="C92" s="4">
        <v>0</v>
      </c>
    </row>
    <row r="93" spans="1:3" x14ac:dyDescent="0.25">
      <c r="A93" t="s">
        <v>85</v>
      </c>
      <c r="B93" s="4">
        <v>0</v>
      </c>
      <c r="C93" s="4">
        <v>0</v>
      </c>
    </row>
    <row r="94" spans="1:3" x14ac:dyDescent="0.25">
      <c r="A94" t="s">
        <v>86</v>
      </c>
      <c r="B94" s="4">
        <v>0</v>
      </c>
      <c r="C94" s="4">
        <v>0</v>
      </c>
    </row>
    <row r="95" spans="1:3" x14ac:dyDescent="0.25">
      <c r="A95" t="s">
        <v>87</v>
      </c>
      <c r="B95" s="4">
        <v>0</v>
      </c>
      <c r="C95" s="4">
        <v>0</v>
      </c>
    </row>
    <row r="96" spans="1:3" x14ac:dyDescent="0.25">
      <c r="A96" t="s">
        <v>88</v>
      </c>
      <c r="B96" s="4">
        <v>4019.4</v>
      </c>
      <c r="C96" s="4">
        <v>4019.4</v>
      </c>
    </row>
    <row r="97" spans="1:3" x14ac:dyDescent="0.25">
      <c r="A97" t="s">
        <v>89</v>
      </c>
      <c r="B97" s="4">
        <v>4019.4</v>
      </c>
      <c r="C97" s="4">
        <v>4019.4</v>
      </c>
    </row>
    <row r="98" spans="1:3" x14ac:dyDescent="0.25">
      <c r="A98" t="s">
        <v>90</v>
      </c>
      <c r="B98" s="4">
        <v>0</v>
      </c>
      <c r="C98" s="4">
        <v>0</v>
      </c>
    </row>
    <row r="99" spans="1:3" x14ac:dyDescent="0.25">
      <c r="A99" t="s">
        <v>91</v>
      </c>
      <c r="B99" s="4">
        <v>14816.57</v>
      </c>
      <c r="C99" s="4">
        <v>30046.240000000002</v>
      </c>
    </row>
    <row r="100" spans="1:3" x14ac:dyDescent="0.25">
      <c r="A100" t="s">
        <v>92</v>
      </c>
      <c r="B100" s="4">
        <v>14036.01</v>
      </c>
      <c r="C100" s="4">
        <v>29528.240000000002</v>
      </c>
    </row>
    <row r="101" spans="1:3" x14ac:dyDescent="0.25">
      <c r="A101" t="s">
        <v>93</v>
      </c>
      <c r="B101" s="4">
        <v>0</v>
      </c>
      <c r="C101" s="4">
        <v>0</v>
      </c>
    </row>
    <row r="102" spans="1:3" x14ac:dyDescent="0.25">
      <c r="A102" t="s">
        <v>94</v>
      </c>
      <c r="B102" s="4">
        <v>780.56</v>
      </c>
      <c r="C102" s="4">
        <v>518</v>
      </c>
    </row>
    <row r="103" spans="1:3" x14ac:dyDescent="0.25">
      <c r="A103" t="s">
        <v>95</v>
      </c>
      <c r="B103" s="4">
        <v>0</v>
      </c>
      <c r="C103" s="4">
        <v>0</v>
      </c>
    </row>
    <row r="104" spans="1:3" x14ac:dyDescent="0.25">
      <c r="A104" t="s">
        <v>96</v>
      </c>
      <c r="B104" s="4">
        <v>1989.72</v>
      </c>
      <c r="C104" s="4">
        <v>27</v>
      </c>
    </row>
    <row r="105" spans="1:3" x14ac:dyDescent="0.25">
      <c r="A105" t="s">
        <v>97</v>
      </c>
      <c r="B105" s="4">
        <v>27</v>
      </c>
      <c r="C105" s="4">
        <v>27</v>
      </c>
    </row>
    <row r="106" spans="1:3" x14ac:dyDescent="0.25">
      <c r="A106" t="s">
        <v>98</v>
      </c>
      <c r="B106" s="4">
        <v>0</v>
      </c>
      <c r="C106" s="4">
        <v>0</v>
      </c>
    </row>
    <row r="107" spans="1:3" x14ac:dyDescent="0.25">
      <c r="A107" t="s">
        <v>99</v>
      </c>
      <c r="B107" s="4">
        <v>0</v>
      </c>
      <c r="C107" s="4">
        <v>0</v>
      </c>
    </row>
    <row r="108" spans="1:3" x14ac:dyDescent="0.25">
      <c r="A108" t="s">
        <v>101</v>
      </c>
      <c r="B108" s="4">
        <v>1962.72</v>
      </c>
      <c r="C108" s="4">
        <v>0</v>
      </c>
    </row>
    <row r="109" spans="1:3" x14ac:dyDescent="0.25">
      <c r="A109" s="24" t="s">
        <v>102</v>
      </c>
      <c r="B109" s="25">
        <v>416.26</v>
      </c>
      <c r="C109" s="25">
        <v>17.39</v>
      </c>
    </row>
    <row r="110" spans="1:3" x14ac:dyDescent="0.25">
      <c r="A110" s="26" t="s">
        <v>103</v>
      </c>
      <c r="B110" s="27">
        <v>416.26</v>
      </c>
      <c r="C110" s="27">
        <v>17.39</v>
      </c>
    </row>
    <row r="111" spans="1:3" x14ac:dyDescent="0.25">
      <c r="A111" t="s">
        <v>104</v>
      </c>
      <c r="B111" s="4">
        <v>1</v>
      </c>
      <c r="C111" s="4">
        <v>0</v>
      </c>
    </row>
    <row r="112" spans="1:3" x14ac:dyDescent="0.25">
      <c r="A112" t="s">
        <v>105</v>
      </c>
      <c r="B112" s="4">
        <v>1</v>
      </c>
      <c r="C112" s="4">
        <v>0</v>
      </c>
    </row>
    <row r="113" spans="1:3" x14ac:dyDescent="0.25">
      <c r="A113" t="s">
        <v>106</v>
      </c>
      <c r="B113" s="4">
        <v>402.21</v>
      </c>
      <c r="C113" s="4">
        <v>4.34</v>
      </c>
    </row>
    <row r="114" spans="1:3" x14ac:dyDescent="0.25">
      <c r="A114" t="s">
        <v>107</v>
      </c>
      <c r="B114" s="4">
        <v>402.21</v>
      </c>
      <c r="C114" s="4">
        <v>4.34</v>
      </c>
    </row>
    <row r="115" spans="1:3" x14ac:dyDescent="0.25">
      <c r="A115" t="s">
        <v>108</v>
      </c>
      <c r="B115" s="4">
        <v>13.05</v>
      </c>
      <c r="C115" s="4">
        <v>13.05</v>
      </c>
    </row>
    <row r="116" spans="1:3" x14ac:dyDescent="0.25">
      <c r="A116" t="s">
        <v>109</v>
      </c>
      <c r="B116" s="4">
        <v>0</v>
      </c>
      <c r="C116" s="4">
        <v>0</v>
      </c>
    </row>
    <row r="117" spans="1:3" x14ac:dyDescent="0.25">
      <c r="A117" t="s">
        <v>110</v>
      </c>
      <c r="B117" s="4">
        <v>13.05</v>
      </c>
      <c r="C117" s="4">
        <v>13.05</v>
      </c>
    </row>
    <row r="118" spans="1:3" x14ac:dyDescent="0.25">
      <c r="A118" s="24" t="s">
        <v>111</v>
      </c>
      <c r="B118" s="25">
        <v>174001.83</v>
      </c>
      <c r="C118" s="25">
        <v>-5476.96</v>
      </c>
    </row>
    <row r="119" spans="1:3" x14ac:dyDescent="0.25">
      <c r="A119" s="26" t="s">
        <v>112</v>
      </c>
      <c r="B119" s="27">
        <v>174001.83</v>
      </c>
      <c r="C119" s="27">
        <v>-5476.96</v>
      </c>
    </row>
    <row r="120" spans="1:3" x14ac:dyDescent="0.25">
      <c r="A120" t="s">
        <v>134</v>
      </c>
      <c r="B120" s="4">
        <v>0</v>
      </c>
      <c r="C120" s="4">
        <v>0</v>
      </c>
    </row>
    <row r="121" spans="1:3" x14ac:dyDescent="0.25">
      <c r="A121" t="s">
        <v>135</v>
      </c>
      <c r="B121" s="4">
        <v>0</v>
      </c>
      <c r="C121" s="4">
        <v>0</v>
      </c>
    </row>
    <row r="122" spans="1:3" x14ac:dyDescent="0.25">
      <c r="A122" t="s">
        <v>136</v>
      </c>
      <c r="B122" s="4">
        <v>0</v>
      </c>
      <c r="C122" s="4">
        <v>0</v>
      </c>
    </row>
    <row r="123" spans="1:3" x14ac:dyDescent="0.25">
      <c r="A123" t="s">
        <v>113</v>
      </c>
      <c r="B123" s="4">
        <v>173999.47</v>
      </c>
      <c r="C123" s="4">
        <v>-5477.39</v>
      </c>
    </row>
    <row r="124" spans="1:3" x14ac:dyDescent="0.25">
      <c r="A124" t="s">
        <v>114</v>
      </c>
      <c r="B124" s="4">
        <v>173999.47</v>
      </c>
      <c r="C124" s="4">
        <v>-5477.39</v>
      </c>
    </row>
    <row r="125" spans="1:3" x14ac:dyDescent="0.25">
      <c r="A125" t="s">
        <v>115</v>
      </c>
      <c r="B125" s="4">
        <v>2.3600000000000003</v>
      </c>
      <c r="C125" s="4">
        <v>0.43</v>
      </c>
    </row>
    <row r="126" spans="1:3" x14ac:dyDescent="0.25">
      <c r="A126" t="s">
        <v>116</v>
      </c>
      <c r="B126" s="4">
        <v>0</v>
      </c>
      <c r="C126" s="4">
        <v>0</v>
      </c>
    </row>
    <row r="127" spans="1:3" x14ac:dyDescent="0.25">
      <c r="A127" t="s">
        <v>117</v>
      </c>
      <c r="B127" s="4">
        <v>1.36</v>
      </c>
      <c r="C127" s="4">
        <v>0.43</v>
      </c>
    </row>
    <row r="128" spans="1:3" x14ac:dyDescent="0.25">
      <c r="A128" t="s">
        <v>118</v>
      </c>
      <c r="B128" s="4">
        <v>1</v>
      </c>
      <c r="C12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041F-B498-4031-A8D0-D5390097E60D}">
  <dimension ref="A1:B124"/>
  <sheetViews>
    <sheetView topLeftCell="A64" workbookViewId="0">
      <selection activeCell="D76" sqref="D76"/>
    </sheetView>
    <sheetView tabSelected="1" topLeftCell="A103" workbookViewId="1">
      <selection activeCell="A114" sqref="A114:B116"/>
    </sheetView>
  </sheetViews>
  <sheetFormatPr baseColWidth="10" defaultRowHeight="15" x14ac:dyDescent="0.25"/>
  <cols>
    <col min="1" max="1" width="52.7109375" bestFit="1" customWidth="1"/>
  </cols>
  <sheetData>
    <row r="1" spans="1:2" x14ac:dyDescent="0.25">
      <c r="A1" s="1"/>
      <c r="B1" s="1" t="s">
        <v>137</v>
      </c>
    </row>
    <row r="2" spans="1:2" x14ac:dyDescent="0.25">
      <c r="A2" s="1" t="s">
        <v>0</v>
      </c>
      <c r="B2" s="5">
        <f>B3+B36+B49+B104+B117</f>
        <v>403052.6008816238</v>
      </c>
    </row>
    <row r="3" spans="1:2" x14ac:dyDescent="0.25">
      <c r="A3" s="6" t="s">
        <v>1</v>
      </c>
      <c r="B3" s="6">
        <v>203844.20680555553</v>
      </c>
    </row>
    <row r="4" spans="1:2" x14ac:dyDescent="0.25">
      <c r="A4" s="7" t="s">
        <v>3</v>
      </c>
      <c r="B4" s="7">
        <v>36450.206805555557</v>
      </c>
    </row>
    <row r="5" spans="1:2" x14ac:dyDescent="0.25">
      <c r="A5" s="8" t="s">
        <v>4</v>
      </c>
      <c r="B5" s="9">
        <v>2000</v>
      </c>
    </row>
    <row r="6" spans="1:2" x14ac:dyDescent="0.25">
      <c r="A6" s="10" t="s">
        <v>76</v>
      </c>
      <c r="B6" s="9">
        <v>6666.666666666667</v>
      </c>
    </row>
    <row r="7" spans="1:2" x14ac:dyDescent="0.25">
      <c r="A7" s="8" t="s">
        <v>5</v>
      </c>
      <c r="B7" s="9">
        <v>19000</v>
      </c>
    </row>
    <row r="8" spans="1:2" x14ac:dyDescent="0.25">
      <c r="A8" s="8" t="s">
        <v>6</v>
      </c>
      <c r="B8" s="9">
        <v>416.66666666666669</v>
      </c>
    </row>
    <row r="9" spans="1:2" x14ac:dyDescent="0.25">
      <c r="A9" s="8" t="s">
        <v>7</v>
      </c>
      <c r="B9" s="9">
        <v>8366.8734722222234</v>
      </c>
    </row>
    <row r="10" spans="1:2" x14ac:dyDescent="0.25">
      <c r="A10" s="7" t="s">
        <v>8</v>
      </c>
      <c r="B10" s="7">
        <v>167394</v>
      </c>
    </row>
    <row r="11" spans="1:2" x14ac:dyDescent="0.25">
      <c r="A11" s="8" t="s">
        <v>9</v>
      </c>
      <c r="B11" s="9">
        <v>4000</v>
      </c>
    </row>
    <row r="12" spans="1:2" x14ac:dyDescent="0.25">
      <c r="A12" s="8" t="s">
        <v>10</v>
      </c>
      <c r="B12" s="9">
        <v>0</v>
      </c>
    </row>
    <row r="13" spans="1:2" x14ac:dyDescent="0.25">
      <c r="A13" s="8" t="s">
        <v>11</v>
      </c>
      <c r="B13" s="9">
        <v>800</v>
      </c>
    </row>
    <row r="14" spans="1:2" x14ac:dyDescent="0.25">
      <c r="A14" s="8" t="s">
        <v>12</v>
      </c>
      <c r="B14" s="9">
        <v>350</v>
      </c>
    </row>
    <row r="15" spans="1:2" x14ac:dyDescent="0.25">
      <c r="A15" s="8" t="s">
        <v>13</v>
      </c>
      <c r="B15" s="9">
        <v>7900</v>
      </c>
    </row>
    <row r="16" spans="1:2" x14ac:dyDescent="0.25">
      <c r="A16" s="8" t="s">
        <v>14</v>
      </c>
      <c r="B16" s="9">
        <v>5500</v>
      </c>
    </row>
    <row r="17" spans="1:2" x14ac:dyDescent="0.25">
      <c r="A17" s="8" t="s">
        <v>15</v>
      </c>
      <c r="B17" s="9">
        <v>250</v>
      </c>
    </row>
    <row r="18" spans="1:2" x14ac:dyDescent="0.25">
      <c r="A18" s="8" t="s">
        <v>16</v>
      </c>
      <c r="B18" s="9">
        <v>4500</v>
      </c>
    </row>
    <row r="19" spans="1:2" x14ac:dyDescent="0.25">
      <c r="A19" s="8" t="s">
        <v>17</v>
      </c>
      <c r="B19" s="9">
        <v>0</v>
      </c>
    </row>
    <row r="20" spans="1:2" x14ac:dyDescent="0.25">
      <c r="A20" s="8" t="s">
        <v>18</v>
      </c>
      <c r="B20" s="9">
        <v>150</v>
      </c>
    </row>
    <row r="21" spans="1:2" x14ac:dyDescent="0.25">
      <c r="A21" s="8" t="s">
        <v>19</v>
      </c>
      <c r="B21" s="9">
        <v>0</v>
      </c>
    </row>
    <row r="22" spans="1:2" x14ac:dyDescent="0.25">
      <c r="A22" s="8" t="s">
        <v>20</v>
      </c>
      <c r="B22" s="9">
        <v>250</v>
      </c>
    </row>
    <row r="23" spans="1:2" x14ac:dyDescent="0.25">
      <c r="A23" s="8" t="s">
        <v>21</v>
      </c>
      <c r="B23" s="9">
        <v>522</v>
      </c>
    </row>
    <row r="24" spans="1:2" x14ac:dyDescent="0.25">
      <c r="A24" s="11" t="s">
        <v>22</v>
      </c>
      <c r="B24" s="12">
        <v>1200</v>
      </c>
    </row>
    <row r="25" spans="1:2" x14ac:dyDescent="0.25">
      <c r="A25" s="8" t="s">
        <v>23</v>
      </c>
      <c r="B25" s="9">
        <v>2250</v>
      </c>
    </row>
    <row r="26" spans="1:2" x14ac:dyDescent="0.25">
      <c r="A26" s="8" t="s">
        <v>24</v>
      </c>
      <c r="B26" s="9">
        <v>30</v>
      </c>
    </row>
    <row r="27" spans="1:2" x14ac:dyDescent="0.25">
      <c r="A27" s="8" t="s">
        <v>25</v>
      </c>
      <c r="B27" s="9">
        <v>110000</v>
      </c>
    </row>
    <row r="28" spans="1:2" x14ac:dyDescent="0.25">
      <c r="A28" s="8" t="s">
        <v>26</v>
      </c>
      <c r="B28" s="9">
        <v>28800</v>
      </c>
    </row>
    <row r="29" spans="1:2" x14ac:dyDescent="0.25">
      <c r="A29" s="11" t="s">
        <v>27</v>
      </c>
      <c r="B29" s="12">
        <v>0</v>
      </c>
    </row>
    <row r="30" spans="1:2" x14ac:dyDescent="0.25">
      <c r="A30" s="8" t="s">
        <v>138</v>
      </c>
      <c r="B30" s="9">
        <v>600</v>
      </c>
    </row>
    <row r="31" spans="1:2" x14ac:dyDescent="0.25">
      <c r="A31" s="8" t="s">
        <v>29</v>
      </c>
      <c r="B31" s="9">
        <v>12</v>
      </c>
    </row>
    <row r="32" spans="1:2" x14ac:dyDescent="0.25">
      <c r="A32" s="8" t="s">
        <v>30</v>
      </c>
      <c r="B32" s="9">
        <v>60</v>
      </c>
    </row>
    <row r="33" spans="1:2" x14ac:dyDescent="0.25">
      <c r="A33" s="8" t="s">
        <v>31</v>
      </c>
      <c r="B33" s="9">
        <v>0</v>
      </c>
    </row>
    <row r="34" spans="1:2" x14ac:dyDescent="0.25">
      <c r="A34" s="8" t="s">
        <v>32</v>
      </c>
      <c r="B34" s="9">
        <v>200</v>
      </c>
    </row>
    <row r="35" spans="1:2" x14ac:dyDescent="0.25">
      <c r="A35" s="8" t="s">
        <v>33</v>
      </c>
      <c r="B35" s="9">
        <v>20</v>
      </c>
    </row>
    <row r="36" spans="1:2" x14ac:dyDescent="0.25">
      <c r="A36" s="13" t="s">
        <v>34</v>
      </c>
      <c r="B36" s="13">
        <v>8050</v>
      </c>
    </row>
    <row r="37" spans="1:2" x14ac:dyDescent="0.25">
      <c r="A37" s="14" t="s">
        <v>35</v>
      </c>
      <c r="B37" s="14">
        <v>8050</v>
      </c>
    </row>
    <row r="38" spans="1:2" x14ac:dyDescent="0.25">
      <c r="A38" s="7" t="s">
        <v>36</v>
      </c>
      <c r="B38" s="7">
        <v>0</v>
      </c>
    </row>
    <row r="39" spans="1:2" x14ac:dyDescent="0.25">
      <c r="A39" s="15" t="s">
        <v>37</v>
      </c>
      <c r="B39" s="15">
        <v>0</v>
      </c>
    </row>
    <row r="40" spans="1:2" x14ac:dyDescent="0.25">
      <c r="A40" s="7" t="s">
        <v>38</v>
      </c>
      <c r="B40" s="7">
        <v>6400</v>
      </c>
    </row>
    <row r="41" spans="1:2" x14ac:dyDescent="0.25">
      <c r="A41" s="16" t="s">
        <v>39</v>
      </c>
      <c r="B41" s="16">
        <v>6000</v>
      </c>
    </row>
    <row r="42" spans="1:2" x14ac:dyDescent="0.25">
      <c r="A42" s="16" t="s">
        <v>40</v>
      </c>
      <c r="B42" s="16">
        <v>400</v>
      </c>
    </row>
    <row r="43" spans="1:2" x14ac:dyDescent="0.25">
      <c r="A43" s="7" t="s">
        <v>41</v>
      </c>
      <c r="B43" s="7">
        <v>1000</v>
      </c>
    </row>
    <row r="44" spans="1:2" x14ac:dyDescent="0.25">
      <c r="A44" s="16" t="s">
        <v>42</v>
      </c>
      <c r="B44" s="16">
        <v>1000</v>
      </c>
    </row>
    <row r="45" spans="1:2" x14ac:dyDescent="0.25">
      <c r="A45" s="7" t="s">
        <v>43</v>
      </c>
      <c r="B45" s="7">
        <v>650</v>
      </c>
    </row>
    <row r="46" spans="1:2" x14ac:dyDescent="0.25">
      <c r="A46" s="8" t="s">
        <v>44</v>
      </c>
      <c r="B46" s="8">
        <v>0</v>
      </c>
    </row>
    <row r="47" spans="1:2" x14ac:dyDescent="0.25">
      <c r="A47" s="16" t="s">
        <v>45</v>
      </c>
      <c r="B47" s="16">
        <v>150</v>
      </c>
    </row>
    <row r="48" spans="1:2" x14ac:dyDescent="0.25">
      <c r="A48" s="16" t="s">
        <v>46</v>
      </c>
      <c r="B48" s="16">
        <v>500</v>
      </c>
    </row>
    <row r="49" spans="1:2" x14ac:dyDescent="0.25">
      <c r="A49" s="13" t="s">
        <v>47</v>
      </c>
      <c r="B49" s="13">
        <v>125824.89407606826</v>
      </c>
    </row>
    <row r="50" spans="1:2" x14ac:dyDescent="0.25">
      <c r="A50" s="14" t="s">
        <v>48</v>
      </c>
      <c r="B50" s="14">
        <v>125824.89407606826</v>
      </c>
    </row>
    <row r="51" spans="1:2" x14ac:dyDescent="0.25">
      <c r="A51" s="7" t="s">
        <v>49</v>
      </c>
      <c r="B51" s="7">
        <v>94051.16</v>
      </c>
    </row>
    <row r="52" spans="1:2" x14ac:dyDescent="0.25">
      <c r="A52" s="16" t="s">
        <v>50</v>
      </c>
      <c r="B52" s="16">
        <v>72851.16</v>
      </c>
    </row>
    <row r="53" spans="1:2" x14ac:dyDescent="0.25">
      <c r="A53" s="16" t="s">
        <v>51</v>
      </c>
      <c r="B53" s="16">
        <v>7000</v>
      </c>
    </row>
    <row r="54" spans="1:2" x14ac:dyDescent="0.25">
      <c r="A54" s="16" t="s">
        <v>52</v>
      </c>
      <c r="B54" s="16">
        <v>14000</v>
      </c>
    </row>
    <row r="55" spans="1:2" x14ac:dyDescent="0.25">
      <c r="A55" s="16" t="s">
        <v>53</v>
      </c>
      <c r="B55" s="16">
        <v>200</v>
      </c>
    </row>
    <row r="56" spans="1:2" x14ac:dyDescent="0.25">
      <c r="A56" s="17" t="s">
        <v>54</v>
      </c>
      <c r="B56" s="17">
        <v>0</v>
      </c>
    </row>
    <row r="57" spans="1:2" x14ac:dyDescent="0.25">
      <c r="A57" s="7" t="s">
        <v>55</v>
      </c>
      <c r="B57" s="7">
        <v>6948.5122801390007</v>
      </c>
    </row>
    <row r="58" spans="1:2" x14ac:dyDescent="0.25">
      <c r="A58" s="15" t="s">
        <v>56</v>
      </c>
      <c r="B58" s="15">
        <v>2886.3741551151338</v>
      </c>
    </row>
    <row r="59" spans="1:2" x14ac:dyDescent="0.25">
      <c r="A59" s="18" t="s">
        <v>57</v>
      </c>
      <c r="B59" s="18">
        <v>1359.4822270592281</v>
      </c>
    </row>
    <row r="60" spans="1:2" x14ac:dyDescent="0.25">
      <c r="A60" s="15" t="s">
        <v>58</v>
      </c>
      <c r="B60" s="15">
        <v>1202.6558979646391</v>
      </c>
    </row>
    <row r="61" spans="1:2" x14ac:dyDescent="0.25">
      <c r="A61" s="15" t="s">
        <v>59</v>
      </c>
      <c r="B61" s="15">
        <v>1500</v>
      </c>
    </row>
    <row r="62" spans="1:2" x14ac:dyDescent="0.25">
      <c r="A62" s="7" t="s">
        <v>60</v>
      </c>
      <c r="B62" s="7">
        <v>6070.93</v>
      </c>
    </row>
    <row r="63" spans="1:2" x14ac:dyDescent="0.25">
      <c r="A63" s="16" t="s">
        <v>61</v>
      </c>
      <c r="B63" s="16">
        <v>6070.93</v>
      </c>
    </row>
    <row r="64" spans="1:2" x14ac:dyDescent="0.25">
      <c r="A64" s="7" t="s">
        <v>62</v>
      </c>
      <c r="B64" s="7">
        <v>2405.3117959292781</v>
      </c>
    </row>
    <row r="65" spans="1:2" x14ac:dyDescent="0.25">
      <c r="A65" s="16" t="s">
        <v>63</v>
      </c>
      <c r="B65" s="16">
        <v>2405.3117959292781</v>
      </c>
    </row>
    <row r="66" spans="1:2" x14ac:dyDescent="0.25">
      <c r="A66" s="7" t="s">
        <v>41</v>
      </c>
      <c r="B66" s="7">
        <v>670</v>
      </c>
    </row>
    <row r="67" spans="1:2" x14ac:dyDescent="0.25">
      <c r="A67" s="16" t="s">
        <v>64</v>
      </c>
      <c r="B67" s="16">
        <v>150</v>
      </c>
    </row>
    <row r="68" spans="1:2" x14ac:dyDescent="0.25">
      <c r="A68" s="16" t="s">
        <v>65</v>
      </c>
      <c r="B68" s="16">
        <v>120</v>
      </c>
    </row>
    <row r="69" spans="1:2" x14ac:dyDescent="0.25">
      <c r="A69" s="16" t="s">
        <v>66</v>
      </c>
      <c r="B69" s="16">
        <v>400</v>
      </c>
    </row>
    <row r="70" spans="1:2" x14ac:dyDescent="0.25">
      <c r="A70" s="7" t="s">
        <v>43</v>
      </c>
      <c r="B70" s="7">
        <v>1200</v>
      </c>
    </row>
    <row r="71" spans="1:2" x14ac:dyDescent="0.25">
      <c r="A71" s="16" t="s">
        <v>67</v>
      </c>
      <c r="B71" s="16">
        <v>1000</v>
      </c>
    </row>
    <row r="72" spans="1:2" x14ac:dyDescent="0.25">
      <c r="A72" s="15" t="s">
        <v>68</v>
      </c>
      <c r="B72" s="15">
        <v>200</v>
      </c>
    </row>
    <row r="73" spans="1:2" x14ac:dyDescent="0.25">
      <c r="A73" s="7" t="s">
        <v>69</v>
      </c>
      <c r="B73" s="7">
        <v>6218.98</v>
      </c>
    </row>
    <row r="74" spans="1:2" x14ac:dyDescent="0.25">
      <c r="A74" s="16" t="s">
        <v>70</v>
      </c>
      <c r="B74" s="16">
        <v>1700</v>
      </c>
    </row>
    <row r="75" spans="1:2" x14ac:dyDescent="0.25">
      <c r="A75" s="16" t="s">
        <v>71</v>
      </c>
      <c r="B75" s="16">
        <v>1100</v>
      </c>
    </row>
    <row r="76" spans="1:2" x14ac:dyDescent="0.25">
      <c r="A76" s="16" t="s">
        <v>72</v>
      </c>
      <c r="B76" s="16">
        <v>180</v>
      </c>
    </row>
    <row r="77" spans="1:2" x14ac:dyDescent="0.25">
      <c r="A77" s="16" t="s">
        <v>73</v>
      </c>
      <c r="B77" s="16">
        <v>820</v>
      </c>
    </row>
    <row r="78" spans="1:2" x14ac:dyDescent="0.25">
      <c r="A78" s="19" t="s">
        <v>74</v>
      </c>
      <c r="B78" s="19">
        <v>1000</v>
      </c>
    </row>
    <row r="79" spans="1:2" x14ac:dyDescent="0.25">
      <c r="A79" s="16" t="s">
        <v>75</v>
      </c>
      <c r="B79" s="16">
        <v>125</v>
      </c>
    </row>
    <row r="80" spans="1:2" x14ac:dyDescent="0.25">
      <c r="A80" s="16" t="s">
        <v>76</v>
      </c>
      <c r="B80" s="16">
        <v>0</v>
      </c>
    </row>
    <row r="81" spans="1:2" x14ac:dyDescent="0.25">
      <c r="A81" s="20" t="s">
        <v>139</v>
      </c>
      <c r="B81" s="4">
        <v>1293.98</v>
      </c>
    </row>
    <row r="82" spans="1:2" x14ac:dyDescent="0.25">
      <c r="A82" s="7" t="s">
        <v>77</v>
      </c>
      <c r="B82" s="7">
        <v>1480</v>
      </c>
    </row>
    <row r="83" spans="1:2" x14ac:dyDescent="0.25">
      <c r="A83" s="16" t="s">
        <v>78</v>
      </c>
      <c r="B83" s="16">
        <v>200</v>
      </c>
    </row>
    <row r="84" spans="1:2" x14ac:dyDescent="0.25">
      <c r="A84" s="16" t="s">
        <v>79</v>
      </c>
      <c r="B84" s="16">
        <v>20</v>
      </c>
    </row>
    <row r="85" spans="1:2" x14ac:dyDescent="0.25">
      <c r="A85" s="16" t="s">
        <v>80</v>
      </c>
      <c r="B85" s="16">
        <v>220</v>
      </c>
    </row>
    <row r="86" spans="1:2" x14ac:dyDescent="0.25">
      <c r="A86" s="15" t="s">
        <v>81</v>
      </c>
      <c r="B86" s="15">
        <v>40</v>
      </c>
    </row>
    <row r="87" spans="1:2" x14ac:dyDescent="0.25">
      <c r="A87" s="15" t="s">
        <v>82</v>
      </c>
      <c r="B87" s="15">
        <v>1000</v>
      </c>
    </row>
    <row r="88" spans="1:2" x14ac:dyDescent="0.25">
      <c r="A88" s="15" t="s">
        <v>83</v>
      </c>
      <c r="B88" s="15">
        <v>0</v>
      </c>
    </row>
    <row r="89" spans="1:2" x14ac:dyDescent="0.25">
      <c r="A89" s="15" t="s">
        <v>84</v>
      </c>
      <c r="B89" s="15">
        <v>0</v>
      </c>
    </row>
    <row r="90" spans="1:2" x14ac:dyDescent="0.25">
      <c r="A90" s="7" t="s">
        <v>85</v>
      </c>
      <c r="B90" s="7">
        <v>150</v>
      </c>
    </row>
    <row r="91" spans="1:2" x14ac:dyDescent="0.25">
      <c r="A91" s="15" t="s">
        <v>86</v>
      </c>
      <c r="B91" s="15">
        <v>100</v>
      </c>
    </row>
    <row r="92" spans="1:2" x14ac:dyDescent="0.25">
      <c r="A92" s="15" t="s">
        <v>87</v>
      </c>
      <c r="B92" s="15">
        <v>50</v>
      </c>
    </row>
    <row r="93" spans="1:2" x14ac:dyDescent="0.25">
      <c r="A93" s="7" t="s">
        <v>88</v>
      </c>
      <c r="B93" s="7">
        <v>4750</v>
      </c>
    </row>
    <row r="94" spans="1:2" x14ac:dyDescent="0.25">
      <c r="A94" s="16" t="s">
        <v>89</v>
      </c>
      <c r="B94" s="16">
        <v>4700</v>
      </c>
    </row>
    <row r="95" spans="1:2" x14ac:dyDescent="0.25">
      <c r="A95" s="16" t="s">
        <v>90</v>
      </c>
      <c r="B95" s="16">
        <v>50</v>
      </c>
    </row>
    <row r="96" spans="1:2" x14ac:dyDescent="0.25">
      <c r="A96" s="7" t="s">
        <v>91</v>
      </c>
      <c r="B96" s="7">
        <v>280</v>
      </c>
    </row>
    <row r="97" spans="1:2" x14ac:dyDescent="0.25">
      <c r="A97" s="16" t="s">
        <v>94</v>
      </c>
      <c r="B97" s="16">
        <v>280</v>
      </c>
    </row>
    <row r="98" spans="1:2" x14ac:dyDescent="0.25">
      <c r="A98" s="7" t="s">
        <v>96</v>
      </c>
      <c r="B98" s="7">
        <v>1600</v>
      </c>
    </row>
    <row r="99" spans="1:2" x14ac:dyDescent="0.25">
      <c r="A99" s="16" t="s">
        <v>97</v>
      </c>
      <c r="B99" s="16">
        <v>1600</v>
      </c>
    </row>
    <row r="100" spans="1:2" x14ac:dyDescent="0.25">
      <c r="A100" s="15" t="s">
        <v>98</v>
      </c>
      <c r="B100" s="15">
        <v>0</v>
      </c>
    </row>
    <row r="101" spans="1:2" x14ac:dyDescent="0.25">
      <c r="A101" s="16" t="s">
        <v>99</v>
      </c>
      <c r="B101" s="16">
        <v>0</v>
      </c>
    </row>
    <row r="102" spans="1:2" x14ac:dyDescent="0.25">
      <c r="A102" s="15" t="s">
        <v>100</v>
      </c>
      <c r="B102" s="15">
        <v>0</v>
      </c>
    </row>
    <row r="103" spans="1:2" x14ac:dyDescent="0.25">
      <c r="A103" s="15" t="s">
        <v>101</v>
      </c>
      <c r="B103" s="15">
        <v>0</v>
      </c>
    </row>
    <row r="104" spans="1:2" x14ac:dyDescent="0.25">
      <c r="A104" s="13" t="s">
        <v>102</v>
      </c>
      <c r="B104" s="13">
        <v>15312.5</v>
      </c>
    </row>
    <row r="105" spans="1:2" x14ac:dyDescent="0.25">
      <c r="A105" s="21" t="s">
        <v>103</v>
      </c>
      <c r="B105" s="21">
        <v>15312.5</v>
      </c>
    </row>
    <row r="106" spans="1:2" x14ac:dyDescent="0.25">
      <c r="A106" s="7" t="s">
        <v>104</v>
      </c>
      <c r="B106" s="7">
        <v>6</v>
      </c>
    </row>
    <row r="107" spans="1:2" x14ac:dyDescent="0.25">
      <c r="A107" s="19" t="s">
        <v>105</v>
      </c>
      <c r="B107" s="15">
        <v>6</v>
      </c>
    </row>
    <row r="108" spans="1:2" x14ac:dyDescent="0.25">
      <c r="A108" s="7" t="s">
        <v>106</v>
      </c>
      <c r="B108" s="7">
        <v>1000</v>
      </c>
    </row>
    <row r="109" spans="1:2" x14ac:dyDescent="0.25">
      <c r="A109" s="16" t="s">
        <v>107</v>
      </c>
      <c r="B109" s="16">
        <v>1000</v>
      </c>
    </row>
    <row r="110" spans="1:2" x14ac:dyDescent="0.25">
      <c r="A110" s="7" t="s">
        <v>108</v>
      </c>
      <c r="B110" s="7">
        <v>25</v>
      </c>
    </row>
    <row r="111" spans="1:2" x14ac:dyDescent="0.25">
      <c r="A111" s="15" t="s">
        <v>109</v>
      </c>
      <c r="B111" s="15">
        <v>0</v>
      </c>
    </row>
    <row r="112" spans="1:2" x14ac:dyDescent="0.25">
      <c r="A112" s="16" t="s">
        <v>110</v>
      </c>
      <c r="B112" s="16">
        <v>25</v>
      </c>
    </row>
    <row r="113" spans="1:2" x14ac:dyDescent="0.25">
      <c r="A113" s="22" t="s">
        <v>140</v>
      </c>
      <c r="B113" s="7">
        <v>14281.5</v>
      </c>
    </row>
    <row r="114" spans="1:2" x14ac:dyDescent="0.25">
      <c r="A114" s="16" t="s">
        <v>92</v>
      </c>
      <c r="B114" s="16">
        <v>14234.5</v>
      </c>
    </row>
    <row r="115" spans="1:2" x14ac:dyDescent="0.25">
      <c r="A115" s="16" t="s">
        <v>93</v>
      </c>
      <c r="B115" s="16">
        <v>40</v>
      </c>
    </row>
    <row r="116" spans="1:2" x14ac:dyDescent="0.25">
      <c r="A116" s="16" t="s">
        <v>95</v>
      </c>
      <c r="B116" s="16">
        <v>7</v>
      </c>
    </row>
    <row r="117" spans="1:2" x14ac:dyDescent="0.25">
      <c r="A117" s="13" t="s">
        <v>111</v>
      </c>
      <c r="B117" s="13">
        <v>50021</v>
      </c>
    </row>
    <row r="118" spans="1:2" x14ac:dyDescent="0.25">
      <c r="A118" s="21" t="s">
        <v>112</v>
      </c>
      <c r="B118" s="21">
        <v>50021</v>
      </c>
    </row>
    <row r="119" spans="1:2" x14ac:dyDescent="0.25">
      <c r="A119" s="7" t="s">
        <v>113</v>
      </c>
      <c r="B119" s="7">
        <v>50000</v>
      </c>
    </row>
    <row r="120" spans="1:2" x14ac:dyDescent="0.25">
      <c r="A120" s="16" t="s">
        <v>114</v>
      </c>
      <c r="B120" s="16">
        <v>50000</v>
      </c>
    </row>
    <row r="121" spans="1:2" x14ac:dyDescent="0.25">
      <c r="A121" s="7" t="s">
        <v>115</v>
      </c>
      <c r="B121" s="7">
        <v>21</v>
      </c>
    </row>
    <row r="122" spans="1:2" x14ac:dyDescent="0.25">
      <c r="A122" s="21" t="s">
        <v>116</v>
      </c>
      <c r="B122" s="21">
        <v>10</v>
      </c>
    </row>
    <row r="123" spans="1:2" x14ac:dyDescent="0.25">
      <c r="A123" s="16" t="s">
        <v>117</v>
      </c>
      <c r="B123" s="16">
        <v>1</v>
      </c>
    </row>
    <row r="124" spans="1:2" x14ac:dyDescent="0.25">
      <c r="A124" s="15" t="s">
        <v>118</v>
      </c>
      <c r="B124" s="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2BDC-A0A5-404E-B328-5D5B4140A5BD}">
  <dimension ref="A1:J129"/>
  <sheetViews>
    <sheetView tabSelected="1" topLeftCell="A52" workbookViewId="0">
      <selection activeCell="A2" sqref="A2"/>
    </sheetView>
    <sheetView workbookViewId="1"/>
  </sheetViews>
  <sheetFormatPr baseColWidth="10" defaultRowHeight="15" x14ac:dyDescent="0.25"/>
  <cols>
    <col min="1" max="1" width="52.7109375" bestFit="1" customWidth="1"/>
    <col min="2" max="4" width="11.42578125" customWidth="1"/>
    <col min="5" max="5" width="11.85546875" customWidth="1"/>
    <col min="7" max="7" width="11.85546875" bestFit="1" customWidth="1"/>
  </cols>
  <sheetData>
    <row r="1" spans="1:10" x14ac:dyDescent="0.25">
      <c r="A1" s="1"/>
      <c r="B1" s="34">
        <v>45658</v>
      </c>
      <c r="C1" s="34">
        <v>45689</v>
      </c>
      <c r="D1" s="34">
        <v>45292</v>
      </c>
      <c r="E1" s="34">
        <v>45323</v>
      </c>
      <c r="F1" s="2" t="s">
        <v>137</v>
      </c>
    </row>
    <row r="2" spans="1:10" x14ac:dyDescent="0.25">
      <c r="A2" s="1" t="s">
        <v>0</v>
      </c>
      <c r="B2" s="1">
        <v>527200.34</v>
      </c>
      <c r="C2" s="1">
        <v>232487.26000000004</v>
      </c>
      <c r="D2" s="1">
        <f>D3+D37+D53+D110+D119</f>
        <v>198294.44999999998</v>
      </c>
      <c r="E2" s="1">
        <f t="shared" ref="E2:F2" si="0">E3+E37+E53+E110+E119</f>
        <v>168412.79999999999</v>
      </c>
      <c r="F2" s="1">
        <f t="shared" si="0"/>
        <v>403052.6008816238</v>
      </c>
    </row>
    <row r="3" spans="1:10" x14ac:dyDescent="0.25">
      <c r="A3" s="24" t="s">
        <v>1</v>
      </c>
      <c r="B3" s="24">
        <v>223417.36</v>
      </c>
      <c r="C3" s="24">
        <v>136210.29</v>
      </c>
      <c r="D3" s="24">
        <f>D4</f>
        <v>61110.06</v>
      </c>
      <c r="E3" s="24">
        <f>E4</f>
        <v>48692.399999999994</v>
      </c>
      <c r="F3" s="24">
        <f>F4</f>
        <v>197177.5401388889</v>
      </c>
      <c r="H3" s="32"/>
      <c r="I3" s="32"/>
      <c r="J3" s="32"/>
    </row>
    <row r="4" spans="1:10" x14ac:dyDescent="0.25">
      <c r="A4" s="28" t="s">
        <v>2</v>
      </c>
      <c r="B4" s="28">
        <v>223417.36</v>
      </c>
      <c r="C4" s="28">
        <v>136210.29</v>
      </c>
      <c r="D4" s="28">
        <f>D5+D10</f>
        <v>61110.06</v>
      </c>
      <c r="E4" s="28">
        <f t="shared" ref="E4:F4" si="1">E5+E10</f>
        <v>48692.399999999994</v>
      </c>
      <c r="F4" s="28">
        <f t="shared" si="1"/>
        <v>197177.5401388889</v>
      </c>
    </row>
    <row r="5" spans="1:10" x14ac:dyDescent="0.25">
      <c r="A5" s="26" t="s">
        <v>3</v>
      </c>
      <c r="B5" s="26">
        <v>20126.09</v>
      </c>
      <c r="C5" s="26">
        <v>57797.63</v>
      </c>
      <c r="D5" s="26">
        <f>SUM(D6:D9)</f>
        <v>26538.84</v>
      </c>
      <c r="E5" s="26">
        <f>SUM(E6:E9)</f>
        <v>8990.84</v>
      </c>
      <c r="F5" s="26">
        <f>SUM(F6:F9)</f>
        <v>29783.540138888893</v>
      </c>
    </row>
    <row r="6" spans="1:10" x14ac:dyDescent="0.25">
      <c r="A6" s="1" t="s">
        <v>4</v>
      </c>
      <c r="B6" s="1">
        <v>0</v>
      </c>
      <c r="C6" s="1">
        <v>0</v>
      </c>
      <c r="D6" s="1">
        <f>'2024'!B6</f>
        <v>0</v>
      </c>
      <c r="E6" s="1">
        <f>'2024'!C6</f>
        <v>49.94</v>
      </c>
      <c r="F6" s="1">
        <f>BUDGET!B5</f>
        <v>2000</v>
      </c>
    </row>
    <row r="7" spans="1:10" x14ac:dyDescent="0.25">
      <c r="A7" s="1" t="s">
        <v>5</v>
      </c>
      <c r="B7" s="1">
        <v>0</v>
      </c>
      <c r="C7" s="1">
        <v>57797.63</v>
      </c>
      <c r="D7" s="1">
        <f>'2024'!B7</f>
        <v>26538.84</v>
      </c>
      <c r="E7" s="1">
        <f>'2024'!C7</f>
        <v>8940.9</v>
      </c>
      <c r="F7" s="1">
        <f>BUDGET!B7</f>
        <v>19000</v>
      </c>
    </row>
    <row r="8" spans="1:10" x14ac:dyDescent="0.25">
      <c r="A8" s="1" t="s">
        <v>6</v>
      </c>
      <c r="B8" s="1">
        <v>0</v>
      </c>
      <c r="C8" s="1">
        <v>0</v>
      </c>
      <c r="D8" s="1">
        <f>'2024'!B8</f>
        <v>0</v>
      </c>
      <c r="E8" s="1">
        <f>'2024'!C8</f>
        <v>0</v>
      </c>
      <c r="F8" s="1">
        <f>BUDGET!B8</f>
        <v>416.66666666666669</v>
      </c>
    </row>
    <row r="9" spans="1:10" x14ac:dyDescent="0.25">
      <c r="A9" s="1" t="s">
        <v>7</v>
      </c>
      <c r="B9" s="1">
        <v>20126.09</v>
      </c>
      <c r="C9" s="1">
        <v>0</v>
      </c>
      <c r="D9" s="1">
        <f>'2024'!B9</f>
        <v>0</v>
      </c>
      <c r="E9" s="1">
        <f>'2024'!C9</f>
        <v>0</v>
      </c>
      <c r="F9" s="1">
        <f>BUDGET!B9</f>
        <v>8366.8734722222234</v>
      </c>
    </row>
    <row r="10" spans="1:10" x14ac:dyDescent="0.25">
      <c r="A10" s="26" t="s">
        <v>8</v>
      </c>
      <c r="B10" s="26">
        <v>203291.27</v>
      </c>
      <c r="C10" s="26">
        <v>78412.66</v>
      </c>
      <c r="D10" s="26">
        <f>SUM(D11:D36)</f>
        <v>34571.219999999994</v>
      </c>
      <c r="E10" s="26">
        <f>SUM(E11:E36)</f>
        <v>39701.56</v>
      </c>
      <c r="F10" s="26">
        <f>SUM(F11:F36)</f>
        <v>167394</v>
      </c>
    </row>
    <row r="11" spans="1:10" x14ac:dyDescent="0.25">
      <c r="A11" s="1" t="s">
        <v>9</v>
      </c>
      <c r="B11" s="1">
        <v>2349.96</v>
      </c>
      <c r="C11" s="1">
        <v>845.64</v>
      </c>
      <c r="D11" s="1">
        <f>'2024'!B11</f>
        <v>57.42</v>
      </c>
      <c r="E11" s="1">
        <f>'2024'!C11</f>
        <v>1137.96</v>
      </c>
      <c r="F11" s="1">
        <f>BUDGET!B11</f>
        <v>4000</v>
      </c>
    </row>
    <row r="12" spans="1:10" x14ac:dyDescent="0.25">
      <c r="A12" s="1" t="s">
        <v>10</v>
      </c>
      <c r="B12" s="1">
        <v>0</v>
      </c>
      <c r="C12" s="1">
        <v>0</v>
      </c>
      <c r="D12" s="1">
        <f>'2024'!B12</f>
        <v>7217.1</v>
      </c>
      <c r="E12" s="1">
        <f>'2024'!C12</f>
        <v>6101.4</v>
      </c>
      <c r="F12" s="1">
        <f>BUDGET!B12</f>
        <v>0</v>
      </c>
      <c r="G12" s="1"/>
    </row>
    <row r="13" spans="1:10" x14ac:dyDescent="0.25">
      <c r="A13" s="1" t="s">
        <v>11</v>
      </c>
      <c r="B13" s="1">
        <v>0</v>
      </c>
      <c r="C13" s="1">
        <v>0</v>
      </c>
      <c r="D13" s="1">
        <f>'2024'!B13</f>
        <v>3558.58</v>
      </c>
      <c r="E13" s="1">
        <f>'2024'!C13</f>
        <v>273.74</v>
      </c>
      <c r="F13" s="1">
        <f>BUDGET!B13</f>
        <v>800</v>
      </c>
      <c r="G13" s="1"/>
    </row>
    <row r="14" spans="1:10" x14ac:dyDescent="0.25">
      <c r="A14" s="1" t="s">
        <v>12</v>
      </c>
      <c r="B14" s="1">
        <v>0</v>
      </c>
      <c r="C14" s="1">
        <v>0</v>
      </c>
      <c r="D14" s="1">
        <f>'2024'!B14</f>
        <v>436.4</v>
      </c>
      <c r="E14" s="1">
        <f>'2024'!C14</f>
        <v>436.4</v>
      </c>
      <c r="F14" s="1">
        <f>BUDGET!B14</f>
        <v>350</v>
      </c>
      <c r="G14" s="1"/>
    </row>
    <row r="15" spans="1:10" x14ac:dyDescent="0.25">
      <c r="A15" s="1" t="s">
        <v>13</v>
      </c>
      <c r="B15" s="1">
        <v>0</v>
      </c>
      <c r="C15" s="1">
        <v>0</v>
      </c>
      <c r="D15" s="1">
        <f>'2024'!B15</f>
        <v>2874.48</v>
      </c>
      <c r="E15" s="1">
        <f>'2024'!C15</f>
        <v>410.64</v>
      </c>
      <c r="F15" s="1">
        <f>BUDGET!B15</f>
        <v>7900</v>
      </c>
      <c r="G15" s="1"/>
    </row>
    <row r="16" spans="1:10" x14ac:dyDescent="0.25">
      <c r="A16" s="1" t="s">
        <v>14</v>
      </c>
      <c r="B16" s="1">
        <v>5934.39</v>
      </c>
      <c r="C16" s="1">
        <v>5934.39</v>
      </c>
      <c r="D16" s="1">
        <f>'2024'!B16</f>
        <v>6186.94</v>
      </c>
      <c r="E16" s="1">
        <f>'2024'!C16</f>
        <v>4582.1000000000004</v>
      </c>
      <c r="F16" s="1">
        <f>BUDGET!B16</f>
        <v>5500</v>
      </c>
      <c r="G16" s="1"/>
    </row>
    <row r="17" spans="1:7" x14ac:dyDescent="0.25">
      <c r="A17" s="1" t="s">
        <v>15</v>
      </c>
      <c r="B17" s="1">
        <v>81.34</v>
      </c>
      <c r="C17" s="1">
        <v>81.34</v>
      </c>
      <c r="D17" s="1">
        <f>'2024'!B17</f>
        <v>352.94</v>
      </c>
      <c r="E17" s="1">
        <f>'2024'!C17</f>
        <v>352.94</v>
      </c>
      <c r="F17" s="1">
        <f>BUDGET!B17</f>
        <v>250</v>
      </c>
      <c r="G17" s="1"/>
    </row>
    <row r="18" spans="1:7" x14ac:dyDescent="0.25">
      <c r="A18" s="1" t="s">
        <v>16</v>
      </c>
      <c r="B18" s="1">
        <v>7373.34</v>
      </c>
      <c r="C18" s="1">
        <v>3244.26</v>
      </c>
      <c r="D18" s="1">
        <f>'2024'!B18</f>
        <v>6192.73</v>
      </c>
      <c r="E18" s="1">
        <f>'2024'!C18</f>
        <v>6370.14</v>
      </c>
      <c r="F18" s="1">
        <f>BUDGET!B18</f>
        <v>4500</v>
      </c>
      <c r="G18" s="1"/>
    </row>
    <row r="19" spans="1:7" x14ac:dyDescent="0.25">
      <c r="A19" s="1" t="s">
        <v>17</v>
      </c>
      <c r="B19" s="1">
        <v>0</v>
      </c>
      <c r="C19" s="1">
        <v>0</v>
      </c>
      <c r="D19" s="1">
        <f>'2024'!B19</f>
        <v>4092.48</v>
      </c>
      <c r="E19" s="1">
        <f>'2024'!C19</f>
        <v>0</v>
      </c>
      <c r="F19" s="1">
        <f>BUDGET!B19</f>
        <v>0</v>
      </c>
      <c r="G19" s="1"/>
    </row>
    <row r="20" spans="1:7" x14ac:dyDescent="0.25">
      <c r="A20" s="1" t="s">
        <v>18</v>
      </c>
      <c r="B20" s="1">
        <v>0</v>
      </c>
      <c r="C20" s="1">
        <v>0</v>
      </c>
      <c r="D20" s="1">
        <f>'2024'!B20</f>
        <v>445.44</v>
      </c>
      <c r="E20" s="1">
        <f>'2024'!C20</f>
        <v>445.44</v>
      </c>
      <c r="F20" s="1">
        <f>BUDGET!B20</f>
        <v>150</v>
      </c>
      <c r="G20" s="1"/>
    </row>
    <row r="21" spans="1:7" x14ac:dyDescent="0.25">
      <c r="A21" s="1" t="s">
        <v>19</v>
      </c>
      <c r="B21" s="1">
        <v>0</v>
      </c>
      <c r="C21" s="1">
        <v>0</v>
      </c>
      <c r="D21" s="1">
        <f>'2024'!B21</f>
        <v>920.81</v>
      </c>
      <c r="E21" s="1">
        <f>'2024'!C21</f>
        <v>920.81</v>
      </c>
      <c r="F21" s="1">
        <f>BUDGET!B21</f>
        <v>0</v>
      </c>
      <c r="G21" s="1"/>
    </row>
    <row r="22" spans="1:7" x14ac:dyDescent="0.25">
      <c r="A22" s="1" t="s">
        <v>20</v>
      </c>
      <c r="B22" s="1">
        <v>0</v>
      </c>
      <c r="C22" s="1">
        <v>0</v>
      </c>
      <c r="D22" s="1">
        <f>'2024'!B22</f>
        <v>929.16</v>
      </c>
      <c r="E22" s="1">
        <f>'2024'!C22</f>
        <v>929.16</v>
      </c>
      <c r="F22" s="1">
        <f>BUDGET!B22</f>
        <v>250</v>
      </c>
      <c r="G22" s="1"/>
    </row>
    <row r="23" spans="1:7" x14ac:dyDescent="0.25">
      <c r="A23" s="1" t="s">
        <v>21</v>
      </c>
      <c r="B23" s="1">
        <v>522</v>
      </c>
      <c r="C23" s="1">
        <v>522</v>
      </c>
      <c r="D23" s="1">
        <f>'2024'!B23</f>
        <v>522</v>
      </c>
      <c r="E23" s="1">
        <f>'2024'!C23</f>
        <v>522</v>
      </c>
      <c r="F23" s="1">
        <f>BUDGET!B23</f>
        <v>522</v>
      </c>
      <c r="G23" s="1"/>
    </row>
    <row r="24" spans="1:7" x14ac:dyDescent="0.25">
      <c r="A24" s="1" t="s">
        <v>22</v>
      </c>
      <c r="B24" s="1">
        <v>2784</v>
      </c>
      <c r="C24" s="1">
        <v>0</v>
      </c>
      <c r="D24" s="1">
        <f>'2024'!B24</f>
        <v>348</v>
      </c>
      <c r="E24" s="1">
        <f>'2024'!C24</f>
        <v>348</v>
      </c>
      <c r="F24" s="1">
        <f>BUDGET!B24</f>
        <v>1200</v>
      </c>
      <c r="G24" s="1"/>
    </row>
    <row r="25" spans="1:7" x14ac:dyDescent="0.25">
      <c r="A25" s="1" t="s">
        <v>23</v>
      </c>
      <c r="B25" s="1">
        <v>0</v>
      </c>
      <c r="C25" s="1">
        <v>0</v>
      </c>
      <c r="D25" s="1">
        <f>'2024'!B25</f>
        <v>344.52</v>
      </c>
      <c r="E25" s="1">
        <f>'2024'!C25</f>
        <v>172.26</v>
      </c>
      <c r="F25" s="1">
        <f>BUDGET!B25</f>
        <v>2250</v>
      </c>
      <c r="G25" s="1"/>
    </row>
    <row r="26" spans="1:7" x14ac:dyDescent="0.25">
      <c r="A26" s="1" t="s">
        <v>24</v>
      </c>
      <c r="B26" s="1">
        <v>0</v>
      </c>
      <c r="C26" s="1">
        <v>0</v>
      </c>
      <c r="D26" s="1">
        <f>'2024'!B26</f>
        <v>69.599999999999994</v>
      </c>
      <c r="E26" s="1">
        <f>'2024'!C26</f>
        <v>69.599999999999994</v>
      </c>
      <c r="F26" s="1">
        <f>BUDGET!B26</f>
        <v>30</v>
      </c>
      <c r="G26" s="1"/>
    </row>
    <row r="27" spans="1:7" x14ac:dyDescent="0.25">
      <c r="A27" s="1" t="s">
        <v>25</v>
      </c>
      <c r="B27" s="1">
        <v>112275.8</v>
      </c>
      <c r="C27" s="1">
        <v>52797.86</v>
      </c>
      <c r="D27" s="1">
        <f>'2024'!B27</f>
        <v>0</v>
      </c>
      <c r="E27" s="1">
        <f>'2024'!C27</f>
        <v>0</v>
      </c>
      <c r="F27" s="1">
        <f>BUDGET!B27</f>
        <v>110000</v>
      </c>
      <c r="G27" s="1"/>
    </row>
    <row r="28" spans="1:7" x14ac:dyDescent="0.25">
      <c r="A28" s="1" t="s">
        <v>26</v>
      </c>
      <c r="B28" s="1">
        <v>63081.27</v>
      </c>
      <c r="C28" s="1">
        <v>14157.68</v>
      </c>
      <c r="D28" s="1">
        <f>'2024'!B28</f>
        <v>0</v>
      </c>
      <c r="E28" s="1">
        <f>'2024'!C28</f>
        <v>16606.349999999999</v>
      </c>
      <c r="F28" s="1">
        <f>BUDGET!B28</f>
        <v>28800</v>
      </c>
      <c r="G28" s="1"/>
    </row>
    <row r="29" spans="1:7" x14ac:dyDescent="0.25">
      <c r="A29" s="1" t="s">
        <v>27</v>
      </c>
      <c r="B29" s="1">
        <v>0</v>
      </c>
      <c r="C29" s="1">
        <v>0</v>
      </c>
      <c r="D29" s="1">
        <f>'2024'!B29</f>
        <v>22.62</v>
      </c>
      <c r="E29" s="1">
        <f>'2024'!C29</f>
        <v>22.62</v>
      </c>
      <c r="F29" s="1">
        <f>BUDGET!B29</f>
        <v>0</v>
      </c>
      <c r="G29" s="1"/>
    </row>
    <row r="30" spans="1:7" x14ac:dyDescent="0.25">
      <c r="A30" s="1" t="s">
        <v>141</v>
      </c>
      <c r="B30" s="1">
        <v>690.43</v>
      </c>
      <c r="C30" s="1">
        <v>690.43</v>
      </c>
      <c r="D30" s="1">
        <f>'2024'!B30</f>
        <v>0</v>
      </c>
      <c r="E30" s="1">
        <f>'2024'!C30</f>
        <v>0</v>
      </c>
      <c r="F30" s="1">
        <f>BUDGET!B30</f>
        <v>600</v>
      </c>
      <c r="G30" s="1"/>
    </row>
    <row r="31" spans="1:7" x14ac:dyDescent="0.25">
      <c r="A31" s="1" t="s">
        <v>29</v>
      </c>
      <c r="B31" s="1">
        <v>139.06</v>
      </c>
      <c r="C31" s="1">
        <v>139.06</v>
      </c>
      <c r="D31" s="1">
        <f>'2024'!B31</f>
        <v>0</v>
      </c>
      <c r="E31" s="1">
        <f>'2024'!C31</f>
        <v>0</v>
      </c>
      <c r="F31" s="1">
        <f>BUDGET!B31</f>
        <v>12</v>
      </c>
      <c r="G31" s="1"/>
    </row>
    <row r="32" spans="1:7" x14ac:dyDescent="0.25">
      <c r="A32" s="1" t="s">
        <v>30</v>
      </c>
      <c r="B32" s="1">
        <v>0</v>
      </c>
      <c r="C32" s="1">
        <v>0</v>
      </c>
      <c r="D32" s="1">
        <f>'2024'!B32</f>
        <v>0</v>
      </c>
      <c r="E32" s="1">
        <f>'2024'!C32</f>
        <v>0</v>
      </c>
      <c r="F32" s="1">
        <f>BUDGET!B32</f>
        <v>60</v>
      </c>
      <c r="G32" s="1"/>
    </row>
    <row r="33" spans="1:7" x14ac:dyDescent="0.25">
      <c r="A33" s="1" t="s">
        <v>31</v>
      </c>
      <c r="B33" s="1">
        <v>1378.08</v>
      </c>
      <c r="C33" s="1">
        <v>0</v>
      </c>
      <c r="D33" s="1">
        <f>'2024'!B33</f>
        <v>0</v>
      </c>
      <c r="E33" s="1">
        <f>'2024'!C33</f>
        <v>0</v>
      </c>
      <c r="F33" s="1">
        <f>BUDGET!B33</f>
        <v>0</v>
      </c>
      <c r="G33" s="1"/>
    </row>
    <row r="34" spans="1:7" x14ac:dyDescent="0.25">
      <c r="A34" s="1" t="s">
        <v>32</v>
      </c>
      <c r="B34" s="1">
        <v>0</v>
      </c>
      <c r="C34" s="1">
        <v>0</v>
      </c>
      <c r="D34" s="1">
        <f>'2024'!B34</f>
        <v>0</v>
      </c>
      <c r="E34" s="1">
        <f>'2024'!C34</f>
        <v>0</v>
      </c>
      <c r="F34" s="1">
        <f>BUDGET!B34</f>
        <v>200</v>
      </c>
      <c r="G34" s="1"/>
    </row>
    <row r="35" spans="1:7" x14ac:dyDescent="0.25">
      <c r="A35" s="1" t="s">
        <v>33</v>
      </c>
      <c r="B35" s="1">
        <v>0</v>
      </c>
      <c r="C35" s="1">
        <v>0</v>
      </c>
      <c r="D35" s="1">
        <f>'2024'!B35</f>
        <v>0</v>
      </c>
      <c r="E35" s="1">
        <f>'2024'!C35</f>
        <v>0</v>
      </c>
      <c r="F35" s="1">
        <f>BUDGET!B35</f>
        <v>20</v>
      </c>
      <c r="G35" s="1"/>
    </row>
    <row r="36" spans="1:7" x14ac:dyDescent="0.25">
      <c r="A36" s="1" t="s">
        <v>131</v>
      </c>
      <c r="B36" s="1">
        <v>6681.6</v>
      </c>
      <c r="C36" s="1">
        <v>0</v>
      </c>
      <c r="D36" s="1">
        <v>0</v>
      </c>
      <c r="E36" s="1">
        <v>0</v>
      </c>
      <c r="F36" s="1">
        <v>0</v>
      </c>
    </row>
    <row r="37" spans="1:7" x14ac:dyDescent="0.25">
      <c r="A37" s="24" t="s">
        <v>34</v>
      </c>
      <c r="B37" s="24">
        <v>38082.65</v>
      </c>
      <c r="C37" s="24">
        <v>3138.08</v>
      </c>
      <c r="D37" s="24">
        <f>D38</f>
        <v>780.95</v>
      </c>
      <c r="E37" s="24">
        <f>E38</f>
        <v>53.57</v>
      </c>
      <c r="F37" s="24">
        <f>F38</f>
        <v>8050</v>
      </c>
    </row>
    <row r="38" spans="1:7" x14ac:dyDescent="0.25">
      <c r="A38" s="26" t="s">
        <v>35</v>
      </c>
      <c r="B38" s="26">
        <v>38082.65</v>
      </c>
      <c r="C38" s="26">
        <v>3138.08</v>
      </c>
      <c r="D38" s="26">
        <f>D39+D42+D44+D47+D49</f>
        <v>780.95</v>
      </c>
      <c r="E38" s="26">
        <f t="shared" ref="E38:F38" si="2">E39+E42+E44+E47+E49</f>
        <v>53.57</v>
      </c>
      <c r="F38" s="26">
        <f t="shared" si="2"/>
        <v>8050</v>
      </c>
    </row>
    <row r="39" spans="1:7" x14ac:dyDescent="0.25">
      <c r="A39" s="30" t="s">
        <v>49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</row>
    <row r="40" spans="1:7" x14ac:dyDescent="0.25">
      <c r="A40" s="1" t="s">
        <v>52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</row>
    <row r="41" spans="1:7" x14ac:dyDescent="0.25">
      <c r="A41" s="1" t="s">
        <v>61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</row>
    <row r="42" spans="1:7" x14ac:dyDescent="0.25">
      <c r="A42" s="30" t="s">
        <v>132</v>
      </c>
      <c r="B42" s="30">
        <v>2229.0700000000002</v>
      </c>
      <c r="C42" s="30">
        <v>0</v>
      </c>
      <c r="D42" s="30">
        <f>D43</f>
        <v>0</v>
      </c>
      <c r="E42" s="30">
        <f t="shared" ref="E42:F42" si="3">E43</f>
        <v>0</v>
      </c>
      <c r="F42" s="30">
        <f t="shared" si="3"/>
        <v>0</v>
      </c>
    </row>
    <row r="43" spans="1:7" x14ac:dyDescent="0.25">
      <c r="A43" s="1" t="s">
        <v>133</v>
      </c>
      <c r="B43" s="1">
        <v>2229.0700000000002</v>
      </c>
      <c r="C43" s="1">
        <v>0</v>
      </c>
      <c r="D43" s="1">
        <v>0</v>
      </c>
      <c r="E43" s="1">
        <v>0</v>
      </c>
      <c r="F43" s="1">
        <v>0</v>
      </c>
    </row>
    <row r="44" spans="1:7" x14ac:dyDescent="0.25">
      <c r="A44" s="1" t="s">
        <v>38</v>
      </c>
      <c r="B44" s="1">
        <v>0</v>
      </c>
      <c r="C44" s="1">
        <v>0</v>
      </c>
      <c r="D44" s="1">
        <f>D45+D46</f>
        <v>0</v>
      </c>
      <c r="E44" s="1">
        <f t="shared" ref="E44:F44" si="4">E45+E46</f>
        <v>0</v>
      </c>
      <c r="F44" s="1">
        <f t="shared" si="4"/>
        <v>6400</v>
      </c>
    </row>
    <row r="45" spans="1:7" x14ac:dyDescent="0.25">
      <c r="A45" s="1" t="s">
        <v>39</v>
      </c>
      <c r="B45" s="1">
        <v>0</v>
      </c>
      <c r="C45" s="1">
        <v>0</v>
      </c>
      <c r="D45" s="1">
        <v>0</v>
      </c>
      <c r="E45" s="1">
        <v>0</v>
      </c>
      <c r="F45" s="1">
        <f>BUDGET!B41</f>
        <v>6000</v>
      </c>
    </row>
    <row r="46" spans="1:7" x14ac:dyDescent="0.25">
      <c r="A46" s="1" t="s">
        <v>40</v>
      </c>
      <c r="B46" s="1">
        <v>0</v>
      </c>
      <c r="C46" s="1">
        <v>0</v>
      </c>
      <c r="D46" s="1">
        <v>0</v>
      </c>
      <c r="E46" s="1">
        <v>0</v>
      </c>
      <c r="F46" s="1">
        <f>BUDGET!B42</f>
        <v>400</v>
      </c>
    </row>
    <row r="47" spans="1:7" x14ac:dyDescent="0.25">
      <c r="A47" s="1" t="s">
        <v>41</v>
      </c>
      <c r="B47" s="1">
        <v>0</v>
      </c>
      <c r="C47" s="1">
        <v>0</v>
      </c>
      <c r="D47" s="1">
        <f>D48</f>
        <v>0</v>
      </c>
      <c r="E47" s="1">
        <f t="shared" ref="E47:F47" si="5">E48</f>
        <v>0</v>
      </c>
      <c r="F47" s="1">
        <f t="shared" si="5"/>
        <v>1000</v>
      </c>
    </row>
    <row r="48" spans="1:7" x14ac:dyDescent="0.25">
      <c r="A48" s="1" t="s">
        <v>42</v>
      </c>
      <c r="B48" s="1">
        <v>0</v>
      </c>
      <c r="C48" s="1">
        <v>0</v>
      </c>
      <c r="D48" s="1">
        <v>0</v>
      </c>
      <c r="E48" s="1">
        <v>0</v>
      </c>
      <c r="F48" s="1">
        <f>BUDGET!B44</f>
        <v>1000</v>
      </c>
    </row>
    <row r="49" spans="1:9" x14ac:dyDescent="0.25">
      <c r="A49" s="1" t="s">
        <v>43</v>
      </c>
      <c r="B49" s="1">
        <v>35853.58</v>
      </c>
      <c r="C49" s="1">
        <v>3138.08</v>
      </c>
      <c r="D49" s="1">
        <f>D50+D51+D52</f>
        <v>780.95</v>
      </c>
      <c r="E49" s="1">
        <f t="shared" ref="E49:F49" si="6">E50+E51+E52</f>
        <v>53.57</v>
      </c>
      <c r="F49" s="1">
        <f t="shared" si="6"/>
        <v>650</v>
      </c>
    </row>
    <row r="50" spans="1:9" x14ac:dyDescent="0.25">
      <c r="A50" s="1" t="s">
        <v>44</v>
      </c>
      <c r="B50" s="1">
        <v>0</v>
      </c>
      <c r="C50" s="1">
        <v>0</v>
      </c>
      <c r="D50" s="1">
        <v>0</v>
      </c>
      <c r="E50" s="1">
        <v>0</v>
      </c>
      <c r="F50" s="1">
        <f>BUDGET!B46</f>
        <v>0</v>
      </c>
    </row>
    <row r="51" spans="1:9" x14ac:dyDescent="0.25">
      <c r="A51" s="1" t="s">
        <v>45</v>
      </c>
      <c r="B51" s="1">
        <v>35853.58</v>
      </c>
      <c r="C51" s="1">
        <v>93.08</v>
      </c>
      <c r="D51" s="1">
        <f>'2024'!B47</f>
        <v>780.95</v>
      </c>
      <c r="E51" s="1">
        <f>'2024'!C47</f>
        <v>53.57</v>
      </c>
      <c r="F51" s="1">
        <f>BUDGET!B47</f>
        <v>150</v>
      </c>
    </row>
    <row r="52" spans="1:9" x14ac:dyDescent="0.25">
      <c r="A52" s="1" t="s">
        <v>46</v>
      </c>
      <c r="B52" s="1">
        <v>0</v>
      </c>
      <c r="C52" s="1">
        <v>3045</v>
      </c>
      <c r="D52" s="1">
        <v>0</v>
      </c>
      <c r="E52" s="1">
        <v>0</v>
      </c>
      <c r="F52" s="1">
        <f>BUDGET!B48</f>
        <v>500</v>
      </c>
    </row>
    <row r="53" spans="1:9" x14ac:dyDescent="0.25">
      <c r="A53" s="24" t="s">
        <v>47</v>
      </c>
      <c r="B53" s="24">
        <v>91282.239999999991</v>
      </c>
      <c r="C53" s="24">
        <v>98598.46</v>
      </c>
      <c r="D53" s="24">
        <f>D54</f>
        <v>135116.44999999998</v>
      </c>
      <c r="E53" s="24">
        <f>E54</f>
        <v>118412.17000000001</v>
      </c>
      <c r="F53" s="24">
        <f>F54</f>
        <v>146773.06074273493</v>
      </c>
    </row>
    <row r="54" spans="1:9" x14ac:dyDescent="0.25">
      <c r="A54" s="26" t="s">
        <v>48</v>
      </c>
      <c r="B54" s="26">
        <v>91282.239999999991</v>
      </c>
      <c r="C54" s="26">
        <v>98598.46</v>
      </c>
      <c r="D54" s="26">
        <f>D55+D61+D66+D68+D70+D74+D77+D86+D94+D97+D100+D105</f>
        <v>135116.44999999998</v>
      </c>
      <c r="E54" s="26">
        <f t="shared" ref="E54:F54" si="7">E55+E61+E66+E68+E70+E74+E77+E86+E94+E97+E100+E105</f>
        <v>118412.17000000001</v>
      </c>
      <c r="F54" s="26">
        <f t="shared" si="7"/>
        <v>146773.06074273493</v>
      </c>
      <c r="H54" t="s">
        <v>143</v>
      </c>
      <c r="I54" t="s">
        <v>142</v>
      </c>
    </row>
    <row r="55" spans="1:9" x14ac:dyDescent="0.25">
      <c r="A55" s="1" t="s">
        <v>49</v>
      </c>
      <c r="B55" s="1">
        <v>51769.859999999993</v>
      </c>
      <c r="C55" s="1">
        <v>47517.479999999996</v>
      </c>
      <c r="D55" s="1">
        <f>SUM(D56:D60)</f>
        <v>67171.34</v>
      </c>
      <c r="E55" s="1">
        <f t="shared" ref="E55:F55" si="8">SUM(E56:E60)</f>
        <v>82765.94</v>
      </c>
      <c r="F55" s="1">
        <f t="shared" si="8"/>
        <v>94051.16</v>
      </c>
    </row>
    <row r="56" spans="1:9" x14ac:dyDescent="0.25">
      <c r="A56" s="1" t="s">
        <v>50</v>
      </c>
      <c r="B56" s="1">
        <v>30967.48</v>
      </c>
      <c r="C56" s="1">
        <v>30967.48</v>
      </c>
      <c r="D56" s="1">
        <f>'2024'!B52</f>
        <v>55026.34</v>
      </c>
      <c r="E56" s="1">
        <f>'2024'!C52</f>
        <v>49485.94</v>
      </c>
      <c r="F56" s="1">
        <f>BUDGET!B52</f>
        <v>72851.16</v>
      </c>
      <c r="H56">
        <v>23058</v>
      </c>
      <c r="I56">
        <v>22383</v>
      </c>
    </row>
    <row r="57" spans="1:9" x14ac:dyDescent="0.25">
      <c r="A57" s="1" t="s">
        <v>51</v>
      </c>
      <c r="B57" s="1">
        <v>4350</v>
      </c>
      <c r="C57" s="1">
        <v>13050</v>
      </c>
      <c r="D57" s="1">
        <f>'2024'!B53</f>
        <v>3045</v>
      </c>
      <c r="E57" s="1">
        <f>'2024'!C53</f>
        <v>8700</v>
      </c>
      <c r="F57" s="1">
        <f>BUDGET!B53</f>
        <v>7000</v>
      </c>
      <c r="H57">
        <v>2700</v>
      </c>
      <c r="I57">
        <v>903</v>
      </c>
    </row>
    <row r="58" spans="1:9" x14ac:dyDescent="0.25">
      <c r="A58" s="1" t="s">
        <v>52</v>
      </c>
      <c r="B58" s="1">
        <v>10500</v>
      </c>
      <c r="C58" s="1">
        <v>3500</v>
      </c>
      <c r="D58" s="1">
        <f>'2024'!B54</f>
        <v>9100</v>
      </c>
      <c r="E58" s="1">
        <f>'2024'!C54</f>
        <v>24580</v>
      </c>
      <c r="F58" s="1">
        <f>BUDGET!B54</f>
        <v>14000</v>
      </c>
      <c r="H58">
        <f>H56-H57</f>
        <v>20358</v>
      </c>
      <c r="I58" s="1">
        <f>I56-I57</f>
        <v>21480</v>
      </c>
    </row>
    <row r="59" spans="1:9" x14ac:dyDescent="0.25">
      <c r="A59" s="1" t="s">
        <v>53</v>
      </c>
      <c r="B59" s="1">
        <v>0</v>
      </c>
      <c r="C59" s="1">
        <v>0</v>
      </c>
      <c r="D59" s="1">
        <f>'2024'!B55</f>
        <v>0</v>
      </c>
      <c r="E59" s="1">
        <f>'2024'!C55</f>
        <v>0</v>
      </c>
      <c r="F59" s="1">
        <f>BUDGET!B55</f>
        <v>200</v>
      </c>
      <c r="H59">
        <f>I58-H58</f>
        <v>1122</v>
      </c>
    </row>
    <row r="60" spans="1:9" x14ac:dyDescent="0.25">
      <c r="A60" s="1" t="s">
        <v>54</v>
      </c>
      <c r="B60" s="1">
        <v>5952.38</v>
      </c>
      <c r="C60" s="1">
        <v>0</v>
      </c>
      <c r="D60" s="1">
        <f>'2024'!B56</f>
        <v>0</v>
      </c>
      <c r="E60" s="1">
        <f>'2024'!C56</f>
        <v>0</v>
      </c>
      <c r="F60" s="1">
        <f>BUDGET!B56</f>
        <v>0</v>
      </c>
      <c r="H60">
        <f>H59*2</f>
        <v>2244</v>
      </c>
    </row>
    <row r="61" spans="1:9" x14ac:dyDescent="0.25">
      <c r="A61" s="1" t="s">
        <v>55</v>
      </c>
      <c r="B61" s="1">
        <v>5329.51</v>
      </c>
      <c r="C61" s="1">
        <v>5329.51</v>
      </c>
      <c r="D61" s="1">
        <f>D62+D63+D64+D65</f>
        <v>39899.839999999997</v>
      </c>
      <c r="E61" s="1">
        <f t="shared" ref="E61:F61" si="9">E62+E63+E64+E65</f>
        <v>8269.1</v>
      </c>
      <c r="F61" s="1">
        <f t="shared" si="9"/>
        <v>6948.5122801390007</v>
      </c>
    </row>
    <row r="62" spans="1:9" x14ac:dyDescent="0.25">
      <c r="A62" s="1" t="s">
        <v>56</v>
      </c>
      <c r="B62" s="1">
        <v>3096.75</v>
      </c>
      <c r="C62" s="1">
        <v>3096.75</v>
      </c>
      <c r="D62" s="1">
        <f>'2024'!B58</f>
        <v>5109.78</v>
      </c>
      <c r="E62" s="1">
        <f>'2024'!C58</f>
        <v>4948.59</v>
      </c>
      <c r="F62" s="1">
        <f>BUDGET!B58</f>
        <v>2886.3741551151338</v>
      </c>
    </row>
    <row r="63" spans="1:9" x14ac:dyDescent="0.25">
      <c r="A63" s="1" t="s">
        <v>57</v>
      </c>
      <c r="B63" s="1">
        <v>2232.7600000000002</v>
      </c>
      <c r="C63" s="1">
        <v>2232.7600000000002</v>
      </c>
      <c r="D63" s="1">
        <f>'2024'!B59</f>
        <v>3428.66</v>
      </c>
      <c r="E63" s="1">
        <f>'2024'!C59</f>
        <v>3320.51</v>
      </c>
      <c r="F63" s="1">
        <f>BUDGET!B59</f>
        <v>1359.4822270592281</v>
      </c>
    </row>
    <row r="64" spans="1:9" x14ac:dyDescent="0.25">
      <c r="A64" s="1" t="s">
        <v>58</v>
      </c>
      <c r="B64" s="1">
        <v>0</v>
      </c>
      <c r="C64" s="1">
        <v>0</v>
      </c>
      <c r="D64" s="1">
        <f>'2024'!B60</f>
        <v>2348.4</v>
      </c>
      <c r="E64" s="1">
        <f>'2024'!C60</f>
        <v>0</v>
      </c>
      <c r="F64" s="1">
        <f>BUDGET!B60</f>
        <v>1202.6558979646391</v>
      </c>
    </row>
    <row r="65" spans="1:6" x14ac:dyDescent="0.25">
      <c r="A65" s="1" t="s">
        <v>59</v>
      </c>
      <c r="B65" s="1">
        <v>0</v>
      </c>
      <c r="C65" s="1">
        <v>0</v>
      </c>
      <c r="D65" s="1">
        <f>'2024'!B61</f>
        <v>29013</v>
      </c>
      <c r="E65" s="1">
        <f>'2024'!C61</f>
        <v>0</v>
      </c>
      <c r="F65" s="1">
        <f>BUDGET!B61</f>
        <v>1500</v>
      </c>
    </row>
    <row r="66" spans="1:6" x14ac:dyDescent="0.25">
      <c r="A66" s="1" t="s">
        <v>60</v>
      </c>
      <c r="B66" s="1">
        <v>2580.62</v>
      </c>
      <c r="C66" s="1">
        <v>2580.62</v>
      </c>
      <c r="D66" s="1">
        <f>D67</f>
        <v>4258.1499999999996</v>
      </c>
      <c r="E66" s="1">
        <f t="shared" ref="E66:F66" si="10">E67</f>
        <v>4123.83</v>
      </c>
      <c r="F66" s="1">
        <f t="shared" si="10"/>
        <v>6070.93</v>
      </c>
    </row>
    <row r="67" spans="1:6" x14ac:dyDescent="0.25">
      <c r="A67" s="1" t="s">
        <v>61</v>
      </c>
      <c r="B67" s="1">
        <v>2580.62</v>
      </c>
      <c r="C67" s="1">
        <v>2580.62</v>
      </c>
      <c r="D67" s="1">
        <f>'2024'!B63</f>
        <v>4258.1499999999996</v>
      </c>
      <c r="E67" s="1">
        <f>'2024'!C63</f>
        <v>4123.83</v>
      </c>
      <c r="F67" s="1">
        <f>BUDGET!B63</f>
        <v>6070.93</v>
      </c>
    </row>
    <row r="68" spans="1:6" x14ac:dyDescent="0.25">
      <c r="A68" s="1" t="s">
        <v>62</v>
      </c>
      <c r="B68" s="1">
        <v>2580.62</v>
      </c>
      <c r="C68" s="1">
        <v>2580.62</v>
      </c>
      <c r="D68" s="1">
        <f>D69</f>
        <v>4258.1499999999996</v>
      </c>
      <c r="E68" s="1">
        <f t="shared" ref="E68:F68" si="11">E69</f>
        <v>4123.83</v>
      </c>
      <c r="F68" s="1">
        <f t="shared" si="11"/>
        <v>2405.3117959292781</v>
      </c>
    </row>
    <row r="69" spans="1:6" x14ac:dyDescent="0.25">
      <c r="A69" s="1" t="s">
        <v>63</v>
      </c>
      <c r="B69" s="1">
        <v>2580.62</v>
      </c>
      <c r="C69" s="1">
        <v>2580.62</v>
      </c>
      <c r="D69" s="1">
        <f>'2024'!B65</f>
        <v>4258.1499999999996</v>
      </c>
      <c r="E69" s="1">
        <f>'2024'!C65</f>
        <v>4123.83</v>
      </c>
      <c r="F69" s="1">
        <f>BUDGET!B65</f>
        <v>2405.3117959292781</v>
      </c>
    </row>
    <row r="70" spans="1:6" x14ac:dyDescent="0.25">
      <c r="A70" s="1" t="s">
        <v>41</v>
      </c>
      <c r="B70" s="1">
        <v>348</v>
      </c>
      <c r="C70" s="1">
        <v>0</v>
      </c>
      <c r="D70" s="1">
        <f>D71+D72+D73</f>
        <v>0</v>
      </c>
      <c r="E70" s="1">
        <f t="shared" ref="E70:F70" si="12">E71+E72+E73</f>
        <v>0</v>
      </c>
      <c r="F70" s="1">
        <f t="shared" si="12"/>
        <v>670</v>
      </c>
    </row>
    <row r="71" spans="1:6" x14ac:dyDescent="0.25">
      <c r="A71" s="1" t="s">
        <v>64</v>
      </c>
      <c r="B71" s="1">
        <v>348</v>
      </c>
      <c r="C71" s="1">
        <v>0</v>
      </c>
      <c r="D71" s="1">
        <v>0</v>
      </c>
      <c r="E71" s="1">
        <v>0</v>
      </c>
      <c r="F71" s="1">
        <f>BUDGET!B67</f>
        <v>150</v>
      </c>
    </row>
    <row r="72" spans="1:6" x14ac:dyDescent="0.25">
      <c r="A72" s="1" t="s">
        <v>65</v>
      </c>
      <c r="B72" s="1">
        <v>0</v>
      </c>
      <c r="C72" s="1">
        <v>0</v>
      </c>
      <c r="D72" s="1">
        <v>0</v>
      </c>
      <c r="E72" s="1">
        <v>0</v>
      </c>
      <c r="F72" s="1">
        <f>BUDGET!B68</f>
        <v>120</v>
      </c>
    </row>
    <row r="73" spans="1:6" x14ac:dyDescent="0.25">
      <c r="A73" s="1" t="s">
        <v>66</v>
      </c>
      <c r="B73" s="1">
        <v>0</v>
      </c>
      <c r="C73" s="1">
        <v>0</v>
      </c>
      <c r="D73" s="1">
        <v>0</v>
      </c>
      <c r="E73" s="1">
        <v>0</v>
      </c>
      <c r="F73" s="1">
        <f>BUDGET!B69</f>
        <v>400</v>
      </c>
    </row>
    <row r="74" spans="1:6" x14ac:dyDescent="0.25">
      <c r="A74" s="1" t="s">
        <v>43</v>
      </c>
      <c r="B74" s="1">
        <v>2099.2800000000002</v>
      </c>
      <c r="C74" s="1">
        <v>0</v>
      </c>
      <c r="D74" s="1">
        <f>D75+D76</f>
        <v>651.17999999999995</v>
      </c>
      <c r="E74" s="1">
        <f t="shared" ref="E74:F74" si="13">E75+E76</f>
        <v>897.52</v>
      </c>
      <c r="F74" s="1">
        <f t="shared" si="13"/>
        <v>1200</v>
      </c>
    </row>
    <row r="75" spans="1:6" x14ac:dyDescent="0.25">
      <c r="A75" s="1" t="s">
        <v>67</v>
      </c>
      <c r="B75" s="1">
        <v>2099.2800000000002</v>
      </c>
      <c r="C75" s="1">
        <v>0</v>
      </c>
      <c r="D75" s="1">
        <f>'2024'!B71</f>
        <v>651.17999999999995</v>
      </c>
      <c r="E75" s="1">
        <f>'2024'!C71</f>
        <v>896.52</v>
      </c>
      <c r="F75" s="1">
        <f>BUDGET!B71</f>
        <v>1000</v>
      </c>
    </row>
    <row r="76" spans="1:6" x14ac:dyDescent="0.25">
      <c r="A76" s="1" t="s">
        <v>68</v>
      </c>
      <c r="B76" s="1">
        <v>0</v>
      </c>
      <c r="C76" s="1">
        <v>0</v>
      </c>
      <c r="D76" s="1">
        <v>0</v>
      </c>
      <c r="E76" s="1">
        <v>1</v>
      </c>
      <c r="F76" s="1">
        <f>BUDGET!B72</f>
        <v>200</v>
      </c>
    </row>
    <row r="77" spans="1:6" x14ac:dyDescent="0.25">
      <c r="A77" s="1" t="s">
        <v>69</v>
      </c>
      <c r="B77" s="1">
        <v>4973.0300000000007</v>
      </c>
      <c r="C77" s="1">
        <v>6453.59</v>
      </c>
      <c r="D77" s="1">
        <f t="shared" ref="D77:E77" si="14">SUM(D78:D85)</f>
        <v>4457.3099999999995</v>
      </c>
      <c r="E77" s="1">
        <f t="shared" si="14"/>
        <v>4261.01</v>
      </c>
      <c r="F77" s="1">
        <f>SUM(F78:F85)</f>
        <v>12885.646666666667</v>
      </c>
    </row>
    <row r="78" spans="1:6" x14ac:dyDescent="0.25">
      <c r="A78" s="1" t="s">
        <v>70</v>
      </c>
      <c r="B78" s="1">
        <v>1829.08</v>
      </c>
      <c r="C78" s="1">
        <v>2022.87</v>
      </c>
      <c r="D78" s="1">
        <f>'2024'!B74</f>
        <v>1730.73</v>
      </c>
      <c r="E78" s="1">
        <f>'2024'!C74</f>
        <v>1646.93</v>
      </c>
      <c r="F78" s="1">
        <f>BUDGET!B74</f>
        <v>1700</v>
      </c>
    </row>
    <row r="79" spans="1:6" x14ac:dyDescent="0.25">
      <c r="A79" s="1" t="s">
        <v>71</v>
      </c>
      <c r="B79" s="1">
        <v>1157.93</v>
      </c>
      <c r="C79" s="1">
        <v>952.65</v>
      </c>
      <c r="D79" s="1">
        <f>'2024'!B75</f>
        <v>1048.3499999999999</v>
      </c>
      <c r="E79" s="1">
        <f>'2024'!C75</f>
        <v>1048.3499999999999</v>
      </c>
      <c r="F79" s="1">
        <f>BUDGET!B75</f>
        <v>1100</v>
      </c>
    </row>
    <row r="80" spans="1:6" x14ac:dyDescent="0.25">
      <c r="A80" s="1" t="s">
        <v>72</v>
      </c>
      <c r="B80" s="1">
        <v>87</v>
      </c>
      <c r="C80" s="1">
        <v>205.32</v>
      </c>
      <c r="D80" s="1">
        <f>'2024'!B76</f>
        <v>200.1</v>
      </c>
      <c r="E80" s="1">
        <f>'2024'!C76</f>
        <v>91.35</v>
      </c>
      <c r="F80" s="1">
        <f>BUDGET!B76</f>
        <v>180</v>
      </c>
    </row>
    <row r="81" spans="1:7" x14ac:dyDescent="0.25">
      <c r="A81" s="1" t="s">
        <v>73</v>
      </c>
      <c r="B81" s="1">
        <v>514.16999999999996</v>
      </c>
      <c r="C81" s="1">
        <v>514.16999999999996</v>
      </c>
      <c r="D81" s="1">
        <f>'2024'!B77</f>
        <v>756.9</v>
      </c>
      <c r="E81" s="1">
        <f>'2024'!C77</f>
        <v>793.17</v>
      </c>
      <c r="F81" s="1">
        <f>BUDGET!B77</f>
        <v>820</v>
      </c>
    </row>
    <row r="82" spans="1:7" x14ac:dyDescent="0.25">
      <c r="A82" s="1" t="s">
        <v>74</v>
      </c>
      <c r="B82" s="1">
        <v>1301.52</v>
      </c>
      <c r="C82" s="1">
        <v>1322.4</v>
      </c>
      <c r="D82" s="1">
        <f>'2024'!B78</f>
        <v>721.23</v>
      </c>
      <c r="E82" s="1">
        <f>'2024'!C78</f>
        <v>681.21</v>
      </c>
      <c r="F82" s="1">
        <f>BUDGET!B78</f>
        <v>1000</v>
      </c>
    </row>
    <row r="83" spans="1:7" x14ac:dyDescent="0.25">
      <c r="A83" s="1" t="s">
        <v>75</v>
      </c>
      <c r="B83" s="1">
        <v>83.33</v>
      </c>
      <c r="C83" s="1">
        <v>83.33</v>
      </c>
      <c r="D83" s="1">
        <f>'2024'!B79</f>
        <v>0</v>
      </c>
      <c r="E83" s="1">
        <f>'2024'!C79</f>
        <v>0</v>
      </c>
      <c r="F83" s="1">
        <f>BUDGET!B79</f>
        <v>125</v>
      </c>
    </row>
    <row r="84" spans="1:7" x14ac:dyDescent="0.25">
      <c r="A84" s="1" t="s">
        <v>76</v>
      </c>
      <c r="B84" s="1">
        <v>0</v>
      </c>
      <c r="C84" s="1">
        <v>1352.85</v>
      </c>
      <c r="D84" s="1">
        <f>'2024'!B80</f>
        <v>0</v>
      </c>
      <c r="E84" s="1">
        <f>'2024'!C80</f>
        <v>0</v>
      </c>
      <c r="F84" s="1">
        <f>BUDGET!B6</f>
        <v>6666.666666666667</v>
      </c>
    </row>
    <row r="85" spans="1:7" s="1" customFormat="1" x14ac:dyDescent="0.25">
      <c r="A85" s="33" t="s">
        <v>139</v>
      </c>
      <c r="B85" s="33"/>
      <c r="C85" s="33"/>
      <c r="D85" s="33"/>
      <c r="E85" s="33"/>
      <c r="F85" s="33">
        <f>BUDGET!B81</f>
        <v>1293.98</v>
      </c>
    </row>
    <row r="86" spans="1:7" x14ac:dyDescent="0.25">
      <c r="A86" s="1" t="s">
        <v>77</v>
      </c>
      <c r="B86" s="1">
        <v>775.63</v>
      </c>
      <c r="C86" s="1">
        <v>44</v>
      </c>
      <c r="D86" s="1">
        <f>SUM(D87:D93)</f>
        <v>0</v>
      </c>
      <c r="E86" s="1">
        <f t="shared" ref="E86:F86" si="15">SUM(E87:E93)</f>
        <v>1910.78</v>
      </c>
      <c r="F86" s="1">
        <f t="shared" si="15"/>
        <v>1480</v>
      </c>
    </row>
    <row r="87" spans="1:7" x14ac:dyDescent="0.25">
      <c r="A87" s="1" t="s">
        <v>78</v>
      </c>
      <c r="B87" s="1">
        <v>22.18</v>
      </c>
      <c r="C87" s="1">
        <v>0</v>
      </c>
      <c r="D87" s="1">
        <f>'2024'!B82</f>
        <v>0</v>
      </c>
      <c r="E87" s="1">
        <f>'2024'!C82</f>
        <v>0</v>
      </c>
      <c r="F87" s="1">
        <f>BUDGET!B83</f>
        <v>200</v>
      </c>
    </row>
    <row r="88" spans="1:7" x14ac:dyDescent="0.25">
      <c r="A88" s="1" t="s">
        <v>79</v>
      </c>
      <c r="B88" s="1">
        <v>17</v>
      </c>
      <c r="C88" s="1">
        <v>44</v>
      </c>
      <c r="D88" s="1">
        <f>'2024'!B83</f>
        <v>0</v>
      </c>
      <c r="E88" s="1">
        <f>'2024'!C83</f>
        <v>31.58</v>
      </c>
      <c r="F88" s="1">
        <f>BUDGET!B84</f>
        <v>20</v>
      </c>
    </row>
    <row r="89" spans="1:7" x14ac:dyDescent="0.25">
      <c r="A89" s="1" t="s">
        <v>80</v>
      </c>
      <c r="B89" s="1">
        <v>0</v>
      </c>
      <c r="C89" s="1">
        <v>0</v>
      </c>
      <c r="D89" s="1">
        <f>'2024'!B84</f>
        <v>0</v>
      </c>
      <c r="E89" s="1">
        <f>'2024'!C84</f>
        <v>0</v>
      </c>
      <c r="F89" s="1">
        <f>BUDGET!B85</f>
        <v>220</v>
      </c>
    </row>
    <row r="90" spans="1:7" x14ac:dyDescent="0.25">
      <c r="A90" s="1" t="s">
        <v>81</v>
      </c>
      <c r="B90" s="1">
        <v>49.15</v>
      </c>
      <c r="C90" s="1">
        <v>0</v>
      </c>
      <c r="D90" s="1">
        <f>'2024'!B85</f>
        <v>0</v>
      </c>
      <c r="E90" s="1">
        <f>'2024'!C85</f>
        <v>0</v>
      </c>
      <c r="F90" s="1">
        <f>BUDGET!B86</f>
        <v>40</v>
      </c>
    </row>
    <row r="91" spans="1:7" x14ac:dyDescent="0.25">
      <c r="A91" s="1" t="s">
        <v>82</v>
      </c>
      <c r="B91" s="1">
        <v>687.3</v>
      </c>
      <c r="C91" s="1">
        <v>0</v>
      </c>
      <c r="D91" s="1">
        <f>'2024'!B86</f>
        <v>0</v>
      </c>
      <c r="E91" s="1">
        <f>'2024'!C86</f>
        <v>1879.2</v>
      </c>
      <c r="F91" s="1">
        <f>BUDGET!B87</f>
        <v>1000</v>
      </c>
    </row>
    <row r="92" spans="1:7" x14ac:dyDescent="0.25">
      <c r="A92" s="1" t="s">
        <v>83</v>
      </c>
      <c r="B92" s="1">
        <v>0</v>
      </c>
      <c r="C92" s="1">
        <v>0</v>
      </c>
      <c r="D92" s="1">
        <f>'2024'!B87</f>
        <v>0</v>
      </c>
      <c r="E92" s="1">
        <f>'2024'!C87</f>
        <v>0</v>
      </c>
      <c r="F92" s="1">
        <f>BUDGET!B88</f>
        <v>0</v>
      </c>
    </row>
    <row r="93" spans="1:7" x14ac:dyDescent="0.25">
      <c r="A93" s="1" t="s">
        <v>84</v>
      </c>
      <c r="B93" s="1">
        <v>0</v>
      </c>
      <c r="C93" s="1">
        <v>0</v>
      </c>
      <c r="D93" s="1">
        <f>'2024'!B88</f>
        <v>0</v>
      </c>
      <c r="E93" s="1">
        <f>'2024'!C88</f>
        <v>0</v>
      </c>
      <c r="F93" s="1">
        <f>BUDGET!B89</f>
        <v>0</v>
      </c>
    </row>
    <row r="94" spans="1:7" x14ac:dyDescent="0.25">
      <c r="A94" s="1" t="s">
        <v>85</v>
      </c>
      <c r="B94" s="1">
        <v>0</v>
      </c>
      <c r="C94" s="1">
        <v>0</v>
      </c>
      <c r="D94" s="1">
        <f>D95+D96</f>
        <v>0</v>
      </c>
      <c r="E94" s="1">
        <f t="shared" ref="E94:F94" si="16">E95+E96</f>
        <v>452.38</v>
      </c>
      <c r="F94" s="1">
        <f t="shared" si="16"/>
        <v>150</v>
      </c>
    </row>
    <row r="95" spans="1:7" x14ac:dyDescent="0.25">
      <c r="A95" s="1" t="s">
        <v>86</v>
      </c>
      <c r="B95" s="1">
        <v>0</v>
      </c>
      <c r="C95" s="1">
        <v>0</v>
      </c>
      <c r="D95" s="1">
        <f>'2024'!B90</f>
        <v>0</v>
      </c>
      <c r="E95" s="1">
        <f>'2024'!C90</f>
        <v>0</v>
      </c>
      <c r="F95" s="1">
        <f>BUDGET!B91</f>
        <v>100</v>
      </c>
      <c r="G95" s="1"/>
    </row>
    <row r="96" spans="1:7" x14ac:dyDescent="0.25">
      <c r="A96" s="1" t="s">
        <v>87</v>
      </c>
      <c r="B96" s="1">
        <v>0</v>
      </c>
      <c r="C96" s="1">
        <v>0</v>
      </c>
      <c r="D96" s="1">
        <f>'2024'!B91</f>
        <v>0</v>
      </c>
      <c r="E96" s="1">
        <f>'2024'!C91</f>
        <v>452.38</v>
      </c>
      <c r="F96" s="1">
        <f>BUDGET!B92</f>
        <v>50</v>
      </c>
      <c r="G96" s="1"/>
    </row>
    <row r="97" spans="1:7" x14ac:dyDescent="0.25">
      <c r="A97" s="1" t="s">
        <v>88</v>
      </c>
      <c r="B97" s="1">
        <v>4019.4</v>
      </c>
      <c r="C97" s="1">
        <v>4019.4</v>
      </c>
      <c r="D97" s="1">
        <f>D98+D99</f>
        <v>6246.6</v>
      </c>
      <c r="E97" s="1">
        <f t="shared" ref="E97:F97" si="17">E98+E99</f>
        <v>3636.6</v>
      </c>
      <c r="F97" s="1">
        <f t="shared" si="17"/>
        <v>4750</v>
      </c>
      <c r="G97" s="1"/>
    </row>
    <row r="98" spans="1:7" x14ac:dyDescent="0.25">
      <c r="A98" s="1" t="s">
        <v>89</v>
      </c>
      <c r="B98" s="1">
        <v>4019.4</v>
      </c>
      <c r="C98" s="1">
        <v>4019.4</v>
      </c>
      <c r="D98" s="1">
        <f>'2024'!B93</f>
        <v>6246.6</v>
      </c>
      <c r="E98" s="1">
        <f>'2024'!C93</f>
        <v>3636.6</v>
      </c>
      <c r="F98" s="1">
        <f>BUDGET!B94</f>
        <v>4700</v>
      </c>
      <c r="G98" s="1"/>
    </row>
    <row r="99" spans="1:7" x14ac:dyDescent="0.25">
      <c r="A99" s="1" t="s">
        <v>90</v>
      </c>
      <c r="B99" s="1">
        <v>0</v>
      </c>
      <c r="C99" s="1">
        <v>0</v>
      </c>
      <c r="D99" s="1">
        <f>'2024'!B94</f>
        <v>0</v>
      </c>
      <c r="E99" s="1">
        <f>'2024'!C94</f>
        <v>0</v>
      </c>
      <c r="F99" s="1">
        <f>BUDGET!B95</f>
        <v>50</v>
      </c>
      <c r="G99" s="1"/>
    </row>
    <row r="100" spans="1:7" x14ac:dyDescent="0.25">
      <c r="A100" s="1" t="s">
        <v>91</v>
      </c>
      <c r="B100" s="1">
        <v>14816.57</v>
      </c>
      <c r="C100" s="1">
        <v>30046.240000000002</v>
      </c>
      <c r="D100" s="1">
        <f>D101+D102+D103+D104</f>
        <v>7888.4500000000007</v>
      </c>
      <c r="E100" s="1">
        <f t="shared" ref="E100:F100" si="18">E101+E102+E103+E104</f>
        <v>7726.68</v>
      </c>
      <c r="F100" s="1">
        <f t="shared" si="18"/>
        <v>14561.5</v>
      </c>
      <c r="G100" s="1"/>
    </row>
    <row r="101" spans="1:7" x14ac:dyDescent="0.25">
      <c r="A101" s="1" t="s">
        <v>92</v>
      </c>
      <c r="B101" s="1">
        <v>14036.01</v>
      </c>
      <c r="C101" s="1">
        <v>29528.240000000002</v>
      </c>
      <c r="D101" s="1">
        <f>'2024'!B96</f>
        <v>7777.13</v>
      </c>
      <c r="E101" s="1">
        <f>'2024'!C96</f>
        <v>7712.76</v>
      </c>
      <c r="F101" s="1">
        <f>BUDGET!B114</f>
        <v>14234.5</v>
      </c>
      <c r="G101" s="1"/>
    </row>
    <row r="102" spans="1:7" x14ac:dyDescent="0.25">
      <c r="A102" s="1" t="s">
        <v>93</v>
      </c>
      <c r="B102" s="1">
        <v>0</v>
      </c>
      <c r="C102" s="1">
        <v>0</v>
      </c>
      <c r="D102" s="1">
        <f>'2024'!B97</f>
        <v>7.29</v>
      </c>
      <c r="E102" s="1">
        <f>'2024'!C97</f>
        <v>0</v>
      </c>
      <c r="F102" s="1">
        <f>BUDGET!B115</f>
        <v>40</v>
      </c>
      <c r="G102" s="1"/>
    </row>
    <row r="103" spans="1:7" x14ac:dyDescent="0.25">
      <c r="A103" s="1" t="s">
        <v>94</v>
      </c>
      <c r="B103" s="1">
        <v>780.56</v>
      </c>
      <c r="C103" s="1">
        <v>518</v>
      </c>
      <c r="D103" s="1">
        <f>'2024'!B98</f>
        <v>41.76</v>
      </c>
      <c r="E103" s="1">
        <f>'2024'!C98</f>
        <v>13.92</v>
      </c>
      <c r="F103" s="1">
        <f>BUDGET!B97</f>
        <v>280</v>
      </c>
      <c r="G103" s="1"/>
    </row>
    <row r="104" spans="1:7" x14ac:dyDescent="0.25">
      <c r="A104" s="1" t="s">
        <v>95</v>
      </c>
      <c r="B104" s="1">
        <v>0</v>
      </c>
      <c r="C104" s="1">
        <v>0</v>
      </c>
      <c r="D104" s="1">
        <f>'2024'!B99</f>
        <v>62.27</v>
      </c>
      <c r="E104" s="1">
        <f>'2024'!C99</f>
        <v>0</v>
      </c>
      <c r="F104" s="1">
        <f>BUDGET!B116</f>
        <v>7</v>
      </c>
      <c r="G104" s="1"/>
    </row>
    <row r="105" spans="1:7" x14ac:dyDescent="0.25">
      <c r="A105" s="1" t="s">
        <v>96</v>
      </c>
      <c r="B105" s="1">
        <v>1989.72</v>
      </c>
      <c r="C105" s="1">
        <v>27</v>
      </c>
      <c r="D105" s="1">
        <f>D106+D107+D108+D109</f>
        <v>285.43</v>
      </c>
      <c r="E105" s="1">
        <f t="shared" ref="E105:F105" si="19">E106+E107+E108+E109</f>
        <v>244.5</v>
      </c>
      <c r="F105" s="1">
        <f t="shared" si="19"/>
        <v>1600</v>
      </c>
      <c r="G105" s="1"/>
    </row>
    <row r="106" spans="1:7" x14ac:dyDescent="0.25">
      <c r="A106" s="1" t="s">
        <v>97</v>
      </c>
      <c r="B106" s="1">
        <v>27</v>
      </c>
      <c r="C106" s="1">
        <v>27</v>
      </c>
      <c r="D106" s="1">
        <f>'2024'!B101</f>
        <v>105</v>
      </c>
      <c r="E106" s="1">
        <f>'2024'!C101</f>
        <v>244.5</v>
      </c>
      <c r="F106" s="1">
        <f>BUDGET!B99</f>
        <v>1600</v>
      </c>
      <c r="G106" s="1"/>
    </row>
    <row r="107" spans="1:7" x14ac:dyDescent="0.25">
      <c r="A107" s="1" t="s">
        <v>98</v>
      </c>
      <c r="B107" s="1">
        <v>0</v>
      </c>
      <c r="C107" s="1">
        <v>0</v>
      </c>
      <c r="D107" s="1">
        <f>'2024'!B102</f>
        <v>0</v>
      </c>
      <c r="E107" s="1">
        <f>'2024'!C102</f>
        <v>0</v>
      </c>
      <c r="F107" s="1">
        <f>BUDGET!B100</f>
        <v>0</v>
      </c>
      <c r="G107" s="1"/>
    </row>
    <row r="108" spans="1:7" x14ac:dyDescent="0.25">
      <c r="A108" s="1" t="s">
        <v>99</v>
      </c>
      <c r="B108" s="1">
        <v>0</v>
      </c>
      <c r="C108" s="1">
        <v>0</v>
      </c>
      <c r="D108" s="1">
        <f>'2024'!B103</f>
        <v>180.43</v>
      </c>
      <c r="E108" s="1">
        <f>'2024'!C103</f>
        <v>0</v>
      </c>
      <c r="F108" s="1">
        <f>BUDGET!B101</f>
        <v>0</v>
      </c>
      <c r="G108" s="1"/>
    </row>
    <row r="109" spans="1:7" x14ac:dyDescent="0.25">
      <c r="A109" s="1" t="s">
        <v>101</v>
      </c>
      <c r="B109" s="1">
        <v>1962.72</v>
      </c>
      <c r="C109" s="1">
        <v>0</v>
      </c>
      <c r="D109" s="1">
        <f>'2024'!B105</f>
        <v>0</v>
      </c>
      <c r="E109" s="1">
        <f>'2024'!C105</f>
        <v>0</v>
      </c>
      <c r="F109" s="1">
        <f>BUDGET!B103</f>
        <v>0</v>
      </c>
      <c r="G109" s="1"/>
    </row>
    <row r="110" spans="1:7" x14ac:dyDescent="0.25">
      <c r="A110" s="24" t="s">
        <v>102</v>
      </c>
      <c r="B110" s="24">
        <v>416.26</v>
      </c>
      <c r="C110" s="24">
        <v>17.39</v>
      </c>
      <c r="D110" s="24">
        <f>D111</f>
        <v>1074.45</v>
      </c>
      <c r="E110" s="24">
        <f t="shared" ref="E110:F110" si="20">E111</f>
        <v>1166.83</v>
      </c>
      <c r="F110" s="24">
        <f t="shared" si="20"/>
        <v>1031</v>
      </c>
      <c r="G110" s="1"/>
    </row>
    <row r="111" spans="1:7" x14ac:dyDescent="0.25">
      <c r="A111" s="26" t="s">
        <v>103</v>
      </c>
      <c r="B111" s="26">
        <v>416.26</v>
      </c>
      <c r="C111" s="26">
        <v>17.39</v>
      </c>
      <c r="D111" s="26">
        <f>D112+D114+D116</f>
        <v>1074.45</v>
      </c>
      <c r="E111" s="26">
        <f t="shared" ref="E111:F111" si="21">E112+E114+E116</f>
        <v>1166.83</v>
      </c>
      <c r="F111" s="26">
        <f t="shared" si="21"/>
        <v>1031</v>
      </c>
      <c r="G111" s="1"/>
    </row>
    <row r="112" spans="1:7" x14ac:dyDescent="0.25">
      <c r="A112" s="1" t="s">
        <v>104</v>
      </c>
      <c r="B112" s="1">
        <v>1</v>
      </c>
      <c r="C112" s="1">
        <v>0</v>
      </c>
      <c r="D112" s="1">
        <f>D113</f>
        <v>0</v>
      </c>
      <c r="E112" s="1">
        <f t="shared" ref="E112:F112" si="22">E113</f>
        <v>0</v>
      </c>
      <c r="F112" s="1">
        <f t="shared" si="22"/>
        <v>6</v>
      </c>
      <c r="G112" s="1"/>
    </row>
    <row r="113" spans="1:7" x14ac:dyDescent="0.25">
      <c r="A113" s="1" t="s">
        <v>105</v>
      </c>
      <c r="B113" s="1">
        <v>1</v>
      </c>
      <c r="C113" s="1">
        <v>0</v>
      </c>
      <c r="D113" s="1">
        <f>'2024'!B109</f>
        <v>0</v>
      </c>
      <c r="E113" s="1">
        <f>'2024'!C109</f>
        <v>0</v>
      </c>
      <c r="F113" s="1">
        <f>BUDGET!B107</f>
        <v>6</v>
      </c>
      <c r="G113" s="1"/>
    </row>
    <row r="114" spans="1:7" x14ac:dyDescent="0.25">
      <c r="A114" s="1" t="s">
        <v>106</v>
      </c>
      <c r="B114" s="1">
        <v>402.21</v>
      </c>
      <c r="C114" s="1">
        <v>4.34</v>
      </c>
      <c r="D114" s="1">
        <f>D115</f>
        <v>1061.4000000000001</v>
      </c>
      <c r="E114" s="1">
        <f t="shared" ref="E114:F114" si="23">E115</f>
        <v>1153.78</v>
      </c>
      <c r="F114" s="1">
        <f t="shared" si="23"/>
        <v>1000</v>
      </c>
      <c r="G114" s="1"/>
    </row>
    <row r="115" spans="1:7" x14ac:dyDescent="0.25">
      <c r="A115" s="1" t="s">
        <v>107</v>
      </c>
      <c r="B115" s="1">
        <v>402.21</v>
      </c>
      <c r="C115" s="1">
        <v>4.34</v>
      </c>
      <c r="D115" s="1">
        <f>'2024'!B111</f>
        <v>1061.4000000000001</v>
      </c>
      <c r="E115" s="1">
        <f>'2024'!C111</f>
        <v>1153.78</v>
      </c>
      <c r="F115" s="1">
        <f>BUDGET!B109</f>
        <v>1000</v>
      </c>
      <c r="G115" s="1"/>
    </row>
    <row r="116" spans="1:7" x14ac:dyDescent="0.25">
      <c r="A116" s="1" t="s">
        <v>108</v>
      </c>
      <c r="B116" s="1">
        <v>13.05</v>
      </c>
      <c r="C116" s="1">
        <v>13.05</v>
      </c>
      <c r="D116" s="1">
        <f>D117+D118</f>
        <v>13.05</v>
      </c>
      <c r="E116" s="1">
        <f t="shared" ref="E116:F116" si="24">E117+E118</f>
        <v>13.05</v>
      </c>
      <c r="F116" s="1">
        <f t="shared" si="24"/>
        <v>25</v>
      </c>
      <c r="G116" s="1"/>
    </row>
    <row r="117" spans="1:7" x14ac:dyDescent="0.25">
      <c r="A117" s="1" t="s">
        <v>109</v>
      </c>
      <c r="B117" s="1">
        <v>0</v>
      </c>
      <c r="C117" s="1">
        <v>0</v>
      </c>
      <c r="D117" s="1">
        <f>'2024'!B113</f>
        <v>13.05</v>
      </c>
      <c r="E117" s="1">
        <f>'2024'!C113</f>
        <v>0</v>
      </c>
      <c r="F117" s="1">
        <f>BUDGET!B111</f>
        <v>0</v>
      </c>
      <c r="G117" s="1"/>
    </row>
    <row r="118" spans="1:7" x14ac:dyDescent="0.25">
      <c r="A118" s="1" t="s">
        <v>110</v>
      </c>
      <c r="B118" s="1">
        <v>13.05</v>
      </c>
      <c r="C118" s="1">
        <v>13.05</v>
      </c>
      <c r="D118" s="1">
        <f>'2024'!B114</f>
        <v>0</v>
      </c>
      <c r="E118" s="1">
        <f>'2024'!C114</f>
        <v>13.05</v>
      </c>
      <c r="F118" s="1">
        <f>BUDGET!B112</f>
        <v>25</v>
      </c>
      <c r="G118" s="1"/>
    </row>
    <row r="119" spans="1:7" x14ac:dyDescent="0.25">
      <c r="A119" s="24" t="s">
        <v>111</v>
      </c>
      <c r="B119" s="24">
        <v>174001.83</v>
      </c>
      <c r="C119" s="24">
        <v>-5476.96</v>
      </c>
      <c r="D119" s="24">
        <f>D120</f>
        <v>212.54</v>
      </c>
      <c r="E119" s="24">
        <f t="shared" ref="E119:F119" si="25">E120</f>
        <v>87.83</v>
      </c>
      <c r="F119" s="24">
        <f t="shared" si="25"/>
        <v>50021</v>
      </c>
      <c r="G119" s="1"/>
    </row>
    <row r="120" spans="1:7" x14ac:dyDescent="0.25">
      <c r="A120" s="26" t="s">
        <v>112</v>
      </c>
      <c r="B120" s="26">
        <v>174001.83</v>
      </c>
      <c r="C120" s="26">
        <v>-5476.96</v>
      </c>
      <c r="D120" s="26">
        <f>D121+D123</f>
        <v>212.54</v>
      </c>
      <c r="E120" s="26">
        <f t="shared" ref="E120:F120" si="26">E121+E123</f>
        <v>87.83</v>
      </c>
      <c r="F120" s="26">
        <f t="shared" si="26"/>
        <v>50021</v>
      </c>
      <c r="G120" s="1"/>
    </row>
    <row r="121" spans="1:7" x14ac:dyDescent="0.25">
      <c r="A121" s="1" t="s">
        <v>113</v>
      </c>
      <c r="B121" s="1">
        <v>173999.47</v>
      </c>
      <c r="C121" s="1">
        <v>-5477.39</v>
      </c>
      <c r="D121" s="1">
        <f>D122</f>
        <v>38.409999999999997</v>
      </c>
      <c r="E121" s="1">
        <f t="shared" ref="E121:F121" si="27">E122</f>
        <v>86.77</v>
      </c>
      <c r="F121" s="1">
        <f t="shared" si="27"/>
        <v>50000</v>
      </c>
      <c r="G121" s="1"/>
    </row>
    <row r="122" spans="1:7" x14ac:dyDescent="0.25">
      <c r="A122" s="1" t="s">
        <v>114</v>
      </c>
      <c r="B122" s="1">
        <v>173999.47</v>
      </c>
      <c r="C122" s="1">
        <v>-5477.39</v>
      </c>
      <c r="D122" s="1">
        <f>'2024'!B118</f>
        <v>38.409999999999997</v>
      </c>
      <c r="E122" s="1">
        <f>'2024'!C118</f>
        <v>86.77</v>
      </c>
      <c r="F122" s="1">
        <f>BUDGET!B120</f>
        <v>50000</v>
      </c>
      <c r="G122" s="1"/>
    </row>
    <row r="123" spans="1:7" x14ac:dyDescent="0.25">
      <c r="A123" s="1" t="s">
        <v>115</v>
      </c>
      <c r="B123" s="1">
        <v>2.3600000000000003</v>
      </c>
      <c r="C123" s="1">
        <v>0.43</v>
      </c>
      <c r="D123" s="1">
        <f>D124+D125+D126</f>
        <v>174.13</v>
      </c>
      <c r="E123" s="1">
        <f t="shared" ref="E123:F123" si="28">E124+E125+E126</f>
        <v>1.06</v>
      </c>
      <c r="F123" s="1">
        <f t="shared" si="28"/>
        <v>21</v>
      </c>
      <c r="G123" s="1"/>
    </row>
    <row r="124" spans="1:7" x14ac:dyDescent="0.25">
      <c r="A124" s="1" t="s">
        <v>116</v>
      </c>
      <c r="B124" s="1">
        <v>0</v>
      </c>
      <c r="C124" s="1">
        <v>0</v>
      </c>
      <c r="D124" s="1">
        <f>'2024'!B120</f>
        <v>174</v>
      </c>
      <c r="E124" s="1">
        <f>'2024'!C120</f>
        <v>0</v>
      </c>
      <c r="F124" s="1">
        <f>BUDGET!B122</f>
        <v>10</v>
      </c>
      <c r="G124" s="1"/>
    </row>
    <row r="125" spans="1:7" x14ac:dyDescent="0.25">
      <c r="A125" s="1" t="s">
        <v>117</v>
      </c>
      <c r="B125" s="1">
        <v>1.36</v>
      </c>
      <c r="C125" s="1">
        <v>0.43</v>
      </c>
      <c r="D125" s="1">
        <f>'2024'!B121</f>
        <v>0.13</v>
      </c>
      <c r="E125" s="1">
        <f>'2024'!C121</f>
        <v>1.06</v>
      </c>
      <c r="F125" s="1">
        <f>BUDGET!B123</f>
        <v>1</v>
      </c>
      <c r="G125" s="1"/>
    </row>
    <row r="126" spans="1:7" x14ac:dyDescent="0.25">
      <c r="A126" s="1" t="s">
        <v>118</v>
      </c>
      <c r="B126" s="1">
        <v>1</v>
      </c>
      <c r="C126" s="1">
        <v>0</v>
      </c>
      <c r="D126" s="1">
        <f>'2024'!B122</f>
        <v>0</v>
      </c>
      <c r="E126" s="1">
        <f>'2024'!C122</f>
        <v>0</v>
      </c>
      <c r="F126" s="1">
        <f>BUDGET!B124</f>
        <v>10</v>
      </c>
      <c r="G126" s="1"/>
    </row>
    <row r="127" spans="1:7" x14ac:dyDescent="0.25">
      <c r="D127" s="32"/>
      <c r="E127" s="1"/>
      <c r="F127" s="5"/>
      <c r="G127" s="1"/>
    </row>
    <row r="128" spans="1:7" x14ac:dyDescent="0.25">
      <c r="D128" s="32"/>
      <c r="E128" s="1"/>
      <c r="F128" s="5"/>
      <c r="G128" s="1"/>
    </row>
    <row r="129" spans="4:7" x14ac:dyDescent="0.25">
      <c r="D129" s="32"/>
      <c r="E129" s="1"/>
      <c r="F129" s="5"/>
      <c r="G129" s="1"/>
    </row>
  </sheetData>
  <pageMargins left="0.7" right="0.7" top="0.75" bottom="0.75" header="0.3" footer="0.3"/>
  <ignoredErrors>
    <ignoredError sqref="D67:F6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2024</vt:lpstr>
      <vt:lpstr>2025</vt:lpstr>
      <vt:lpstr>BUDGET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JulioCondori</dc:creator>
  <cp:lastModifiedBy>JulioCondori</cp:lastModifiedBy>
  <dcterms:created xsi:type="dcterms:W3CDTF">2025-03-26T18:51:50Z</dcterms:created>
  <dcterms:modified xsi:type="dcterms:W3CDTF">2025-03-26T20:54:40Z</dcterms:modified>
</cp:coreProperties>
</file>