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Condori\Documents\"/>
    </mc:Choice>
  </mc:AlternateContent>
  <xr:revisionPtr revIDLastSave="0" documentId="8_{78A7FA96-2018-4970-813D-3AED348168C0}" xr6:coauthVersionLast="47" xr6:coauthVersionMax="47" xr10:uidLastSave="{00000000-0000-0000-0000-000000000000}"/>
  <bookViews>
    <workbookView xWindow="-120" yWindow="-120" windowWidth="15600" windowHeight="11160" activeTab="1" xr2:uid="{682F8C36-00E7-4BDC-89B3-FF494DF32444}"/>
  </bookViews>
  <sheets>
    <sheet name="Hoja1" sheetId="1" r:id="rId1"/>
    <sheet name="Hoja2" sheetId="3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Hoja2!$A$2:$J$142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3" l="1"/>
  <c r="F73" i="3" s="1"/>
  <c r="F76" i="3"/>
  <c r="F75" i="3" s="1"/>
  <c r="F90" i="3"/>
  <c r="F91" i="3"/>
  <c r="F92" i="3"/>
  <c r="F122" i="3"/>
  <c r="F123" i="3"/>
  <c r="F140" i="3"/>
  <c r="G142" i="3"/>
  <c r="J142" i="3"/>
  <c r="J130" i="3"/>
  <c r="G123" i="3"/>
  <c r="H123" i="3"/>
  <c r="I123" i="3"/>
  <c r="J123" i="3"/>
  <c r="G116" i="3"/>
  <c r="J116" i="3"/>
  <c r="J110" i="3"/>
  <c r="H106" i="3"/>
  <c r="G93" i="3"/>
  <c r="H93" i="3"/>
  <c r="I93" i="3"/>
  <c r="J93" i="3"/>
  <c r="G94" i="3"/>
  <c r="J94" i="3"/>
  <c r="J81" i="3"/>
  <c r="G62" i="3"/>
  <c r="H62" i="3"/>
  <c r="G63" i="3"/>
  <c r="H63" i="3"/>
  <c r="I63" i="3"/>
  <c r="J63" i="3"/>
  <c r="F63" i="3"/>
  <c r="E133" i="1"/>
  <c r="F133" i="1"/>
  <c r="H94" i="3" s="1"/>
  <c r="G133" i="1"/>
  <c r="I94" i="3" s="1"/>
  <c r="H133" i="1"/>
  <c r="E134" i="1"/>
  <c r="F134" i="1"/>
  <c r="G134" i="1"/>
  <c r="I62" i="3" s="1"/>
  <c r="H134" i="1"/>
  <c r="J62" i="3" s="1"/>
  <c r="E135" i="1"/>
  <c r="F135" i="1"/>
  <c r="G135" i="1"/>
  <c r="H135" i="1"/>
  <c r="E136" i="1"/>
  <c r="G110" i="3" s="1"/>
  <c r="F136" i="1"/>
  <c r="H110" i="3" s="1"/>
  <c r="G136" i="1"/>
  <c r="I110" i="3" s="1"/>
  <c r="H136" i="1"/>
  <c r="E137" i="1"/>
  <c r="F137" i="1"/>
  <c r="H142" i="3" s="1"/>
  <c r="G137" i="1"/>
  <c r="I142" i="3" s="1"/>
  <c r="H137" i="1"/>
  <c r="E138" i="1"/>
  <c r="F138" i="1"/>
  <c r="G138" i="1"/>
  <c r="H138" i="1"/>
  <c r="E139" i="1"/>
  <c r="G106" i="3" s="1"/>
  <c r="F139" i="1"/>
  <c r="G139" i="1"/>
  <c r="I106" i="3" s="1"/>
  <c r="H139" i="1"/>
  <c r="J106" i="3" s="1"/>
  <c r="E140" i="1"/>
  <c r="G81" i="3" s="1"/>
  <c r="F140" i="1"/>
  <c r="H81" i="3" s="1"/>
  <c r="G140" i="1"/>
  <c r="I81" i="3" s="1"/>
  <c r="H140" i="1"/>
  <c r="E141" i="1"/>
  <c r="G65" i="3" s="1"/>
  <c r="F141" i="1"/>
  <c r="H65" i="3" s="1"/>
  <c r="G141" i="1"/>
  <c r="I65" i="3" s="1"/>
  <c r="H141" i="1"/>
  <c r="J65" i="3" s="1"/>
  <c r="E142" i="1"/>
  <c r="F142" i="1"/>
  <c r="G142" i="1"/>
  <c r="H142" i="1"/>
  <c r="E143" i="1"/>
  <c r="F143" i="1"/>
  <c r="G143" i="1"/>
  <c r="H143" i="1"/>
  <c r="E144" i="1"/>
  <c r="G130" i="3" s="1"/>
  <c r="F144" i="1"/>
  <c r="H130" i="3" s="1"/>
  <c r="G144" i="1"/>
  <c r="I130" i="3" s="1"/>
  <c r="H144" i="1"/>
  <c r="E145" i="1"/>
  <c r="F145" i="1"/>
  <c r="H116" i="3" s="1"/>
  <c r="G145" i="1"/>
  <c r="I116" i="3" s="1"/>
  <c r="H145" i="1"/>
  <c r="H132" i="1"/>
  <c r="F132" i="1"/>
  <c r="D145" i="1"/>
  <c r="F116" i="3" s="1"/>
  <c r="D144" i="1"/>
  <c r="F130" i="3" s="1"/>
  <c r="D143" i="1"/>
  <c r="D142" i="1"/>
  <c r="D141" i="1"/>
  <c r="F65" i="3" s="1"/>
  <c r="D140" i="1"/>
  <c r="F81" i="3" s="1"/>
  <c r="D139" i="1"/>
  <c r="F106" i="3" s="1"/>
  <c r="D138" i="1"/>
  <c r="D137" i="1"/>
  <c r="F142" i="3" s="1"/>
  <c r="D136" i="1"/>
  <c r="F110" i="3" s="1"/>
  <c r="D135" i="1"/>
  <c r="F93" i="3" s="1"/>
  <c r="D134" i="1"/>
  <c r="F62" i="3" s="1"/>
  <c r="D133" i="1"/>
  <c r="F94" i="3" s="1"/>
  <c r="D132" i="1"/>
  <c r="H121" i="3"/>
  <c r="J121" i="3"/>
  <c r="G92" i="3"/>
  <c r="H92" i="3"/>
  <c r="I92" i="3"/>
  <c r="J92" i="3"/>
  <c r="F50" i="3"/>
  <c r="F52" i="3"/>
  <c r="F51" i="3" s="1"/>
  <c r="F61" i="3"/>
  <c r="F47" i="3"/>
  <c r="F46" i="3" s="1"/>
  <c r="H47" i="3"/>
  <c r="H46" i="3" s="1"/>
  <c r="J47" i="3"/>
  <c r="J46" i="3" s="1"/>
  <c r="F15" i="3"/>
  <c r="F18" i="3"/>
  <c r="F19" i="3"/>
  <c r="F20" i="3"/>
  <c r="F21" i="3"/>
  <c r="F28" i="3"/>
  <c r="F31" i="3"/>
  <c r="F34" i="3"/>
  <c r="F35" i="3"/>
  <c r="F36" i="3"/>
  <c r="F37" i="3"/>
  <c r="F46" i="1"/>
  <c r="H46" i="1"/>
  <c r="D7" i="1"/>
  <c r="D8" i="1"/>
  <c r="F8" i="3" s="1"/>
  <c r="D9" i="1"/>
  <c r="F9" i="3" s="1"/>
  <c r="D10" i="1"/>
  <c r="F10" i="3" s="1"/>
  <c r="D11" i="1"/>
  <c r="F11" i="3" s="1"/>
  <c r="D13" i="1"/>
  <c r="F13" i="3" s="1"/>
  <c r="D14" i="1"/>
  <c r="F14" i="3" s="1"/>
  <c r="D15" i="1"/>
  <c r="D16" i="1"/>
  <c r="F16" i="3" s="1"/>
  <c r="D17" i="1"/>
  <c r="F17" i="3" s="1"/>
  <c r="D18" i="1"/>
  <c r="D19" i="1"/>
  <c r="D20" i="1"/>
  <c r="D21" i="1"/>
  <c r="D22" i="1"/>
  <c r="F22" i="3" s="1"/>
  <c r="D23" i="1"/>
  <c r="F23" i="3" s="1"/>
  <c r="D24" i="1"/>
  <c r="F24" i="3" s="1"/>
  <c r="D25" i="1"/>
  <c r="F25" i="3" s="1"/>
  <c r="D26" i="1"/>
  <c r="F26" i="3" s="1"/>
  <c r="D27" i="1"/>
  <c r="F27" i="3" s="1"/>
  <c r="D28" i="1"/>
  <c r="D29" i="1"/>
  <c r="F29" i="3" s="1"/>
  <c r="D30" i="1"/>
  <c r="F30" i="3" s="1"/>
  <c r="D31" i="1"/>
  <c r="D32" i="1"/>
  <c r="F32" i="3" s="1"/>
  <c r="D33" i="1"/>
  <c r="F33" i="3" s="1"/>
  <c r="D34" i="1"/>
  <c r="D35" i="1"/>
  <c r="D36" i="1"/>
  <c r="D37" i="1"/>
  <c r="D38" i="1"/>
  <c r="F38" i="3" s="1"/>
  <c r="D42" i="1"/>
  <c r="F42" i="3" s="1"/>
  <c r="D43" i="1"/>
  <c r="F43" i="3" s="1"/>
  <c r="F41" i="3" s="1"/>
  <c r="D45" i="1"/>
  <c r="D44" i="1" s="1"/>
  <c r="D47" i="1"/>
  <c r="D46" i="1" s="1"/>
  <c r="D49" i="1"/>
  <c r="F49" i="3" s="1"/>
  <c r="D50" i="1"/>
  <c r="D52" i="1"/>
  <c r="D51" i="1" s="1"/>
  <c r="D54" i="1"/>
  <c r="F54" i="3" s="1"/>
  <c r="D55" i="1"/>
  <c r="F55" i="3" s="1"/>
  <c r="D56" i="1"/>
  <c r="F56" i="3" s="1"/>
  <c r="D60" i="1"/>
  <c r="D59" i="1" s="1"/>
  <c r="D61" i="1"/>
  <c r="D62" i="1"/>
  <c r="F64" i="3" s="1"/>
  <c r="D63" i="1"/>
  <c r="F66" i="3" s="1"/>
  <c r="D64" i="1"/>
  <c r="F67" i="3" s="1"/>
  <c r="D66" i="1"/>
  <c r="F69" i="3" s="1"/>
  <c r="D67" i="1"/>
  <c r="F70" i="3" s="1"/>
  <c r="D68" i="1"/>
  <c r="F71" i="3" s="1"/>
  <c r="D69" i="1"/>
  <c r="F72" i="3" s="1"/>
  <c r="D71" i="1"/>
  <c r="D70" i="1" s="1"/>
  <c r="D73" i="1"/>
  <c r="D72" i="1" s="1"/>
  <c r="D75" i="1"/>
  <c r="F78" i="3" s="1"/>
  <c r="D76" i="1"/>
  <c r="F79" i="3" s="1"/>
  <c r="D77" i="1"/>
  <c r="D74" i="1" s="1"/>
  <c r="D79" i="1"/>
  <c r="F83" i="3" s="1"/>
  <c r="F82" i="3" s="1"/>
  <c r="D80" i="1"/>
  <c r="F84" i="3" s="1"/>
  <c r="D82" i="1"/>
  <c r="F86" i="3" s="1"/>
  <c r="D83" i="1"/>
  <c r="F87" i="3" s="1"/>
  <c r="D84" i="1"/>
  <c r="F88" i="3" s="1"/>
  <c r="D85" i="1"/>
  <c r="F89" i="3" s="1"/>
  <c r="D86" i="1"/>
  <c r="D87" i="1"/>
  <c r="D88" i="1"/>
  <c r="D90" i="1"/>
  <c r="F96" i="3" s="1"/>
  <c r="D91" i="1"/>
  <c r="F97" i="3" s="1"/>
  <c r="D92" i="1"/>
  <c r="F98" i="3" s="1"/>
  <c r="D93" i="1"/>
  <c r="F99" i="3" s="1"/>
  <c r="D94" i="1"/>
  <c r="F100" i="3" s="1"/>
  <c r="D95" i="1"/>
  <c r="F101" i="3" s="1"/>
  <c r="D96" i="1"/>
  <c r="F102" i="3" s="1"/>
  <c r="D98" i="1"/>
  <c r="F104" i="3" s="1"/>
  <c r="D99" i="1"/>
  <c r="F105" i="3" s="1"/>
  <c r="D101" i="1"/>
  <c r="D100" i="1" s="1"/>
  <c r="D102" i="1"/>
  <c r="F109" i="3" s="1"/>
  <c r="D104" i="1"/>
  <c r="F112" i="3" s="1"/>
  <c r="D105" i="1"/>
  <c r="F113" i="3" s="1"/>
  <c r="D106" i="1"/>
  <c r="F114" i="3" s="1"/>
  <c r="D107" i="1"/>
  <c r="F115" i="3" s="1"/>
  <c r="D109" i="1"/>
  <c r="F118" i="3" s="1"/>
  <c r="D110" i="1"/>
  <c r="F119" i="3" s="1"/>
  <c r="D111" i="1"/>
  <c r="F120" i="3" s="1"/>
  <c r="D112" i="1"/>
  <c r="F121" i="3" s="1"/>
  <c r="D113" i="1"/>
  <c r="D117" i="1"/>
  <c r="F127" i="3" s="1"/>
  <c r="F126" i="3" s="1"/>
  <c r="D119" i="1"/>
  <c r="D118" i="1" s="1"/>
  <c r="D121" i="1"/>
  <c r="F132" i="3" s="1"/>
  <c r="F131" i="3" s="1"/>
  <c r="D122" i="1"/>
  <c r="F133" i="3" s="1"/>
  <c r="D126" i="1"/>
  <c r="D125" i="1" s="1"/>
  <c r="D128" i="1"/>
  <c r="D127" i="1" s="1"/>
  <c r="D129" i="1"/>
  <c r="D130" i="1"/>
  <c r="F141" i="3" s="1"/>
  <c r="F111" i="3" l="1"/>
  <c r="F53" i="3"/>
  <c r="F85" i="3"/>
  <c r="F48" i="3"/>
  <c r="F103" i="3"/>
  <c r="F95" i="3"/>
  <c r="F12" i="3"/>
  <c r="F117" i="3"/>
  <c r="F68" i="3"/>
  <c r="F125" i="3"/>
  <c r="F124" i="3" s="1"/>
  <c r="F108" i="3"/>
  <c r="F107" i="3" s="1"/>
  <c r="F60" i="3"/>
  <c r="F59" i="3" s="1"/>
  <c r="F137" i="3"/>
  <c r="F136" i="3" s="1"/>
  <c r="D6" i="1"/>
  <c r="F7" i="3"/>
  <c r="F6" i="3" s="1"/>
  <c r="F5" i="3" s="1"/>
  <c r="F4" i="3" s="1"/>
  <c r="D108" i="1"/>
  <c r="F45" i="3"/>
  <c r="F44" i="3" s="1"/>
  <c r="F129" i="3"/>
  <c r="F128" i="3" s="1"/>
  <c r="D116" i="1"/>
  <c r="F80" i="3"/>
  <c r="F77" i="3" s="1"/>
  <c r="F139" i="3"/>
  <c r="F138" i="3" s="1"/>
  <c r="D53" i="1"/>
  <c r="D78" i="1"/>
  <c r="D48" i="1"/>
  <c r="D65" i="1"/>
  <c r="D97" i="1"/>
  <c r="D89" i="1"/>
  <c r="D41" i="1"/>
  <c r="D103" i="1"/>
  <c r="D12" i="1"/>
  <c r="D120" i="1"/>
  <c r="D81" i="1"/>
  <c r="D5" i="1"/>
  <c r="D124" i="1"/>
  <c r="F58" i="3" l="1"/>
  <c r="F57" i="3" s="1"/>
  <c r="F135" i="3"/>
  <c r="F134" i="3" s="1"/>
  <c r="D115" i="1"/>
  <c r="D4" i="1"/>
  <c r="D58" i="1"/>
  <c r="D123" i="1"/>
  <c r="D40" i="1"/>
  <c r="D39" i="1" l="1"/>
  <c r="D57" i="1"/>
  <c r="D114" i="1"/>
  <c r="G7" i="1"/>
  <c r="I7" i="3" s="1"/>
  <c r="G9" i="1"/>
  <c r="I9" i="3" s="1"/>
  <c r="G10" i="1"/>
  <c r="I10" i="3" s="1"/>
  <c r="G11" i="1"/>
  <c r="I11" i="3" s="1"/>
  <c r="G13" i="1"/>
  <c r="I13" i="3" s="1"/>
  <c r="G14" i="1"/>
  <c r="I14" i="3" s="1"/>
  <c r="G15" i="1"/>
  <c r="I15" i="3" s="1"/>
  <c r="G16" i="1"/>
  <c r="I16" i="3" s="1"/>
  <c r="G17" i="1"/>
  <c r="I17" i="3" s="1"/>
  <c r="G18" i="1"/>
  <c r="I18" i="3" s="1"/>
  <c r="G19" i="1"/>
  <c r="I19" i="3" s="1"/>
  <c r="G20" i="1"/>
  <c r="I20" i="3" s="1"/>
  <c r="G21" i="1"/>
  <c r="I21" i="3" s="1"/>
  <c r="G22" i="1"/>
  <c r="I22" i="3" s="1"/>
  <c r="G23" i="1"/>
  <c r="I23" i="3" s="1"/>
  <c r="G24" i="1"/>
  <c r="I24" i="3" s="1"/>
  <c r="G25" i="1"/>
  <c r="I25" i="3" s="1"/>
  <c r="G26" i="1"/>
  <c r="I26" i="3" s="1"/>
  <c r="G27" i="1"/>
  <c r="I27" i="3" s="1"/>
  <c r="G28" i="1"/>
  <c r="I28" i="3" s="1"/>
  <c r="G29" i="1"/>
  <c r="I29" i="3" s="1"/>
  <c r="G30" i="1"/>
  <c r="I30" i="3" s="1"/>
  <c r="G31" i="1"/>
  <c r="I31" i="3" s="1"/>
  <c r="G32" i="1"/>
  <c r="I32" i="3" s="1"/>
  <c r="G33" i="1"/>
  <c r="I33" i="3" s="1"/>
  <c r="G34" i="1"/>
  <c r="I34" i="3" s="1"/>
  <c r="G35" i="1"/>
  <c r="I35" i="3" s="1"/>
  <c r="G36" i="1"/>
  <c r="I36" i="3" s="1"/>
  <c r="G37" i="1"/>
  <c r="I37" i="3" s="1"/>
  <c r="G38" i="1"/>
  <c r="I38" i="3" s="1"/>
  <c r="G42" i="1"/>
  <c r="I42" i="3" s="1"/>
  <c r="G43" i="1"/>
  <c r="I43" i="3" s="1"/>
  <c r="G45" i="1"/>
  <c r="G47" i="1"/>
  <c r="G49" i="1"/>
  <c r="G50" i="1"/>
  <c r="I50" i="3" s="1"/>
  <c r="G52" i="1"/>
  <c r="G54" i="1"/>
  <c r="I54" i="3" s="1"/>
  <c r="G55" i="1"/>
  <c r="I55" i="3" s="1"/>
  <c r="G56" i="1"/>
  <c r="I56" i="3" s="1"/>
  <c r="G60" i="1"/>
  <c r="I60" i="3" s="1"/>
  <c r="G61" i="1"/>
  <c r="I61" i="3" s="1"/>
  <c r="G62" i="1"/>
  <c r="I64" i="3" s="1"/>
  <c r="G63" i="1"/>
  <c r="I66" i="3" s="1"/>
  <c r="G64" i="1"/>
  <c r="I67" i="3" s="1"/>
  <c r="G66" i="1"/>
  <c r="I69" i="3" s="1"/>
  <c r="G67" i="1"/>
  <c r="I70" i="3" s="1"/>
  <c r="G68" i="1"/>
  <c r="I71" i="3" s="1"/>
  <c r="G69" i="1"/>
  <c r="I72" i="3" s="1"/>
  <c r="G71" i="1"/>
  <c r="G73" i="1"/>
  <c r="G75" i="1"/>
  <c r="I78" i="3" s="1"/>
  <c r="G76" i="1"/>
  <c r="I79" i="3" s="1"/>
  <c r="G77" i="1"/>
  <c r="I80" i="3" s="1"/>
  <c r="G79" i="1"/>
  <c r="I83" i="3" s="1"/>
  <c r="G80" i="1"/>
  <c r="I84" i="3" s="1"/>
  <c r="G82" i="1"/>
  <c r="I86" i="3" s="1"/>
  <c r="G83" i="1"/>
  <c r="I87" i="3" s="1"/>
  <c r="G84" i="1"/>
  <c r="I88" i="3" s="1"/>
  <c r="G85" i="1"/>
  <c r="I89" i="3" s="1"/>
  <c r="G86" i="1"/>
  <c r="I90" i="3" s="1"/>
  <c r="G87" i="1"/>
  <c r="I91" i="3" s="1"/>
  <c r="G8" i="1"/>
  <c r="I8" i="3" s="1"/>
  <c r="G90" i="1"/>
  <c r="I96" i="3" s="1"/>
  <c r="G91" i="1"/>
  <c r="I97" i="3" s="1"/>
  <c r="G92" i="1"/>
  <c r="I98" i="3" s="1"/>
  <c r="G93" i="1"/>
  <c r="I99" i="3" s="1"/>
  <c r="G94" i="1"/>
  <c r="I100" i="3" s="1"/>
  <c r="G95" i="1"/>
  <c r="I101" i="3" s="1"/>
  <c r="G96" i="1"/>
  <c r="I102" i="3" s="1"/>
  <c r="G98" i="1"/>
  <c r="I104" i="3" s="1"/>
  <c r="G99" i="1"/>
  <c r="I105" i="3" s="1"/>
  <c r="G101" i="1"/>
  <c r="I108" i="3" s="1"/>
  <c r="G102" i="1"/>
  <c r="I109" i="3" s="1"/>
  <c r="G104" i="1"/>
  <c r="I112" i="3" s="1"/>
  <c r="G105" i="1"/>
  <c r="I113" i="3" s="1"/>
  <c r="G106" i="1"/>
  <c r="I114" i="3" s="1"/>
  <c r="G107" i="1"/>
  <c r="I115" i="3" s="1"/>
  <c r="G109" i="1"/>
  <c r="I118" i="3" s="1"/>
  <c r="G110" i="1"/>
  <c r="I119" i="3" s="1"/>
  <c r="G111" i="1"/>
  <c r="I120" i="3" s="1"/>
  <c r="G112" i="1"/>
  <c r="I121" i="3" s="1"/>
  <c r="G113" i="1"/>
  <c r="I122" i="3" s="1"/>
  <c r="G117" i="1"/>
  <c r="G119" i="1"/>
  <c r="G121" i="1"/>
  <c r="I132" i="3" s="1"/>
  <c r="G122" i="1"/>
  <c r="I133" i="3" s="1"/>
  <c r="G123" i="1"/>
  <c r="G126" i="1"/>
  <c r="G128" i="1"/>
  <c r="I139" i="3" s="1"/>
  <c r="G129" i="1"/>
  <c r="I140" i="3" s="1"/>
  <c r="G130" i="1"/>
  <c r="I141" i="3" s="1"/>
  <c r="E7" i="1"/>
  <c r="G7" i="3" s="1"/>
  <c r="G6" i="3" s="1"/>
  <c r="E9" i="1"/>
  <c r="G9" i="3" s="1"/>
  <c r="E10" i="1"/>
  <c r="G10" i="3" s="1"/>
  <c r="E11" i="1"/>
  <c r="G11" i="3" s="1"/>
  <c r="E13" i="1"/>
  <c r="G13" i="3" s="1"/>
  <c r="E14" i="1"/>
  <c r="G14" i="3" s="1"/>
  <c r="E15" i="1"/>
  <c r="G15" i="3" s="1"/>
  <c r="E16" i="1"/>
  <c r="G16" i="3" s="1"/>
  <c r="E17" i="1"/>
  <c r="G17" i="3" s="1"/>
  <c r="E18" i="1"/>
  <c r="G18" i="3" s="1"/>
  <c r="E19" i="1"/>
  <c r="G19" i="3" s="1"/>
  <c r="E20" i="1"/>
  <c r="G20" i="3" s="1"/>
  <c r="E21" i="1"/>
  <c r="G21" i="3" s="1"/>
  <c r="E22" i="1"/>
  <c r="G22" i="3" s="1"/>
  <c r="E23" i="1"/>
  <c r="G23" i="3" s="1"/>
  <c r="E24" i="1"/>
  <c r="G24" i="3" s="1"/>
  <c r="E25" i="1"/>
  <c r="G25" i="3" s="1"/>
  <c r="E26" i="1"/>
  <c r="G26" i="3" s="1"/>
  <c r="E27" i="1"/>
  <c r="G27" i="3" s="1"/>
  <c r="E28" i="1"/>
  <c r="G28" i="3" s="1"/>
  <c r="E29" i="1"/>
  <c r="G29" i="3" s="1"/>
  <c r="E30" i="1"/>
  <c r="G30" i="3" s="1"/>
  <c r="E31" i="1"/>
  <c r="G31" i="3" s="1"/>
  <c r="E32" i="1"/>
  <c r="G32" i="3" s="1"/>
  <c r="E33" i="1"/>
  <c r="G33" i="3" s="1"/>
  <c r="E34" i="1"/>
  <c r="G34" i="3" s="1"/>
  <c r="E35" i="1"/>
  <c r="G35" i="3" s="1"/>
  <c r="E36" i="1"/>
  <c r="G36" i="3" s="1"/>
  <c r="E37" i="1"/>
  <c r="G37" i="3" s="1"/>
  <c r="E38" i="1"/>
  <c r="G38" i="3" s="1"/>
  <c r="E42" i="1"/>
  <c r="G42" i="3" s="1"/>
  <c r="E43" i="1"/>
  <c r="G43" i="3" s="1"/>
  <c r="E45" i="1"/>
  <c r="E47" i="1"/>
  <c r="E49" i="1"/>
  <c r="G49" i="3" s="1"/>
  <c r="G48" i="3" s="1"/>
  <c r="E50" i="1"/>
  <c r="G50" i="3" s="1"/>
  <c r="E52" i="1"/>
  <c r="E54" i="1"/>
  <c r="E55" i="1"/>
  <c r="G55" i="3" s="1"/>
  <c r="E56" i="1"/>
  <c r="G56" i="3" s="1"/>
  <c r="E60" i="1"/>
  <c r="G60" i="3" s="1"/>
  <c r="E61" i="1"/>
  <c r="G61" i="3" s="1"/>
  <c r="E62" i="1"/>
  <c r="G64" i="3" s="1"/>
  <c r="E63" i="1"/>
  <c r="G66" i="3" s="1"/>
  <c r="E64" i="1"/>
  <c r="G67" i="3" s="1"/>
  <c r="E66" i="1"/>
  <c r="G69" i="3" s="1"/>
  <c r="E67" i="1"/>
  <c r="G70" i="3" s="1"/>
  <c r="E68" i="1"/>
  <c r="G71" i="3" s="1"/>
  <c r="E69" i="1"/>
  <c r="G72" i="3" s="1"/>
  <c r="E71" i="1"/>
  <c r="E73" i="1"/>
  <c r="E75" i="1"/>
  <c r="G78" i="3" s="1"/>
  <c r="E76" i="1"/>
  <c r="G79" i="3" s="1"/>
  <c r="E77" i="1"/>
  <c r="G80" i="3" s="1"/>
  <c r="E79" i="1"/>
  <c r="E80" i="1"/>
  <c r="G84" i="3" s="1"/>
  <c r="E82" i="1"/>
  <c r="G86" i="3" s="1"/>
  <c r="E83" i="1"/>
  <c r="G87" i="3" s="1"/>
  <c r="E84" i="1"/>
  <c r="G88" i="3" s="1"/>
  <c r="E85" i="1"/>
  <c r="G89" i="3" s="1"/>
  <c r="E86" i="1"/>
  <c r="G90" i="3" s="1"/>
  <c r="E87" i="1"/>
  <c r="G91" i="3" s="1"/>
  <c r="E8" i="1"/>
  <c r="G8" i="3" s="1"/>
  <c r="E90" i="1"/>
  <c r="G96" i="3" s="1"/>
  <c r="E91" i="1"/>
  <c r="G97" i="3" s="1"/>
  <c r="E92" i="1"/>
  <c r="G98" i="3" s="1"/>
  <c r="E93" i="1"/>
  <c r="G99" i="3" s="1"/>
  <c r="E94" i="1"/>
  <c r="G100" i="3" s="1"/>
  <c r="E95" i="1"/>
  <c r="G101" i="3" s="1"/>
  <c r="E96" i="1"/>
  <c r="G102" i="3" s="1"/>
  <c r="E98" i="1"/>
  <c r="E99" i="1"/>
  <c r="G105" i="3" s="1"/>
  <c r="E101" i="1"/>
  <c r="G108" i="3" s="1"/>
  <c r="E102" i="1"/>
  <c r="G109" i="3" s="1"/>
  <c r="E104" i="1"/>
  <c r="G112" i="3" s="1"/>
  <c r="E105" i="1"/>
  <c r="G113" i="3" s="1"/>
  <c r="E106" i="1"/>
  <c r="G114" i="3" s="1"/>
  <c r="E107" i="1"/>
  <c r="G115" i="3" s="1"/>
  <c r="E109" i="1"/>
  <c r="G118" i="3" s="1"/>
  <c r="E110" i="1"/>
  <c r="G119" i="3" s="1"/>
  <c r="E111" i="1"/>
  <c r="G120" i="3" s="1"/>
  <c r="E112" i="1"/>
  <c r="G121" i="3" s="1"/>
  <c r="E113" i="1"/>
  <c r="G122" i="3" s="1"/>
  <c r="E117" i="1"/>
  <c r="E119" i="1"/>
  <c r="E121" i="1"/>
  <c r="E122" i="1"/>
  <c r="G133" i="3" s="1"/>
  <c r="E123" i="1"/>
  <c r="E126" i="1"/>
  <c r="E128" i="1"/>
  <c r="G139" i="3" s="1"/>
  <c r="E129" i="1"/>
  <c r="G140" i="3" s="1"/>
  <c r="E130" i="1"/>
  <c r="G141" i="3" s="1"/>
  <c r="G117" i="3" l="1"/>
  <c r="G68" i="3"/>
  <c r="G111" i="3"/>
  <c r="G95" i="3"/>
  <c r="G138" i="3"/>
  <c r="I12" i="3"/>
  <c r="I85" i="3"/>
  <c r="G41" i="3"/>
  <c r="I103" i="3"/>
  <c r="G107" i="3"/>
  <c r="I138" i="3"/>
  <c r="I135" i="3" s="1"/>
  <c r="I134" i="3" s="1"/>
  <c r="G85" i="3"/>
  <c r="G12" i="3"/>
  <c r="G5" i="3" s="1"/>
  <c r="G4" i="3" s="1"/>
  <c r="I6" i="3"/>
  <c r="I5" i="3" s="1"/>
  <c r="I4" i="3" s="1"/>
  <c r="I111" i="3"/>
  <c r="I107" i="3"/>
  <c r="I131" i="3"/>
  <c r="G59" i="3"/>
  <c r="G77" i="3"/>
  <c r="I95" i="3"/>
  <c r="I59" i="3"/>
  <c r="I82" i="3"/>
  <c r="I53" i="3"/>
  <c r="I117" i="3"/>
  <c r="I41" i="3"/>
  <c r="I77" i="3"/>
  <c r="I68" i="3"/>
  <c r="G118" i="1"/>
  <c r="I129" i="3"/>
  <c r="I128" i="3" s="1"/>
  <c r="G51" i="1"/>
  <c r="I52" i="3"/>
  <c r="I51" i="3" s="1"/>
  <c r="I40" i="3" s="1"/>
  <c r="I39" i="3" s="1"/>
  <c r="G116" i="1"/>
  <c r="I127" i="3"/>
  <c r="I126" i="3" s="1"/>
  <c r="E97" i="1"/>
  <c r="G104" i="3"/>
  <c r="G103" i="3" s="1"/>
  <c r="E53" i="1"/>
  <c r="G54" i="3"/>
  <c r="G53" i="3" s="1"/>
  <c r="G70" i="1"/>
  <c r="I74" i="3"/>
  <c r="I73" i="3" s="1"/>
  <c r="G46" i="1"/>
  <c r="I47" i="3"/>
  <c r="I46" i="3" s="1"/>
  <c r="E51" i="1"/>
  <c r="G52" i="3"/>
  <c r="G51" i="3" s="1"/>
  <c r="G44" i="1"/>
  <c r="I45" i="3"/>
  <c r="I44" i="3" s="1"/>
  <c r="E116" i="1"/>
  <c r="G127" i="3"/>
  <c r="G126" i="3" s="1"/>
  <c r="G125" i="3" s="1"/>
  <c r="G124" i="3" s="1"/>
  <c r="E125" i="1"/>
  <c r="G137" i="3"/>
  <c r="G136" i="3" s="1"/>
  <c r="G72" i="1"/>
  <c r="I76" i="3"/>
  <c r="I75" i="3" s="1"/>
  <c r="E118" i="1"/>
  <c r="G129" i="3"/>
  <c r="G128" i="3" s="1"/>
  <c r="E72" i="1"/>
  <c r="G76" i="3"/>
  <c r="G75" i="3" s="1"/>
  <c r="E78" i="1"/>
  <c r="G83" i="3"/>
  <c r="G82" i="3" s="1"/>
  <c r="G48" i="1"/>
  <c r="I49" i="3"/>
  <c r="I48" i="3" s="1"/>
  <c r="E120" i="1"/>
  <c r="G132" i="3"/>
  <c r="G131" i="3" s="1"/>
  <c r="E70" i="1"/>
  <c r="G74" i="3"/>
  <c r="G73" i="3" s="1"/>
  <c r="E46" i="1"/>
  <c r="G47" i="3"/>
  <c r="G46" i="3" s="1"/>
  <c r="E44" i="1"/>
  <c r="G45" i="3"/>
  <c r="G44" i="3" s="1"/>
  <c r="G125" i="1"/>
  <c r="I137" i="3"/>
  <c r="I136" i="3" s="1"/>
  <c r="D3" i="1"/>
  <c r="G100" i="1"/>
  <c r="E41" i="1"/>
  <c r="E100" i="1"/>
  <c r="G108" i="1"/>
  <c r="G41" i="1"/>
  <c r="G65" i="1"/>
  <c r="E12" i="1"/>
  <c r="E74" i="1"/>
  <c r="E6" i="1"/>
  <c r="E89" i="1"/>
  <c r="G103" i="1"/>
  <c r="G89" i="1"/>
  <c r="E108" i="1"/>
  <c r="E65" i="1"/>
  <c r="G127" i="1"/>
  <c r="G81" i="1"/>
  <c r="G97" i="1"/>
  <c r="G78" i="1"/>
  <c r="E103" i="1"/>
  <c r="E127" i="1"/>
  <c r="G120" i="1"/>
  <c r="G53" i="1"/>
  <c r="G6" i="1"/>
  <c r="E48" i="1"/>
  <c r="E59" i="1"/>
  <c r="G12" i="1"/>
  <c r="G115" i="1"/>
  <c r="G74" i="1"/>
  <c r="G59" i="1"/>
  <c r="E81" i="1"/>
  <c r="H7" i="1"/>
  <c r="J7" i="3" s="1"/>
  <c r="H9" i="1"/>
  <c r="J9" i="3" s="1"/>
  <c r="H10" i="1"/>
  <c r="J10" i="3" s="1"/>
  <c r="H11" i="1"/>
  <c r="J11" i="3" s="1"/>
  <c r="H13" i="1"/>
  <c r="J13" i="3" s="1"/>
  <c r="H14" i="1"/>
  <c r="J14" i="3" s="1"/>
  <c r="H15" i="1"/>
  <c r="J15" i="3" s="1"/>
  <c r="H16" i="1"/>
  <c r="J16" i="3" s="1"/>
  <c r="H17" i="1"/>
  <c r="J17" i="3" s="1"/>
  <c r="H18" i="1"/>
  <c r="J18" i="3" s="1"/>
  <c r="H19" i="1"/>
  <c r="J19" i="3" s="1"/>
  <c r="H20" i="1"/>
  <c r="J20" i="3" s="1"/>
  <c r="H21" i="1"/>
  <c r="J21" i="3" s="1"/>
  <c r="H22" i="1"/>
  <c r="J22" i="3" s="1"/>
  <c r="H23" i="1"/>
  <c r="J23" i="3" s="1"/>
  <c r="H24" i="1"/>
  <c r="J24" i="3" s="1"/>
  <c r="H25" i="1"/>
  <c r="J25" i="3" s="1"/>
  <c r="H26" i="1"/>
  <c r="J26" i="3" s="1"/>
  <c r="H27" i="1"/>
  <c r="J27" i="3" s="1"/>
  <c r="H28" i="1"/>
  <c r="J28" i="3" s="1"/>
  <c r="H29" i="1"/>
  <c r="J29" i="3" s="1"/>
  <c r="H30" i="1"/>
  <c r="J30" i="3" s="1"/>
  <c r="H31" i="1"/>
  <c r="J31" i="3" s="1"/>
  <c r="H32" i="1"/>
  <c r="J32" i="3" s="1"/>
  <c r="H33" i="1"/>
  <c r="J33" i="3" s="1"/>
  <c r="H34" i="1"/>
  <c r="J34" i="3" s="1"/>
  <c r="H35" i="1"/>
  <c r="J35" i="3" s="1"/>
  <c r="H36" i="1"/>
  <c r="J36" i="3" s="1"/>
  <c r="H37" i="1"/>
  <c r="J37" i="3" s="1"/>
  <c r="H38" i="1"/>
  <c r="J38" i="3" s="1"/>
  <c r="H42" i="1"/>
  <c r="J42" i="3" s="1"/>
  <c r="J41" i="3" s="1"/>
  <c r="H43" i="1"/>
  <c r="J43" i="3" s="1"/>
  <c r="H45" i="1"/>
  <c r="H49" i="1"/>
  <c r="J49" i="3" s="1"/>
  <c r="H50" i="1"/>
  <c r="J50" i="3" s="1"/>
  <c r="H52" i="1"/>
  <c r="H54" i="1"/>
  <c r="J54" i="3" s="1"/>
  <c r="H55" i="1"/>
  <c r="J55" i="3" s="1"/>
  <c r="H56" i="1"/>
  <c r="J56" i="3" s="1"/>
  <c r="H60" i="1"/>
  <c r="J60" i="3" s="1"/>
  <c r="H61" i="1"/>
  <c r="J61" i="3" s="1"/>
  <c r="H62" i="1"/>
  <c r="J64" i="3" s="1"/>
  <c r="H63" i="1"/>
  <c r="J66" i="3" s="1"/>
  <c r="H64" i="1"/>
  <c r="J67" i="3" s="1"/>
  <c r="H66" i="1"/>
  <c r="J69" i="3" s="1"/>
  <c r="H67" i="1"/>
  <c r="J70" i="3" s="1"/>
  <c r="H68" i="1"/>
  <c r="J71" i="3" s="1"/>
  <c r="H69" i="1"/>
  <c r="J72" i="3" s="1"/>
  <c r="H71" i="1"/>
  <c r="H73" i="1"/>
  <c r="H75" i="1"/>
  <c r="J78" i="3" s="1"/>
  <c r="H76" i="1"/>
  <c r="J79" i="3" s="1"/>
  <c r="H77" i="1"/>
  <c r="J80" i="3" s="1"/>
  <c r="H79" i="1"/>
  <c r="J83" i="3" s="1"/>
  <c r="H80" i="1"/>
  <c r="J84" i="3" s="1"/>
  <c r="H82" i="1"/>
  <c r="J86" i="3" s="1"/>
  <c r="H83" i="1"/>
  <c r="J87" i="3" s="1"/>
  <c r="H84" i="1"/>
  <c r="J88" i="3" s="1"/>
  <c r="H85" i="1"/>
  <c r="J89" i="3" s="1"/>
  <c r="H86" i="1"/>
  <c r="J90" i="3" s="1"/>
  <c r="H87" i="1"/>
  <c r="J91" i="3" s="1"/>
  <c r="H8" i="1"/>
  <c r="J8" i="3" s="1"/>
  <c r="H90" i="1"/>
  <c r="J96" i="3" s="1"/>
  <c r="H91" i="1"/>
  <c r="J97" i="3" s="1"/>
  <c r="H92" i="1"/>
  <c r="J98" i="3" s="1"/>
  <c r="H93" i="1"/>
  <c r="J99" i="3" s="1"/>
  <c r="H94" i="1"/>
  <c r="J100" i="3" s="1"/>
  <c r="H95" i="1"/>
  <c r="J101" i="3" s="1"/>
  <c r="H96" i="1"/>
  <c r="J102" i="3" s="1"/>
  <c r="H98" i="1"/>
  <c r="J104" i="3" s="1"/>
  <c r="H99" i="1"/>
  <c r="J105" i="3" s="1"/>
  <c r="H101" i="1"/>
  <c r="J108" i="3" s="1"/>
  <c r="H102" i="1"/>
  <c r="J109" i="3" s="1"/>
  <c r="H104" i="1"/>
  <c r="J112" i="3" s="1"/>
  <c r="H105" i="1"/>
  <c r="J113" i="3" s="1"/>
  <c r="H106" i="1"/>
  <c r="J114" i="3" s="1"/>
  <c r="H107" i="1"/>
  <c r="J115" i="3" s="1"/>
  <c r="H109" i="1"/>
  <c r="J118" i="3" s="1"/>
  <c r="H110" i="1"/>
  <c r="J119" i="3" s="1"/>
  <c r="H111" i="1"/>
  <c r="J120" i="3" s="1"/>
  <c r="H113" i="1"/>
  <c r="J122" i="3" s="1"/>
  <c r="H117" i="1"/>
  <c r="H119" i="1"/>
  <c r="H121" i="1"/>
  <c r="J132" i="3" s="1"/>
  <c r="H122" i="1"/>
  <c r="J133" i="3" s="1"/>
  <c r="H123" i="1"/>
  <c r="H126" i="1"/>
  <c r="H128" i="1"/>
  <c r="J139" i="3" s="1"/>
  <c r="H129" i="1"/>
  <c r="J140" i="3" s="1"/>
  <c r="H130" i="1"/>
  <c r="J141" i="3" s="1"/>
  <c r="F60" i="1"/>
  <c r="H60" i="3" s="1"/>
  <c r="F61" i="1"/>
  <c r="H61" i="3" s="1"/>
  <c r="F62" i="1"/>
  <c r="H64" i="3" s="1"/>
  <c r="F63" i="1"/>
  <c r="H66" i="3" s="1"/>
  <c r="F64" i="1"/>
  <c r="H67" i="3" s="1"/>
  <c r="F66" i="1"/>
  <c r="H69" i="3" s="1"/>
  <c r="F67" i="1"/>
  <c r="H70" i="3" s="1"/>
  <c r="F68" i="1"/>
  <c r="H71" i="3" s="1"/>
  <c r="F69" i="1"/>
  <c r="H72" i="3" s="1"/>
  <c r="F71" i="1"/>
  <c r="F73" i="1"/>
  <c r="F75" i="1"/>
  <c r="H78" i="3" s="1"/>
  <c r="F76" i="1"/>
  <c r="H79" i="3" s="1"/>
  <c r="F77" i="1"/>
  <c r="H80" i="3" s="1"/>
  <c r="F79" i="1"/>
  <c r="H83" i="3" s="1"/>
  <c r="F80" i="1"/>
  <c r="H84" i="3" s="1"/>
  <c r="F82" i="1"/>
  <c r="H86" i="3" s="1"/>
  <c r="F83" i="1"/>
  <c r="H87" i="3" s="1"/>
  <c r="F84" i="1"/>
  <c r="H88" i="3" s="1"/>
  <c r="F85" i="1"/>
  <c r="H89" i="3" s="1"/>
  <c r="F86" i="1"/>
  <c r="H90" i="3" s="1"/>
  <c r="F87" i="1"/>
  <c r="H91" i="3" s="1"/>
  <c r="F8" i="1"/>
  <c r="H8" i="3" s="1"/>
  <c r="F90" i="1"/>
  <c r="H96" i="3" s="1"/>
  <c r="F91" i="1"/>
  <c r="H97" i="3" s="1"/>
  <c r="F92" i="1"/>
  <c r="H98" i="3" s="1"/>
  <c r="F93" i="1"/>
  <c r="H99" i="3" s="1"/>
  <c r="F94" i="1"/>
  <c r="H100" i="3" s="1"/>
  <c r="F95" i="1"/>
  <c r="H101" i="3" s="1"/>
  <c r="F96" i="1"/>
  <c r="H102" i="3" s="1"/>
  <c r="F98" i="1"/>
  <c r="H104" i="3" s="1"/>
  <c r="F99" i="1"/>
  <c r="H105" i="3" s="1"/>
  <c r="F101" i="1"/>
  <c r="H108" i="3" s="1"/>
  <c r="F102" i="1"/>
  <c r="H109" i="3" s="1"/>
  <c r="F104" i="1"/>
  <c r="H112" i="3" s="1"/>
  <c r="F105" i="1"/>
  <c r="H113" i="3" s="1"/>
  <c r="F106" i="1"/>
  <c r="H114" i="3" s="1"/>
  <c r="F107" i="1"/>
  <c r="H115" i="3" s="1"/>
  <c r="F109" i="1"/>
  <c r="H118" i="3" s="1"/>
  <c r="F110" i="1"/>
  <c r="H119" i="3" s="1"/>
  <c r="F111" i="1"/>
  <c r="H120" i="3" s="1"/>
  <c r="F113" i="1"/>
  <c r="H122" i="3" s="1"/>
  <c r="F117" i="1"/>
  <c r="F119" i="1"/>
  <c r="F121" i="1"/>
  <c r="H132" i="3" s="1"/>
  <c r="F122" i="1"/>
  <c r="H133" i="3" s="1"/>
  <c r="F123" i="1"/>
  <c r="F126" i="1"/>
  <c r="F128" i="1"/>
  <c r="H139" i="3" s="1"/>
  <c r="F129" i="1"/>
  <c r="H140" i="3" s="1"/>
  <c r="F130" i="1"/>
  <c r="H141" i="3" s="1"/>
  <c r="F7" i="1"/>
  <c r="H7" i="3" s="1"/>
  <c r="F9" i="1"/>
  <c r="H9" i="3" s="1"/>
  <c r="F10" i="1"/>
  <c r="H10" i="3" s="1"/>
  <c r="F11" i="1"/>
  <c r="H11" i="3" s="1"/>
  <c r="F13" i="1"/>
  <c r="H13" i="3" s="1"/>
  <c r="F14" i="1"/>
  <c r="H14" i="3" s="1"/>
  <c r="F15" i="1"/>
  <c r="H15" i="3" s="1"/>
  <c r="F16" i="1"/>
  <c r="H16" i="3" s="1"/>
  <c r="F17" i="1"/>
  <c r="H17" i="3" s="1"/>
  <c r="F18" i="1"/>
  <c r="H18" i="3" s="1"/>
  <c r="F19" i="1"/>
  <c r="H19" i="3" s="1"/>
  <c r="F20" i="1"/>
  <c r="H20" i="3" s="1"/>
  <c r="F21" i="1"/>
  <c r="H21" i="3" s="1"/>
  <c r="F22" i="1"/>
  <c r="H22" i="3" s="1"/>
  <c r="F23" i="1"/>
  <c r="H23" i="3" s="1"/>
  <c r="F24" i="1"/>
  <c r="H24" i="3" s="1"/>
  <c r="F25" i="1"/>
  <c r="H25" i="3" s="1"/>
  <c r="F26" i="1"/>
  <c r="H26" i="3" s="1"/>
  <c r="F27" i="1"/>
  <c r="H27" i="3" s="1"/>
  <c r="F28" i="1"/>
  <c r="H28" i="3" s="1"/>
  <c r="F29" i="1"/>
  <c r="H29" i="3" s="1"/>
  <c r="F30" i="1"/>
  <c r="H30" i="3" s="1"/>
  <c r="F31" i="1"/>
  <c r="H31" i="3" s="1"/>
  <c r="F32" i="1"/>
  <c r="H32" i="3" s="1"/>
  <c r="F33" i="1"/>
  <c r="H33" i="3" s="1"/>
  <c r="F34" i="1"/>
  <c r="H34" i="3" s="1"/>
  <c r="F35" i="1"/>
  <c r="H35" i="3" s="1"/>
  <c r="F36" i="1"/>
  <c r="H36" i="3" s="1"/>
  <c r="F37" i="1"/>
  <c r="H37" i="3" s="1"/>
  <c r="F38" i="1"/>
  <c r="H38" i="3" s="1"/>
  <c r="F42" i="1"/>
  <c r="H42" i="3" s="1"/>
  <c r="F43" i="1"/>
  <c r="H43" i="3" s="1"/>
  <c r="F45" i="1"/>
  <c r="F49" i="1"/>
  <c r="H49" i="3" s="1"/>
  <c r="F50" i="1"/>
  <c r="H50" i="3" s="1"/>
  <c r="F52" i="1"/>
  <c r="F54" i="1"/>
  <c r="H54" i="3" s="1"/>
  <c r="F55" i="1"/>
  <c r="H55" i="3" s="1"/>
  <c r="F56" i="1"/>
  <c r="H56" i="3" s="1"/>
  <c r="I125" i="3" l="1"/>
  <c r="I124" i="3" s="1"/>
  <c r="H107" i="3"/>
  <c r="H59" i="3"/>
  <c r="H85" i="3"/>
  <c r="H138" i="3"/>
  <c r="J103" i="3"/>
  <c r="J138" i="3"/>
  <c r="J82" i="3"/>
  <c r="G40" i="3"/>
  <c r="G39" i="3" s="1"/>
  <c r="J131" i="3"/>
  <c r="J53" i="3"/>
  <c r="J48" i="3"/>
  <c r="I58" i="3"/>
  <c r="I57" i="3" s="1"/>
  <c r="H82" i="3"/>
  <c r="J85" i="3"/>
  <c r="J6" i="3"/>
  <c r="J5" i="3" s="1"/>
  <c r="J4" i="3" s="1"/>
  <c r="H68" i="3"/>
  <c r="J111" i="3"/>
  <c r="H12" i="3"/>
  <c r="J95" i="3"/>
  <c r="H131" i="3"/>
  <c r="J12" i="3"/>
  <c r="H95" i="3"/>
  <c r="H48" i="3"/>
  <c r="H6" i="3"/>
  <c r="J117" i="3"/>
  <c r="G58" i="3"/>
  <c r="G57" i="3" s="1"/>
  <c r="H103" i="3"/>
  <c r="J107" i="3"/>
  <c r="H77" i="3"/>
  <c r="H53" i="3"/>
  <c r="H117" i="3"/>
  <c r="H111" i="3"/>
  <c r="J68" i="3"/>
  <c r="G135" i="3"/>
  <c r="G134" i="3" s="1"/>
  <c r="J59" i="3"/>
  <c r="J77" i="3"/>
  <c r="H41" i="3"/>
  <c r="F51" i="1"/>
  <c r="H52" i="3"/>
  <c r="H51" i="3" s="1"/>
  <c r="H70" i="1"/>
  <c r="J74" i="3"/>
  <c r="J73" i="3" s="1"/>
  <c r="H44" i="1"/>
  <c r="J45" i="3"/>
  <c r="J44" i="3" s="1"/>
  <c r="E124" i="1"/>
  <c r="G124" i="1"/>
  <c r="H118" i="1"/>
  <c r="J129" i="3"/>
  <c r="J128" i="3" s="1"/>
  <c r="H116" i="1"/>
  <c r="J127" i="3"/>
  <c r="J126" i="3" s="1"/>
  <c r="F70" i="1"/>
  <c r="H74" i="3"/>
  <c r="H73" i="3" s="1"/>
  <c r="H72" i="1"/>
  <c r="J76" i="3"/>
  <c r="J75" i="3" s="1"/>
  <c r="E115" i="1"/>
  <c r="G114" i="1"/>
  <c r="H51" i="1"/>
  <c r="J52" i="3"/>
  <c r="J51" i="3" s="1"/>
  <c r="F125" i="1"/>
  <c r="H137" i="3"/>
  <c r="H136" i="3" s="1"/>
  <c r="H135" i="3" s="1"/>
  <c r="H134" i="3" s="1"/>
  <c r="F44" i="1"/>
  <c r="H45" i="3"/>
  <c r="H44" i="3" s="1"/>
  <c r="E5" i="1"/>
  <c r="E40" i="1"/>
  <c r="H125" i="1"/>
  <c r="J137" i="3"/>
  <c r="J136" i="3" s="1"/>
  <c r="F118" i="1"/>
  <c r="H129" i="3"/>
  <c r="H128" i="3" s="1"/>
  <c r="F116" i="1"/>
  <c r="H127" i="3"/>
  <c r="H126" i="3" s="1"/>
  <c r="H125" i="3" s="1"/>
  <c r="H124" i="3" s="1"/>
  <c r="F72" i="1"/>
  <c r="H76" i="3"/>
  <c r="H75" i="3" s="1"/>
  <c r="F100" i="1"/>
  <c r="F97" i="1"/>
  <c r="G40" i="1"/>
  <c r="F53" i="1"/>
  <c r="F89" i="1"/>
  <c r="H48" i="1"/>
  <c r="F78" i="1"/>
  <c r="E58" i="1"/>
  <c r="H41" i="1"/>
  <c r="G58" i="1"/>
  <c r="F65" i="1"/>
  <c r="H89" i="1"/>
  <c r="H65" i="1"/>
  <c r="F108" i="1"/>
  <c r="F48" i="1"/>
  <c r="F41" i="1"/>
  <c r="F103" i="1"/>
  <c r="F59" i="1"/>
  <c r="H103" i="1"/>
  <c r="H108" i="1"/>
  <c r="F127" i="1"/>
  <c r="H127" i="1"/>
  <c r="F74" i="1"/>
  <c r="H97" i="1"/>
  <c r="H78" i="1"/>
  <c r="G5" i="1"/>
  <c r="H100" i="1"/>
  <c r="H53" i="1"/>
  <c r="H12" i="1"/>
  <c r="F12" i="1"/>
  <c r="H6" i="1"/>
  <c r="F81" i="1"/>
  <c r="H81" i="1"/>
  <c r="F120" i="1"/>
  <c r="H120" i="1"/>
  <c r="F6" i="1"/>
  <c r="H59" i="1"/>
  <c r="H74" i="1"/>
  <c r="I3" i="3" l="1"/>
  <c r="J40" i="3"/>
  <c r="J39" i="3" s="1"/>
  <c r="H58" i="3"/>
  <c r="H57" i="3" s="1"/>
  <c r="G3" i="3"/>
  <c r="J135" i="3"/>
  <c r="J134" i="3" s="1"/>
  <c r="J125" i="3"/>
  <c r="J124" i="3" s="1"/>
  <c r="H5" i="3"/>
  <c r="H4" i="3" s="1"/>
  <c r="H40" i="3"/>
  <c r="H39" i="3" s="1"/>
  <c r="J58" i="3"/>
  <c r="J57" i="3" s="1"/>
  <c r="J3" i="3" s="1"/>
  <c r="E39" i="1"/>
  <c r="E57" i="1"/>
  <c r="H124" i="1"/>
  <c r="F124" i="1"/>
  <c r="E4" i="1"/>
  <c r="H115" i="1"/>
  <c r="G39" i="1"/>
  <c r="H5" i="1"/>
  <c r="F40" i="1"/>
  <c r="G4" i="1"/>
  <c r="F115" i="1"/>
  <c r="G57" i="1"/>
  <c r="E114" i="1"/>
  <c r="F5" i="1"/>
  <c r="F58" i="1"/>
  <c r="H58" i="1"/>
  <c r="H40" i="1"/>
  <c r="H3" i="3" l="1"/>
  <c r="F57" i="1"/>
  <c r="H114" i="1"/>
  <c r="H39" i="1"/>
  <c r="F4" i="1"/>
  <c r="F114" i="1"/>
  <c r="H57" i="1"/>
  <c r="H4" i="1"/>
  <c r="G3" i="1"/>
  <c r="E3" i="1"/>
  <c r="F39" i="1"/>
  <c r="H3" i="1" l="1"/>
  <c r="F3" i="1"/>
  <c r="G132" i="1" l="1"/>
  <c r="E132" i="1"/>
  <c r="F40" i="3" l="1"/>
  <c r="F39" i="3" s="1"/>
  <c r="F3" i="3" s="1"/>
</calcChain>
</file>

<file path=xl/sharedStrings.xml><?xml version="1.0" encoding="utf-8"?>
<sst xmlns="http://schemas.openxmlformats.org/spreadsheetml/2006/main" count="925" uniqueCount="311">
  <si>
    <t>EGRESOS</t>
  </si>
  <si>
    <t xml:space="preserve">  COSTO DE VENTAS</t>
  </si>
  <si>
    <t xml:space="preserve">    COSTO DE VENTAS Y/O SERVICIOS</t>
  </si>
  <si>
    <t xml:space="preserve">      COSTO DE VENTAS Y/O SERVICIOS</t>
  </si>
  <si>
    <t xml:space="preserve">        MATERIALES DE INSTALACION</t>
  </si>
  <si>
    <t xml:space="preserve">        COSTO HONORARIOS PROFESIONALES</t>
  </si>
  <si>
    <t xml:space="preserve">        COSTO ESTIPENDIOS</t>
  </si>
  <si>
    <t xml:space="preserve">        GESTION DE SERVICIO POR TRANSFERENCIA</t>
  </si>
  <si>
    <t xml:space="preserve">      COSTO DE LICENCIAS</t>
  </si>
  <si>
    <t xml:space="preserve">        COSTO LICENCIA WHATAFORM</t>
  </si>
  <si>
    <t xml:space="preserve">        COSTO LICENCIA PLATAFORMA SILICE WS</t>
  </si>
  <si>
    <t xml:space="preserve">        COSTO LICENCIA OVHCLOUD</t>
  </si>
  <si>
    <t xml:space="preserve">        COSTO LICENCIA FLASHSTAR</t>
  </si>
  <si>
    <t xml:space="preserve">        COSTO LICENCIA DIGIFORT</t>
  </si>
  <si>
    <t xml:space="preserve">        COSTO LICENCIA CLOUD4WI</t>
  </si>
  <si>
    <t xml:space="preserve">        COSTO LICENCIA BLUEHOST</t>
  </si>
  <si>
    <t xml:space="preserve">        COSTO LICENCIA BITWORKS</t>
  </si>
  <si>
    <t xml:space="preserve">        COSTO LICENCIA BEACONTAC</t>
  </si>
  <si>
    <t xml:space="preserve">        COSTO LICENCIA VMS CAMARAS</t>
  </si>
  <si>
    <t xml:space="preserve">        COSTO LICENCIA FRESHWORKS</t>
  </si>
  <si>
    <t xml:space="preserve">        COSTO LICENCIA ZAPIER INC.</t>
  </si>
  <si>
    <t xml:space="preserve">        COSTO LICENCIA LOOK RIGHT NOW</t>
  </si>
  <si>
    <t xml:space="preserve">        COSTO LICENCIA QUADMINDS</t>
  </si>
  <si>
    <t xml:space="preserve">        COSTO LICENCIA COUPONTOOLS</t>
  </si>
  <si>
    <t xml:space="preserve">        COSTO LICENCIA ZEROSSL</t>
  </si>
  <si>
    <t xml:space="preserve">        COSTO LICENCIA CONNECTLY.AI</t>
  </si>
  <si>
    <t xml:space="preserve">        COSTO LICENCIA S1</t>
  </si>
  <si>
    <t xml:space="preserve">        COSTO LICENCIA JOTFORM</t>
  </si>
  <si>
    <t xml:space="preserve">        COSTO LICENCIA BITRIX</t>
  </si>
  <si>
    <t xml:space="preserve">        COSTO LICENCIA ONE MICROSOFT WAY</t>
  </si>
  <si>
    <t xml:space="preserve">        COSTO LICENCIA CLEVERLY</t>
  </si>
  <si>
    <t xml:space="preserve">        COSTO LICENCIA LINKEDLN</t>
  </si>
  <si>
    <t xml:space="preserve">        COSTO LICENCIA DOMINIO</t>
  </si>
  <si>
    <t xml:space="preserve">        COSTO LICENCIA GODADDY</t>
  </si>
  <si>
    <t xml:space="preserve">        COSTO LICENCIA IPEXTREME</t>
  </si>
  <si>
    <t xml:space="preserve">  GASTOS DE COMERCIALIZACIÓN</t>
  </si>
  <si>
    <t xml:space="preserve">    GASTOS DE COMERCIALIZACIÓN</t>
  </si>
  <si>
    <t xml:space="preserve">      SUELDOS Y SALARIOS</t>
  </si>
  <si>
    <t xml:space="preserve">        RETIRO SOCIOS</t>
  </si>
  <si>
    <t xml:space="preserve">        AGUINALDO </t>
  </si>
  <si>
    <t xml:space="preserve">      PUBLICIDAD</t>
  </si>
  <si>
    <t xml:space="preserve">         PUBLICIDAD</t>
  </si>
  <si>
    <t xml:space="preserve">      COMISIONES SOBRE VENTAS</t>
  </si>
  <si>
    <t xml:space="preserve">        COMISIONES COM</t>
  </si>
  <si>
    <t xml:space="preserve">        BONOS</t>
  </si>
  <si>
    <t xml:space="preserve">      VÍATICOS</t>
  </si>
  <si>
    <t xml:space="preserve">        VIATICOS C0M</t>
  </si>
  <si>
    <t xml:space="preserve">      PASAJES</t>
  </si>
  <si>
    <t xml:space="preserve">        TRANSPORTE</t>
  </si>
  <si>
    <t xml:space="preserve">        GASTOS DE MOVILIDAD Y TRANSPORTE</t>
  </si>
  <si>
    <t xml:space="preserve">        PROGRAMAS, CAPACITACIONES Y FOROS DE NEGOCIO</t>
  </si>
  <si>
    <t xml:space="preserve">  GASTOS GENERALES DE ADMINISTRACIÓN</t>
  </si>
  <si>
    <t xml:space="preserve">    GASTOS GENERALES DE ADMINISTRACIÓN</t>
  </si>
  <si>
    <t xml:space="preserve">        SUELDOS Y SALARIOS ADM</t>
  </si>
  <si>
    <t xml:space="preserve">        HONORARIOS PROFESIONALES</t>
  </si>
  <si>
    <t xml:space="preserve">        PRESENTES AL PERSONAL</t>
  </si>
  <si>
    <t xml:space="preserve">        SERVICIO DE CONSULTORIA</t>
  </si>
  <si>
    <t xml:space="preserve">      BENEFICIOS Y CARGAS SOCIALES</t>
  </si>
  <si>
    <t xml:space="preserve">        CAJA NACIONAL DE SALUD ADM</t>
  </si>
  <si>
    <t xml:space="preserve">        A.F.P. GESTORA BOLIVIA ADM</t>
  </si>
  <si>
    <t xml:space="preserve">        VACACIONES ADM</t>
  </si>
  <si>
    <t xml:space="preserve">        DESAHUCIO</t>
  </si>
  <si>
    <t xml:space="preserve">      PROVISIÓN AGUINALDOS</t>
  </si>
  <si>
    <t xml:space="preserve">        AGUINALDOS</t>
  </si>
  <si>
    <t xml:space="preserve">      PREVISIÓN INDEMNIZACIONES</t>
  </si>
  <si>
    <t xml:space="preserve">        BENEFICIOS SOCIALES</t>
  </si>
  <si>
    <t xml:space="preserve">        VIATICOS ADM</t>
  </si>
  <si>
    <t xml:space="preserve">        HOSPEDAJE</t>
  </si>
  <si>
    <t xml:space="preserve">        ESTIPENDIOS</t>
  </si>
  <si>
    <t xml:space="preserve">        TRANSPORTE AEREO</t>
  </si>
  <si>
    <t xml:space="preserve">        TRANSPORTE TERRESTRE</t>
  </si>
  <si>
    <t xml:space="preserve">      SERVICIOS BÁSICOS</t>
  </si>
  <si>
    <t xml:space="preserve">        SERVICIO DE ENERGIA ELECTRICA</t>
  </si>
  <si>
    <t xml:space="preserve">        SERVICIO DE TELEFONIA</t>
  </si>
  <si>
    <t xml:space="preserve">        SERVICIO COURIER</t>
  </si>
  <si>
    <t xml:space="preserve">        SERVICIO DE INTERNET</t>
  </si>
  <si>
    <t xml:space="preserve">        LICENCIA MICROSOFT 365 OUTLOOK</t>
  </si>
  <si>
    <t xml:space="preserve">        SERVICIO DE LIMPIEZA</t>
  </si>
  <si>
    <t xml:space="preserve">        SERVICIOS TECNICOS - INSTALACIONES</t>
  </si>
  <si>
    <t xml:space="preserve">      MATERIALES Y SUMINISTROS</t>
  </si>
  <si>
    <t xml:space="preserve">        MATERIAL DE ESCRITORIO Y OFICINA</t>
  </si>
  <si>
    <t xml:space="preserve">        FOTOCOPIAS, FORMULARIOS Y FOTOGRAFIAS</t>
  </si>
  <si>
    <t xml:space="preserve">        SERVICIO DE IMPRENTA</t>
  </si>
  <si>
    <t xml:space="preserve">        MATERIAL DE LIMPIEZA</t>
  </si>
  <si>
    <t xml:space="preserve">        ACCESORIOS Y REPUESTOS</t>
  </si>
  <si>
    <t xml:space="preserve">        ACTIVOS MENORES</t>
  </si>
  <si>
    <t xml:space="preserve">        ARTICULOS DECORATIVOS DE OFICINA</t>
  </si>
  <si>
    <t xml:space="preserve">      MANTENIMIENTO Y REPARACIÓN</t>
  </si>
  <si>
    <t xml:space="preserve">        MANTENIMIENTO DE OFICINA</t>
  </si>
  <si>
    <t xml:space="preserve">        MANTENIMIENTO EQUIPO COMPUTACION</t>
  </si>
  <si>
    <t xml:space="preserve">      ALQUILERES</t>
  </si>
  <si>
    <t xml:space="preserve">        ALQUILERES DE OFICINA</t>
  </si>
  <si>
    <t xml:space="preserve">        ALQUILER DE SALON PARA REUNIONES</t>
  </si>
  <si>
    <t xml:space="preserve">      GASTOS GENERALES</t>
  </si>
  <si>
    <t xml:space="preserve">        IMPUESTO A LAS TRANSACCIONES</t>
  </si>
  <si>
    <t xml:space="preserve">        IMPUESTO A LAS TRANSFERENCIAS FINANCIERAS ITF</t>
  </si>
  <si>
    <t xml:space="preserve">        SERVICIO DE TE Y REFRIGERIOS</t>
  </si>
  <si>
    <t xml:space="preserve">        CREDITO FISCAL NO COMPENSADO</t>
  </si>
  <si>
    <t xml:space="preserve">      OTROS GASTOS DE ADMINISTRACIÓN</t>
  </si>
  <si>
    <t xml:space="preserve">        TRAMITES LEGALES</t>
  </si>
  <si>
    <t xml:space="preserve">        MULTAS</t>
  </si>
  <si>
    <t xml:space="preserve">        COMISIONES BOTON DE PAGO</t>
  </si>
  <si>
    <t xml:space="preserve">        COMISIONES POR TRANSFERENCIAS</t>
  </si>
  <si>
    <t xml:space="preserve">  GASTOS FINANCIEROS</t>
  </si>
  <si>
    <t xml:space="preserve">    GASTOS FINANCIEROS</t>
  </si>
  <si>
    <t xml:space="preserve">      OTROS INTERESES</t>
  </si>
  <si>
    <t xml:space="preserve">        INTERESES MORATORIOS</t>
  </si>
  <si>
    <t xml:space="preserve">      COMISIONES BANCARIAS</t>
  </si>
  <si>
    <t xml:space="preserve">        COMISIONES BANCARIAS</t>
  </si>
  <si>
    <t xml:space="preserve">      OTROS GASTOS FINANCIEROS</t>
  </si>
  <si>
    <t xml:space="preserve">        OTROS GASTOS FINANCIEROS</t>
  </si>
  <si>
    <t xml:space="preserve">        SEGUROS BANCARIOS</t>
  </si>
  <si>
    <t xml:space="preserve">  OTROS GASTOS NO OPERATIVOS</t>
  </si>
  <si>
    <t xml:space="preserve">    OTROS GASTOS NO OPERATIVOS</t>
  </si>
  <si>
    <t xml:space="preserve">      DIFERENCIA DE CAMBIO</t>
  </si>
  <si>
    <t xml:space="preserve">        DIFERENCIA DE CAMBIO</t>
  </si>
  <si>
    <t xml:space="preserve">      OTROS GASTOS</t>
  </si>
  <si>
    <t xml:space="preserve">        OTROS GASTOS</t>
  </si>
  <si>
    <t xml:space="preserve">        DIFERENCIA POR REDONDEO</t>
  </si>
  <si>
    <t xml:space="preserve">        MANTENIMIENTO DE VALOR</t>
  </si>
  <si>
    <t>NIVEL</t>
  </si>
  <si>
    <t>PAIS</t>
  </si>
  <si>
    <t>BOLIVIA</t>
  </si>
  <si>
    <t>ENERO</t>
  </si>
  <si>
    <t>FEBRERO</t>
  </si>
  <si>
    <t>PRESUPUESTO</t>
  </si>
  <si>
    <t xml:space="preserve">      BENEFICIOS SOCIALES</t>
  </si>
  <si>
    <t xml:space="preserve">        AGUINALDO COM</t>
  </si>
  <si>
    <t xml:space="preserve">        COMISIONES POR PRESTAMOS DEL SALVADOR</t>
  </si>
  <si>
    <t xml:space="preserve">        SERVICIO DE LAZO</t>
  </si>
  <si>
    <t>GASTOS DE ADMINISTRACION</t>
  </si>
  <si>
    <t xml:space="preserve">COMBUSTIBLE Y LUBRICANTES </t>
  </si>
  <si>
    <t xml:space="preserve">HONORARIOS PROFESIONALES </t>
  </si>
  <si>
    <t>SERVICIOS BASICOS</t>
  </si>
  <si>
    <t>ALQUILER</t>
  </si>
  <si>
    <t xml:space="preserve">GASTOS NO DEDUCIBLES </t>
  </si>
  <si>
    <t>COMISIONES</t>
  </si>
  <si>
    <t>MANTEMIENTO</t>
  </si>
  <si>
    <t>VIATICOS</t>
  </si>
  <si>
    <t>DIETAS</t>
  </si>
  <si>
    <t>GASTOS ADMINISTRATIVOS</t>
  </si>
  <si>
    <t>GASTOS FINANCIEROS E IMPOSITIVOS</t>
  </si>
  <si>
    <t>COMISIONES BANCARIAS</t>
  </si>
  <si>
    <t>DEUDA FISCAL</t>
  </si>
  <si>
    <t>1.1</t>
  </si>
  <si>
    <t>1.1.1</t>
  </si>
  <si>
    <t>1.1.1.1</t>
  </si>
  <si>
    <t>1.1.1.1.1</t>
  </si>
  <si>
    <t>1.1.1.1.2</t>
  </si>
  <si>
    <t>1.1.1.1.3</t>
  </si>
  <si>
    <t>1.1.1.1.4</t>
  </si>
  <si>
    <t>1.1.1.1.5</t>
  </si>
  <si>
    <t>1.1.1.2</t>
  </si>
  <si>
    <t>1.1.1.2.1</t>
  </si>
  <si>
    <t>1.1.1.2.2</t>
  </si>
  <si>
    <t>1.1.1.2.3</t>
  </si>
  <si>
    <t>1.1.1.2.4</t>
  </si>
  <si>
    <t>1.1.1.2.5</t>
  </si>
  <si>
    <t>1.1.1.2.6</t>
  </si>
  <si>
    <t>1.1.1.2.7</t>
  </si>
  <si>
    <t>1.1.1.2.8</t>
  </si>
  <si>
    <t>1.1.1.2.9</t>
  </si>
  <si>
    <t>1.1.1.2.10</t>
  </si>
  <si>
    <t>1.1.1.2.11</t>
  </si>
  <si>
    <t>1.1.1.2.12</t>
  </si>
  <si>
    <t>1.1.1.2.13</t>
  </si>
  <si>
    <t>1.1.1.2.14</t>
  </si>
  <si>
    <t>1.1.1.2.15</t>
  </si>
  <si>
    <t>1.1.1.2.16</t>
  </si>
  <si>
    <t>1.1.1.2.17</t>
  </si>
  <si>
    <t>1.1.1.2.18</t>
  </si>
  <si>
    <t>1.1.1.2.19</t>
  </si>
  <si>
    <t>1.1.1.2.20</t>
  </si>
  <si>
    <t>1.1.1.2.21</t>
  </si>
  <si>
    <t>1.1.1.2.22</t>
  </si>
  <si>
    <t>1.1.1.2.23</t>
  </si>
  <si>
    <t>1.1.1.2.24</t>
  </si>
  <si>
    <t>1.1.1.2.25</t>
  </si>
  <si>
    <t>1.1.1.2.26</t>
  </si>
  <si>
    <t>1.2</t>
  </si>
  <si>
    <t>1.2.1</t>
  </si>
  <si>
    <t>1.2.1.1</t>
  </si>
  <si>
    <t>1.2.1.1.1</t>
  </si>
  <si>
    <t>1.2.1.1.2</t>
  </si>
  <si>
    <t>COMBUSTIBLE Y LUBRICANTES</t>
  </si>
  <si>
    <t>EL SALVADOR</t>
  </si>
  <si>
    <t>HONORARIOS PROFESIONALES ESV</t>
  </si>
  <si>
    <t>X</t>
  </si>
  <si>
    <t>SERVICIOS BASICOS ESV</t>
  </si>
  <si>
    <t>ALQUILER ESV</t>
  </si>
  <si>
    <t>GASTOS NO DEDUCIBLES ESV</t>
  </si>
  <si>
    <t>COMISIONES ESV</t>
  </si>
  <si>
    <t>MANTENIMIENTO ESV</t>
  </si>
  <si>
    <t>NIVEL CONSOLIDADO</t>
  </si>
  <si>
    <t>VIATICOS ESV</t>
  </si>
  <si>
    <t>COMISIONES BANCARIAS ESV</t>
  </si>
  <si>
    <t>DEUDA FISCAL ESV</t>
  </si>
  <si>
    <t>DIETAS ESV</t>
  </si>
  <si>
    <t>1.2.1.2</t>
  </si>
  <si>
    <t>1.2.1.3</t>
  </si>
  <si>
    <t>1.2.1.4</t>
  </si>
  <si>
    <t>1.2.1.5</t>
  </si>
  <si>
    <t>1.2.1.6</t>
  </si>
  <si>
    <t>1.2.1.2.1</t>
  </si>
  <si>
    <t>1.2.1.3.1</t>
  </si>
  <si>
    <t>1.2.1.4.1</t>
  </si>
  <si>
    <t>1.2.1.4.2</t>
  </si>
  <si>
    <t>1.2.1.5.1</t>
  </si>
  <si>
    <t>1.2.1.6.1</t>
  </si>
  <si>
    <t>1.2.1.6.2</t>
  </si>
  <si>
    <t>1.2.1.6.3</t>
  </si>
  <si>
    <t>1.3</t>
  </si>
  <si>
    <t>1.3.1</t>
  </si>
  <si>
    <t>1.3.1.1</t>
  </si>
  <si>
    <t>1.3.1.2</t>
  </si>
  <si>
    <t>1.3.1.1.1</t>
  </si>
  <si>
    <t>1.3.1.1.2</t>
  </si>
  <si>
    <t>1.3.1.1.3</t>
  </si>
  <si>
    <t>1.3.1.1.4</t>
  </si>
  <si>
    <t>1.3.1.1.5</t>
  </si>
  <si>
    <t>1.3.1.1.6</t>
  </si>
  <si>
    <t>1.3.1.1.7</t>
  </si>
  <si>
    <t>1.3.1.1.8</t>
  </si>
  <si>
    <t>1.3.1.2.1</t>
  </si>
  <si>
    <t>1.3.1.2.2</t>
  </si>
  <si>
    <t>1.3.1.2.3</t>
  </si>
  <si>
    <t>1.3.1.2.4</t>
  </si>
  <si>
    <t>1.3.1.3</t>
  </si>
  <si>
    <t>1.3.1.3.1</t>
  </si>
  <si>
    <t>1.3.1.4</t>
  </si>
  <si>
    <t>1.3.1.4.1</t>
  </si>
  <si>
    <t>1.3.1.5</t>
  </si>
  <si>
    <t>1.3.1.5.1</t>
  </si>
  <si>
    <t>1.3.1.5.2</t>
  </si>
  <si>
    <t>1.3.1.5.3</t>
  </si>
  <si>
    <t>1.3.1.5.4</t>
  </si>
  <si>
    <t>1.3.1.6</t>
  </si>
  <si>
    <t>1.3.1.6.1</t>
  </si>
  <si>
    <t>1.3.1.6.2</t>
  </si>
  <si>
    <t>1.3.1.7</t>
  </si>
  <si>
    <t>1.3.1.7.1</t>
  </si>
  <si>
    <t>1.3.1.7.2</t>
  </si>
  <si>
    <t>1.3.1.7.3</t>
  </si>
  <si>
    <t>1.3.1.7.4</t>
  </si>
  <si>
    <t>1.3.1.7.5</t>
  </si>
  <si>
    <t>1.3.1.7.6</t>
  </si>
  <si>
    <t>1.3.1.7.7</t>
  </si>
  <si>
    <t>1.3.1.7.8</t>
  </si>
  <si>
    <t>1.3.1.7.9</t>
  </si>
  <si>
    <t>1.3.1.8</t>
  </si>
  <si>
    <t>1.3.1.8.1</t>
  </si>
  <si>
    <t>1.3.1.8.2</t>
  </si>
  <si>
    <t>1.3.1.8.3</t>
  </si>
  <si>
    <t>1.3.1.8.4</t>
  </si>
  <si>
    <t>1.3.1.8.5</t>
  </si>
  <si>
    <t>1.3.1.8.6</t>
  </si>
  <si>
    <t>1.3.1.8.7</t>
  </si>
  <si>
    <t>1.3.1.9</t>
  </si>
  <si>
    <t>1.3.1.9.1</t>
  </si>
  <si>
    <t>1.3.1.9.2</t>
  </si>
  <si>
    <t>1.3.1.9.3</t>
  </si>
  <si>
    <t>1.3.1.10</t>
  </si>
  <si>
    <t>1.3.1.11</t>
  </si>
  <si>
    <t>1.3.1.10.1</t>
  </si>
  <si>
    <t>1.3.1.10.2</t>
  </si>
  <si>
    <t>1.3.1.10.3</t>
  </si>
  <si>
    <t>1.3.1.12</t>
  </si>
  <si>
    <t>1.3.1.11.1</t>
  </si>
  <si>
    <t>1.3.1.11.2</t>
  </si>
  <si>
    <t>1.3.1.11.3</t>
  </si>
  <si>
    <t>1.3.1.11.4</t>
  </si>
  <si>
    <t>1.3.1.11.5</t>
  </si>
  <si>
    <t>1.3.1.12.1</t>
  </si>
  <si>
    <t>1.3.1.12.2</t>
  </si>
  <si>
    <t>1.3.1.12.3</t>
  </si>
  <si>
    <t>1.3.1.12.4</t>
  </si>
  <si>
    <t>1.3.1.12.5</t>
  </si>
  <si>
    <t>1.3.1.12.6</t>
  </si>
  <si>
    <t>1.4</t>
  </si>
  <si>
    <t>1.4.1</t>
  </si>
  <si>
    <t>1.4.1.1</t>
  </si>
  <si>
    <t>1.4.1.2</t>
  </si>
  <si>
    <t>1.4.1.3</t>
  </si>
  <si>
    <t>1.4.1.1.1</t>
  </si>
  <si>
    <t>1.4.1.2.1</t>
  </si>
  <si>
    <t>1.4.1.2.2</t>
  </si>
  <si>
    <t>1.4.1.3.1</t>
  </si>
  <si>
    <t>1.4.1.3.2</t>
  </si>
  <si>
    <t>1.5</t>
  </si>
  <si>
    <t>1.5.1</t>
  </si>
  <si>
    <t>1.5.1.1</t>
  </si>
  <si>
    <t>1.5.1.2</t>
  </si>
  <si>
    <t>1.5.1.1.1</t>
  </si>
  <si>
    <t>1.5.1.2.1</t>
  </si>
  <si>
    <t>1.5.1.2.2</t>
  </si>
  <si>
    <t>1.5.1.2.3</t>
  </si>
  <si>
    <t>1.5.1.2.4</t>
  </si>
  <si>
    <t>NIVEL BOLIVIA</t>
  </si>
  <si>
    <t>NIVEL EL SALVADOR</t>
  </si>
  <si>
    <t>1.1.1.3</t>
  </si>
  <si>
    <t>1.1.1.3.1</t>
  </si>
  <si>
    <t>1.1.1.3.2</t>
  </si>
  <si>
    <t>1.1.1.4</t>
  </si>
  <si>
    <t>1.1.1.4.1</t>
  </si>
  <si>
    <t>1.1.1.5</t>
  </si>
  <si>
    <t>1.1.1.6</t>
  </si>
  <si>
    <t>1.1.1.5.1</t>
  </si>
  <si>
    <t>1.1.1.6.1</t>
  </si>
  <si>
    <t>1.1.1.7</t>
  </si>
  <si>
    <t>1.1.1.7.1</t>
  </si>
  <si>
    <t>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</si>
</sst>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4" fontId="0" fillId="0" borderId="0" xfId="0" applyNumberFormat="1"/>
    <xf numFmtId="0" fontId="2" fillId="3" borderId="0" xfId="0" applyFont="1" applyFill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Font="1"/>
    <xf numFmtId="4" fontId="0" fillId="0" borderId="0" xfId="0" applyNumberFormat="1" applyFont="1"/>
    <xf numFmtId="0" fontId="0" fillId="4" borderId="0" xfId="0" applyFill="1"/>
    <xf numFmtId="0" fontId="0" fillId="4" borderId="0" xfId="0" applyFill="1" applyAlignment="1">
      <alignment horizontal="right"/>
    </xf>
    <xf numFmtId="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right"/>
    </xf>
    <xf numFmtId="4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horizontal="right"/>
    </xf>
    <xf numFmtId="4" fontId="0" fillId="6" borderId="0" xfId="0" applyNumberFormat="1" applyFill="1"/>
    <xf numFmtId="0" fontId="0" fillId="7" borderId="0" xfId="0" applyFill="1"/>
    <xf numFmtId="0" fontId="0" fillId="7" borderId="0" xfId="0" applyFill="1" applyAlignment="1">
      <alignment horizontal="right"/>
    </xf>
    <xf numFmtId="4" fontId="0" fillId="7" borderId="0" xfId="0" applyNumberFormat="1" applyFill="1"/>
    <xf numFmtId="0" fontId="2" fillId="0" borderId="0" xfId="0" applyFont="1" applyFill="1"/>
    <xf numFmtId="0" fontId="0" fillId="0" borderId="0" xfId="0" applyAlignment="1">
      <alignment horizontal="left" indent="3"/>
    </xf>
    <xf numFmtId="0" fontId="0" fillId="0" borderId="0" xfId="0" applyFont="1" applyAlignment="1">
      <alignment horizontal="left" indent="3"/>
    </xf>
    <xf numFmtId="0" fontId="0" fillId="0" borderId="0" xfId="0" applyFont="1" applyAlignment="1">
      <alignment horizontal="left" indent="2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Condori/Downloads/BO%20PRESUPUESTO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Condori/Downloads/EERR%20COMPARATIVO%20A%20DICIEMBRE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Y%20COSTOS%20ENE%20FEB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idge4digital1.sharepoint.com/sites/Contafinanzas/Documentos%20compartidos/B4D/DIRECTORIO%202025/FEBRERO%20ESV/EERR%20ESV%20H-MARZ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STOS"/>
      <sheetName val="GASTOS"/>
    </sheetNames>
    <sheetDataSet>
      <sheetData sheetId="0">
        <row r="6">
          <cell r="B6">
            <v>2000</v>
          </cell>
        </row>
        <row r="7">
          <cell r="B7">
            <v>6666.666666666667</v>
          </cell>
        </row>
        <row r="8">
          <cell r="B8">
            <v>19000</v>
          </cell>
        </row>
        <row r="9">
          <cell r="B9">
            <v>416.66666666666669</v>
          </cell>
        </row>
        <row r="10">
          <cell r="B10">
            <v>8366.8734722222234</v>
          </cell>
        </row>
        <row r="12">
          <cell r="B12">
            <v>4000</v>
          </cell>
        </row>
        <row r="13">
          <cell r="B13">
            <v>0</v>
          </cell>
        </row>
        <row r="14">
          <cell r="B14">
            <v>800</v>
          </cell>
        </row>
        <row r="15">
          <cell r="B15">
            <v>350</v>
          </cell>
        </row>
        <row r="16">
          <cell r="B16">
            <v>7900</v>
          </cell>
        </row>
        <row r="17">
          <cell r="B17">
            <v>5500</v>
          </cell>
        </row>
        <row r="18">
          <cell r="B18">
            <v>250</v>
          </cell>
        </row>
        <row r="19">
          <cell r="B19">
            <v>4500</v>
          </cell>
        </row>
        <row r="20">
          <cell r="B20">
            <v>0</v>
          </cell>
        </row>
        <row r="21">
          <cell r="B21">
            <v>150</v>
          </cell>
        </row>
        <row r="22">
          <cell r="B22">
            <v>0</v>
          </cell>
        </row>
        <row r="23">
          <cell r="B23">
            <v>250</v>
          </cell>
        </row>
        <row r="24">
          <cell r="B24">
            <v>522</v>
          </cell>
        </row>
        <row r="25">
          <cell r="B25">
            <v>1200</v>
          </cell>
        </row>
        <row r="26">
          <cell r="B26">
            <v>2250</v>
          </cell>
        </row>
        <row r="27">
          <cell r="B27">
            <v>30</v>
          </cell>
        </row>
        <row r="28">
          <cell r="B28">
            <v>110000</v>
          </cell>
        </row>
        <row r="29">
          <cell r="B29">
            <v>28800</v>
          </cell>
        </row>
        <row r="30">
          <cell r="B30">
            <v>0</v>
          </cell>
        </row>
        <row r="31">
          <cell r="B31">
            <v>600</v>
          </cell>
        </row>
        <row r="32">
          <cell r="B32">
            <v>12</v>
          </cell>
        </row>
        <row r="33">
          <cell r="B33">
            <v>60</v>
          </cell>
        </row>
        <row r="34">
          <cell r="B34">
            <v>0</v>
          </cell>
        </row>
        <row r="35">
          <cell r="B35">
            <v>200</v>
          </cell>
        </row>
        <row r="36">
          <cell r="B36">
            <v>20</v>
          </cell>
        </row>
        <row r="37">
          <cell r="B37">
            <v>0</v>
          </cell>
        </row>
        <row r="41">
          <cell r="B41"/>
        </row>
        <row r="42">
          <cell r="B42"/>
        </row>
        <row r="44">
          <cell r="B44"/>
        </row>
        <row r="46">
          <cell r="B46">
            <v>0</v>
          </cell>
        </row>
        <row r="48">
          <cell r="B48">
            <v>6000</v>
          </cell>
        </row>
        <row r="49">
          <cell r="B49">
            <v>400</v>
          </cell>
        </row>
        <row r="51">
          <cell r="B51">
            <v>1000</v>
          </cell>
        </row>
        <row r="53">
          <cell r="B53">
            <v>0</v>
          </cell>
        </row>
        <row r="54">
          <cell r="B54">
            <v>150</v>
          </cell>
        </row>
        <row r="55">
          <cell r="B55">
            <v>500</v>
          </cell>
        </row>
        <row r="59">
          <cell r="B59">
            <v>72851.16</v>
          </cell>
        </row>
        <row r="60">
          <cell r="B60">
            <v>7000</v>
          </cell>
        </row>
        <row r="61">
          <cell r="B61">
            <v>14000</v>
          </cell>
        </row>
        <row r="62">
          <cell r="B62">
            <v>200</v>
          </cell>
        </row>
        <row r="63">
          <cell r="B63">
            <v>0</v>
          </cell>
        </row>
        <row r="65">
          <cell r="B65">
            <v>2886.3741551151338</v>
          </cell>
        </row>
        <row r="66">
          <cell r="B66">
            <v>1359.4822270592281</v>
          </cell>
        </row>
        <row r="67">
          <cell r="B67">
            <v>1202.6558979646391</v>
          </cell>
        </row>
        <row r="68">
          <cell r="B68">
            <v>1500</v>
          </cell>
        </row>
        <row r="70">
          <cell r="B70">
            <v>6070.93</v>
          </cell>
        </row>
        <row r="72">
          <cell r="B72">
            <v>2405.3117959292781</v>
          </cell>
        </row>
        <row r="74">
          <cell r="B74">
            <v>150</v>
          </cell>
        </row>
        <row r="75">
          <cell r="B75">
            <v>120</v>
          </cell>
        </row>
        <row r="76">
          <cell r="B76">
            <v>400</v>
          </cell>
        </row>
        <row r="78">
          <cell r="B78">
            <v>1000</v>
          </cell>
        </row>
        <row r="79">
          <cell r="B79">
            <v>200</v>
          </cell>
        </row>
        <row r="81">
          <cell r="B81">
            <v>1700</v>
          </cell>
        </row>
        <row r="82">
          <cell r="B82">
            <v>1100</v>
          </cell>
        </row>
        <row r="83">
          <cell r="B83">
            <v>180</v>
          </cell>
        </row>
        <row r="84">
          <cell r="B84">
            <v>820</v>
          </cell>
        </row>
        <row r="85">
          <cell r="B85">
            <v>1000</v>
          </cell>
        </row>
        <row r="86">
          <cell r="B86">
            <v>125</v>
          </cell>
        </row>
        <row r="87">
          <cell r="B87">
            <v>1293.98</v>
          </cell>
        </row>
        <row r="89">
          <cell r="B89">
            <v>200</v>
          </cell>
        </row>
        <row r="90">
          <cell r="B90">
            <v>20</v>
          </cell>
        </row>
        <row r="91">
          <cell r="B91">
            <v>220</v>
          </cell>
        </row>
        <row r="92">
          <cell r="B92">
            <v>40</v>
          </cell>
        </row>
        <row r="93">
          <cell r="B93">
            <v>1000</v>
          </cell>
        </row>
        <row r="94">
          <cell r="B94">
            <v>0</v>
          </cell>
        </row>
        <row r="95">
          <cell r="B95">
            <v>0</v>
          </cell>
        </row>
        <row r="97">
          <cell r="B97">
            <v>100</v>
          </cell>
        </row>
        <row r="98">
          <cell r="B98">
            <v>50</v>
          </cell>
        </row>
        <row r="100">
          <cell r="B100">
            <v>4700</v>
          </cell>
        </row>
        <row r="101">
          <cell r="B101">
            <v>50</v>
          </cell>
        </row>
        <row r="103">
          <cell r="B103">
            <v>14234.5</v>
          </cell>
        </row>
        <row r="104">
          <cell r="B104">
            <v>40</v>
          </cell>
        </row>
        <row r="105">
          <cell r="B105">
            <v>280</v>
          </cell>
        </row>
        <row r="106">
          <cell r="B106">
            <v>7</v>
          </cell>
        </row>
        <row r="108">
          <cell r="B108">
            <v>1600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6">
          <cell r="B116">
            <v>6</v>
          </cell>
        </row>
        <row r="118">
          <cell r="B118">
            <v>1000</v>
          </cell>
        </row>
        <row r="120">
          <cell r="B120">
            <v>0</v>
          </cell>
        </row>
        <row r="121">
          <cell r="B121">
            <v>25</v>
          </cell>
        </row>
        <row r="125">
          <cell r="B125">
            <v>50000</v>
          </cell>
        </row>
        <row r="127">
          <cell r="B127">
            <v>10</v>
          </cell>
        </row>
        <row r="128">
          <cell r="B128">
            <v>1</v>
          </cell>
        </row>
        <row r="129">
          <cell r="B129">
            <v>10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9">
          <cell r="C59">
            <v>0</v>
          </cell>
          <cell r="D59">
            <v>49.94</v>
          </cell>
        </row>
        <row r="60">
          <cell r="C60">
            <v>26538.84</v>
          </cell>
          <cell r="D60">
            <v>8940.9</v>
          </cell>
        </row>
        <row r="61">
          <cell r="C61">
            <v>0</v>
          </cell>
          <cell r="D61">
            <v>0</v>
          </cell>
        </row>
        <row r="62">
          <cell r="C62">
            <v>0</v>
          </cell>
          <cell r="D62">
            <v>0</v>
          </cell>
        </row>
        <row r="64">
          <cell r="C64">
            <v>57.42</v>
          </cell>
          <cell r="D64">
            <v>1137.96</v>
          </cell>
        </row>
        <row r="65">
          <cell r="C65">
            <v>7217.1</v>
          </cell>
          <cell r="D65">
            <v>6101.4</v>
          </cell>
        </row>
        <row r="66">
          <cell r="C66">
            <v>3558.58</v>
          </cell>
          <cell r="D66">
            <v>273.74</v>
          </cell>
        </row>
        <row r="67">
          <cell r="C67">
            <v>436.4</v>
          </cell>
          <cell r="D67">
            <v>436.4</v>
          </cell>
        </row>
        <row r="68">
          <cell r="C68">
            <v>2874.48</v>
          </cell>
          <cell r="D68">
            <v>410.64</v>
          </cell>
        </row>
        <row r="69">
          <cell r="C69">
            <v>6186.94</v>
          </cell>
          <cell r="D69">
            <v>4582.1000000000004</v>
          </cell>
        </row>
        <row r="70">
          <cell r="C70">
            <v>352.94</v>
          </cell>
          <cell r="D70">
            <v>352.94</v>
          </cell>
        </row>
        <row r="71">
          <cell r="C71">
            <v>6192.73</v>
          </cell>
          <cell r="D71">
            <v>6370.14</v>
          </cell>
        </row>
        <row r="72">
          <cell r="C72">
            <v>4092.48</v>
          </cell>
          <cell r="D72">
            <v>0</v>
          </cell>
        </row>
        <row r="73">
          <cell r="C73">
            <v>445.44</v>
          </cell>
          <cell r="D73">
            <v>445.44</v>
          </cell>
        </row>
        <row r="74">
          <cell r="C74">
            <v>920.81</v>
          </cell>
          <cell r="D74">
            <v>920.81</v>
          </cell>
        </row>
        <row r="75">
          <cell r="C75">
            <v>929.16</v>
          </cell>
          <cell r="D75">
            <v>929.16</v>
          </cell>
        </row>
        <row r="76">
          <cell r="C76">
            <v>522</v>
          </cell>
          <cell r="D76">
            <v>522</v>
          </cell>
        </row>
        <row r="77">
          <cell r="C77">
            <v>348</v>
          </cell>
          <cell r="D77">
            <v>348</v>
          </cell>
        </row>
        <row r="78">
          <cell r="C78">
            <v>344.52</v>
          </cell>
          <cell r="D78">
            <v>172.26</v>
          </cell>
        </row>
        <row r="79">
          <cell r="C79">
            <v>69.599999999999994</v>
          </cell>
          <cell r="D79">
            <v>69.599999999999994</v>
          </cell>
        </row>
        <row r="80">
          <cell r="C80">
            <v>0</v>
          </cell>
          <cell r="D80">
            <v>0</v>
          </cell>
        </row>
        <row r="81">
          <cell r="C81">
            <v>0</v>
          </cell>
          <cell r="D81">
            <v>16606.349999999999</v>
          </cell>
        </row>
        <row r="82">
          <cell r="C82">
            <v>22.62</v>
          </cell>
          <cell r="D82">
            <v>22.62</v>
          </cell>
        </row>
        <row r="83">
          <cell r="C83">
            <v>0</v>
          </cell>
          <cell r="D83">
            <v>0</v>
          </cell>
        </row>
        <row r="84">
          <cell r="C84">
            <v>0</v>
          </cell>
          <cell r="D84">
            <v>0</v>
          </cell>
        </row>
        <row r="85">
          <cell r="C85">
            <v>0</v>
          </cell>
          <cell r="D85">
            <v>0</v>
          </cell>
        </row>
        <row r="86">
          <cell r="C86">
            <v>0</v>
          </cell>
          <cell r="D86">
            <v>0</v>
          </cell>
        </row>
        <row r="87">
          <cell r="C87">
            <v>0</v>
          </cell>
          <cell r="D87">
            <v>0</v>
          </cell>
        </row>
        <row r="88">
          <cell r="C88">
            <v>0</v>
          </cell>
          <cell r="D88">
            <v>0</v>
          </cell>
        </row>
        <row r="89">
          <cell r="C89"/>
          <cell r="D89"/>
        </row>
        <row r="93">
          <cell r="C93"/>
          <cell r="D93"/>
        </row>
        <row r="94">
          <cell r="C94"/>
          <cell r="D94"/>
        </row>
        <row r="96">
          <cell r="C96"/>
          <cell r="D96"/>
        </row>
        <row r="98">
          <cell r="C98">
            <v>0</v>
          </cell>
          <cell r="D98">
            <v>0</v>
          </cell>
        </row>
        <row r="100">
          <cell r="C100">
            <v>0</v>
          </cell>
          <cell r="D100">
            <v>0</v>
          </cell>
        </row>
        <row r="101">
          <cell r="C101">
            <v>0</v>
          </cell>
          <cell r="D101">
            <v>0</v>
          </cell>
        </row>
        <row r="103">
          <cell r="C103">
            <v>0</v>
          </cell>
          <cell r="D103">
            <v>0</v>
          </cell>
        </row>
        <row r="105">
          <cell r="C105">
            <v>0</v>
          </cell>
          <cell r="D105">
            <v>0</v>
          </cell>
        </row>
        <row r="106">
          <cell r="C106">
            <v>780.95</v>
          </cell>
          <cell r="D106">
            <v>53.57</v>
          </cell>
        </row>
        <row r="107">
          <cell r="C107">
            <v>0</v>
          </cell>
          <cell r="D107">
            <v>0</v>
          </cell>
        </row>
        <row r="111">
          <cell r="C111">
            <v>55026.34</v>
          </cell>
          <cell r="D111">
            <v>49485.94</v>
          </cell>
        </row>
        <row r="112">
          <cell r="C112">
            <v>3045</v>
          </cell>
          <cell r="D112">
            <v>8700</v>
          </cell>
        </row>
        <row r="113">
          <cell r="C113">
            <v>9100</v>
          </cell>
          <cell r="D113">
            <v>24580</v>
          </cell>
        </row>
        <row r="114">
          <cell r="C114">
            <v>0</v>
          </cell>
          <cell r="D114">
            <v>0</v>
          </cell>
        </row>
        <row r="115">
          <cell r="C115">
            <v>0</v>
          </cell>
          <cell r="D115">
            <v>0</v>
          </cell>
        </row>
        <row r="117">
          <cell r="C117">
            <v>5109.78</v>
          </cell>
          <cell r="D117">
            <v>4948.59</v>
          </cell>
        </row>
        <row r="118">
          <cell r="C118">
            <v>3428.66</v>
          </cell>
          <cell r="D118">
            <v>3320.51</v>
          </cell>
        </row>
        <row r="119">
          <cell r="C119">
            <v>2348.4</v>
          </cell>
          <cell r="D119">
            <v>0</v>
          </cell>
        </row>
        <row r="120">
          <cell r="C120">
            <v>29013</v>
          </cell>
          <cell r="D120">
            <v>0</v>
          </cell>
        </row>
        <row r="122">
          <cell r="C122">
            <v>4258.1499999999996</v>
          </cell>
          <cell r="D122">
            <v>4123.83</v>
          </cell>
        </row>
        <row r="124">
          <cell r="C124">
            <v>4258.1499999999996</v>
          </cell>
          <cell r="D124">
            <v>4123.83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30">
          <cell r="C130">
            <v>651.17999999999995</v>
          </cell>
          <cell r="D130">
            <v>896.52</v>
          </cell>
        </row>
        <row r="131">
          <cell r="C131">
            <v>0</v>
          </cell>
          <cell r="D131">
            <v>0</v>
          </cell>
        </row>
        <row r="133">
          <cell r="C133">
            <v>1730.73</v>
          </cell>
          <cell r="D133">
            <v>1646.93</v>
          </cell>
        </row>
        <row r="134">
          <cell r="C134">
            <v>1048.3499999999999</v>
          </cell>
          <cell r="D134">
            <v>1048.3499999999999</v>
          </cell>
        </row>
        <row r="135">
          <cell r="C135">
            <v>200.1</v>
          </cell>
          <cell r="D135">
            <v>91.35</v>
          </cell>
        </row>
        <row r="136">
          <cell r="C136">
            <v>756.9</v>
          </cell>
          <cell r="D136">
            <v>793.17</v>
          </cell>
        </row>
        <row r="137">
          <cell r="C137">
            <v>721.23</v>
          </cell>
          <cell r="D137">
            <v>681.21</v>
          </cell>
        </row>
        <row r="138">
          <cell r="C138">
            <v>0</v>
          </cell>
          <cell r="D138">
            <v>0</v>
          </cell>
        </row>
        <row r="139">
          <cell r="C139">
            <v>0</v>
          </cell>
          <cell r="D139">
            <v>0</v>
          </cell>
        </row>
        <row r="141">
          <cell r="C141">
            <v>0</v>
          </cell>
          <cell r="D141">
            <v>0</v>
          </cell>
        </row>
        <row r="142">
          <cell r="C142">
            <v>0</v>
          </cell>
          <cell r="D142">
            <v>31.58</v>
          </cell>
        </row>
        <row r="143">
          <cell r="C143">
            <v>0</v>
          </cell>
          <cell r="D143">
            <v>0</v>
          </cell>
        </row>
        <row r="144">
          <cell r="C144">
            <v>0</v>
          </cell>
          <cell r="D144">
            <v>0</v>
          </cell>
        </row>
        <row r="145">
          <cell r="C145">
            <v>0</v>
          </cell>
          <cell r="D145">
            <v>1879.2</v>
          </cell>
        </row>
        <row r="146">
          <cell r="C146">
            <v>0</v>
          </cell>
          <cell r="D146">
            <v>0</v>
          </cell>
        </row>
        <row r="147">
          <cell r="C147">
            <v>0</v>
          </cell>
          <cell r="D147">
            <v>0</v>
          </cell>
        </row>
        <row r="149">
          <cell r="C149">
            <v>0</v>
          </cell>
          <cell r="D149">
            <v>0</v>
          </cell>
        </row>
        <row r="150">
          <cell r="C150">
            <v>0</v>
          </cell>
          <cell r="D150">
            <v>452.38</v>
          </cell>
        </row>
        <row r="152">
          <cell r="C152">
            <v>6246.6</v>
          </cell>
          <cell r="D152">
            <v>3636.6</v>
          </cell>
        </row>
        <row r="153">
          <cell r="C153">
            <v>0</v>
          </cell>
          <cell r="D153">
            <v>0</v>
          </cell>
        </row>
        <row r="155">
          <cell r="C155">
            <v>7777.13</v>
          </cell>
          <cell r="D155">
            <v>7712.76</v>
          </cell>
        </row>
        <row r="156">
          <cell r="C156">
            <v>7.29</v>
          </cell>
          <cell r="D156">
            <v>0</v>
          </cell>
        </row>
        <row r="157">
          <cell r="C157">
            <v>41.76</v>
          </cell>
          <cell r="D157">
            <v>13.92</v>
          </cell>
        </row>
        <row r="158">
          <cell r="C158">
            <v>62.27</v>
          </cell>
          <cell r="D158">
            <v>0</v>
          </cell>
        </row>
        <row r="160">
          <cell r="C160">
            <v>105</v>
          </cell>
          <cell r="D160">
            <v>244.5</v>
          </cell>
        </row>
        <row r="161">
          <cell r="C161">
            <v>0</v>
          </cell>
          <cell r="D161">
            <v>0</v>
          </cell>
        </row>
        <row r="162">
          <cell r="C162">
            <v>180.43</v>
          </cell>
          <cell r="D162">
            <v>0</v>
          </cell>
        </row>
        <row r="163">
          <cell r="C163">
            <v>0</v>
          </cell>
          <cell r="D163">
            <v>0</v>
          </cell>
        </row>
        <row r="164">
          <cell r="C164">
            <v>0</v>
          </cell>
          <cell r="D164">
            <v>0</v>
          </cell>
        </row>
        <row r="168">
          <cell r="C168">
            <v>0</v>
          </cell>
          <cell r="D168">
            <v>0</v>
          </cell>
        </row>
        <row r="170">
          <cell r="C170">
            <v>1061.4000000000001</v>
          </cell>
          <cell r="D170">
            <v>1153.78</v>
          </cell>
        </row>
        <row r="172">
          <cell r="C172">
            <v>13.05</v>
          </cell>
          <cell r="D172">
            <v>0</v>
          </cell>
        </row>
        <row r="173">
          <cell r="C173">
            <v>0</v>
          </cell>
          <cell r="D173">
            <v>13.05</v>
          </cell>
        </row>
        <row r="174">
          <cell r="C174">
            <v>212.54</v>
          </cell>
          <cell r="D174">
            <v>87.83</v>
          </cell>
        </row>
        <row r="177">
          <cell r="C177">
            <v>38.409999999999997</v>
          </cell>
          <cell r="D177">
            <v>86.77</v>
          </cell>
        </row>
        <row r="179">
          <cell r="C179">
            <v>174</v>
          </cell>
          <cell r="D179">
            <v>0</v>
          </cell>
        </row>
        <row r="180">
          <cell r="C180">
            <v>0.13</v>
          </cell>
          <cell r="D180">
            <v>1.06</v>
          </cell>
        </row>
        <row r="181">
          <cell r="C181">
            <v>0</v>
          </cell>
          <cell r="D18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 31 DE DICIEMBRE-2024"/>
      <sheetName val="2025"/>
    </sheetNames>
    <sheetDataSet>
      <sheetData sheetId="0"/>
      <sheetData sheetId="1">
        <row r="8">
          <cell r="F8">
            <v>0</v>
          </cell>
          <cell r="G8">
            <v>0</v>
          </cell>
        </row>
        <row r="9">
          <cell r="F9">
            <v>0</v>
          </cell>
          <cell r="G9">
            <v>57797.63</v>
          </cell>
        </row>
        <row r="10">
          <cell r="F10">
            <v>0</v>
          </cell>
          <cell r="G10">
            <v>0</v>
          </cell>
        </row>
        <row r="11">
          <cell r="F11">
            <v>20126.09</v>
          </cell>
          <cell r="G11">
            <v>0</v>
          </cell>
        </row>
        <row r="13">
          <cell r="F13">
            <v>2349.96</v>
          </cell>
          <cell r="G13">
            <v>845.64</v>
          </cell>
        </row>
        <row r="14">
          <cell r="F14">
            <v>0</v>
          </cell>
          <cell r="G14">
            <v>0</v>
          </cell>
        </row>
        <row r="15">
          <cell r="F15">
            <v>0</v>
          </cell>
          <cell r="G15">
            <v>0</v>
          </cell>
        </row>
        <row r="16">
          <cell r="F16">
            <v>0</v>
          </cell>
          <cell r="G16">
            <v>0</v>
          </cell>
        </row>
        <row r="17">
          <cell r="F17">
            <v>0</v>
          </cell>
          <cell r="G17">
            <v>0</v>
          </cell>
        </row>
        <row r="18">
          <cell r="F18">
            <v>5934.39</v>
          </cell>
          <cell r="G18">
            <v>5934.39</v>
          </cell>
        </row>
        <row r="19">
          <cell r="F19">
            <v>81.34</v>
          </cell>
          <cell r="G19">
            <v>81.34</v>
          </cell>
        </row>
        <row r="20">
          <cell r="F20">
            <v>7373.34</v>
          </cell>
          <cell r="G20">
            <v>3244.26</v>
          </cell>
        </row>
        <row r="21">
          <cell r="F21">
            <v>0</v>
          </cell>
          <cell r="G21">
            <v>0</v>
          </cell>
        </row>
        <row r="22">
          <cell r="F22">
            <v>0</v>
          </cell>
          <cell r="G22">
            <v>0</v>
          </cell>
        </row>
        <row r="23">
          <cell r="F23">
            <v>0</v>
          </cell>
          <cell r="G23">
            <v>0</v>
          </cell>
        </row>
        <row r="24">
          <cell r="F24">
            <v>0</v>
          </cell>
          <cell r="G24">
            <v>0</v>
          </cell>
        </row>
        <row r="25">
          <cell r="F25">
            <v>522</v>
          </cell>
          <cell r="G25">
            <v>522</v>
          </cell>
        </row>
        <row r="26">
          <cell r="F26">
            <v>2784</v>
          </cell>
          <cell r="G26">
            <v>0</v>
          </cell>
        </row>
        <row r="27">
          <cell r="F27">
            <v>0</v>
          </cell>
          <cell r="G27">
            <v>0</v>
          </cell>
        </row>
        <row r="28">
          <cell r="F28">
            <v>0</v>
          </cell>
          <cell r="G28">
            <v>0</v>
          </cell>
        </row>
        <row r="29">
          <cell r="F29">
            <v>112275.8</v>
          </cell>
          <cell r="G29">
            <v>52797.86</v>
          </cell>
        </row>
        <row r="30">
          <cell r="F30">
            <v>63081.27</v>
          </cell>
          <cell r="G30">
            <v>14157.68</v>
          </cell>
        </row>
        <row r="31">
          <cell r="F31">
            <v>0</v>
          </cell>
          <cell r="G31">
            <v>0</v>
          </cell>
        </row>
        <row r="32">
          <cell r="F32">
            <v>690.43</v>
          </cell>
          <cell r="G32">
            <v>690.43</v>
          </cell>
        </row>
        <row r="33">
          <cell r="F33">
            <v>139.06</v>
          </cell>
          <cell r="G33">
            <v>139.06</v>
          </cell>
        </row>
        <row r="34">
          <cell r="F34">
            <v>0</v>
          </cell>
          <cell r="G34">
            <v>0</v>
          </cell>
        </row>
        <row r="35">
          <cell r="F35">
            <v>1378.08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  <row r="38">
          <cell r="F38">
            <v>6681.6</v>
          </cell>
          <cell r="G38">
            <v>0</v>
          </cell>
        </row>
        <row r="42">
          <cell r="F42">
            <v>0</v>
          </cell>
          <cell r="G42">
            <v>0</v>
          </cell>
        </row>
        <row r="43">
          <cell r="F43">
            <v>0</v>
          </cell>
          <cell r="G43">
            <v>0</v>
          </cell>
        </row>
        <row r="45">
          <cell r="F45">
            <v>2229.0700000000002</v>
          </cell>
          <cell r="G45">
            <v>0</v>
          </cell>
        </row>
        <row r="47">
          <cell r="F47">
            <v>0</v>
          </cell>
          <cell r="G47">
            <v>0</v>
          </cell>
        </row>
        <row r="48">
          <cell r="F48">
            <v>0</v>
          </cell>
          <cell r="G48">
            <v>0</v>
          </cell>
        </row>
        <row r="50">
          <cell r="F50">
            <v>0</v>
          </cell>
          <cell r="G50">
            <v>0</v>
          </cell>
        </row>
        <row r="52">
          <cell r="F52">
            <v>0</v>
          </cell>
          <cell r="G52">
            <v>0</v>
          </cell>
        </row>
        <row r="53">
          <cell r="F53">
            <v>35853.58</v>
          </cell>
          <cell r="G53">
            <v>93.08</v>
          </cell>
        </row>
        <row r="54">
          <cell r="F54">
            <v>0</v>
          </cell>
          <cell r="G54">
            <v>3045</v>
          </cell>
        </row>
        <row r="58">
          <cell r="F58">
            <v>30967.48</v>
          </cell>
          <cell r="G58">
            <v>30967.48</v>
          </cell>
        </row>
        <row r="59">
          <cell r="F59">
            <v>4350</v>
          </cell>
          <cell r="G59">
            <v>13050</v>
          </cell>
        </row>
        <row r="60">
          <cell r="F60">
            <v>10500</v>
          </cell>
          <cell r="G60">
            <v>3500</v>
          </cell>
        </row>
        <row r="61">
          <cell r="F61">
            <v>0</v>
          </cell>
          <cell r="G61">
            <v>0</v>
          </cell>
        </row>
        <row r="62">
          <cell r="F62">
            <v>5952.38</v>
          </cell>
          <cell r="G62">
            <v>0</v>
          </cell>
        </row>
        <row r="64">
          <cell r="F64">
            <v>3096.75</v>
          </cell>
          <cell r="G64">
            <v>3096.75</v>
          </cell>
        </row>
        <row r="65">
          <cell r="F65">
            <v>2232.7600000000002</v>
          </cell>
          <cell r="G65">
            <v>2232.7600000000002</v>
          </cell>
        </row>
        <row r="66">
          <cell r="F66">
            <v>0</v>
          </cell>
          <cell r="G66">
            <v>0</v>
          </cell>
        </row>
        <row r="67">
          <cell r="F67">
            <v>0</v>
          </cell>
          <cell r="G67">
            <v>0</v>
          </cell>
        </row>
        <row r="69">
          <cell r="F69">
            <v>2580.62</v>
          </cell>
          <cell r="G69">
            <v>2580.62</v>
          </cell>
        </row>
        <row r="71">
          <cell r="F71">
            <v>2580.62</v>
          </cell>
          <cell r="G71">
            <v>2580.62</v>
          </cell>
        </row>
        <row r="73">
          <cell r="F73">
            <v>348</v>
          </cell>
          <cell r="G73">
            <v>0</v>
          </cell>
        </row>
        <row r="74">
          <cell r="F74">
            <v>0</v>
          </cell>
          <cell r="G74">
            <v>0</v>
          </cell>
        </row>
        <row r="75">
          <cell r="F75">
            <v>0</v>
          </cell>
          <cell r="G75">
            <v>0</v>
          </cell>
        </row>
        <row r="77">
          <cell r="F77">
            <v>2099.2800000000002</v>
          </cell>
          <cell r="G77">
            <v>0</v>
          </cell>
        </row>
        <row r="78">
          <cell r="F78">
            <v>0</v>
          </cell>
          <cell r="G78">
            <v>0</v>
          </cell>
        </row>
        <row r="80">
          <cell r="F80">
            <v>1829.08</v>
          </cell>
          <cell r="G80">
            <v>2022.87</v>
          </cell>
        </row>
        <row r="81">
          <cell r="F81">
            <v>1157.93</v>
          </cell>
          <cell r="G81">
            <v>952.65</v>
          </cell>
        </row>
        <row r="82">
          <cell r="F82">
            <v>87</v>
          </cell>
          <cell r="G82">
            <v>205.32</v>
          </cell>
        </row>
        <row r="83">
          <cell r="F83">
            <v>514.16999999999996</v>
          </cell>
          <cell r="G83">
            <v>514.16999999999996</v>
          </cell>
        </row>
        <row r="84">
          <cell r="F84">
            <v>1301.52</v>
          </cell>
          <cell r="G84">
            <v>1322.4</v>
          </cell>
        </row>
        <row r="85">
          <cell r="F85">
            <v>83.33</v>
          </cell>
          <cell r="G85">
            <v>83.33</v>
          </cell>
        </row>
        <row r="86">
          <cell r="F86">
            <v>0</v>
          </cell>
          <cell r="G86">
            <v>1352.85</v>
          </cell>
        </row>
        <row r="88">
          <cell r="F88">
            <v>22.18</v>
          </cell>
          <cell r="G88">
            <v>0</v>
          </cell>
        </row>
        <row r="89">
          <cell r="F89">
            <v>17</v>
          </cell>
          <cell r="G89">
            <v>44</v>
          </cell>
        </row>
        <row r="90">
          <cell r="F90">
            <v>0</v>
          </cell>
          <cell r="G90">
            <v>0</v>
          </cell>
        </row>
        <row r="91">
          <cell r="F91">
            <v>49.15</v>
          </cell>
          <cell r="G91">
            <v>0</v>
          </cell>
        </row>
        <row r="92">
          <cell r="F92">
            <v>687.3</v>
          </cell>
          <cell r="G92">
            <v>0</v>
          </cell>
        </row>
        <row r="93">
          <cell r="F93">
            <v>0</v>
          </cell>
          <cell r="G93">
            <v>0</v>
          </cell>
        </row>
        <row r="94">
          <cell r="F94">
            <v>0</v>
          </cell>
          <cell r="G94">
            <v>0</v>
          </cell>
        </row>
        <row r="96">
          <cell r="F96">
            <v>0</v>
          </cell>
          <cell r="G96">
            <v>0</v>
          </cell>
        </row>
        <row r="97">
          <cell r="F97">
            <v>0</v>
          </cell>
          <cell r="G97">
            <v>0</v>
          </cell>
        </row>
        <row r="99">
          <cell r="F99">
            <v>4019.4</v>
          </cell>
          <cell r="G99">
            <v>4019.4</v>
          </cell>
        </row>
        <row r="100">
          <cell r="F100">
            <v>0</v>
          </cell>
          <cell r="G100">
            <v>0</v>
          </cell>
        </row>
        <row r="102">
          <cell r="F102">
            <v>14036.01</v>
          </cell>
          <cell r="G102">
            <v>29528.240000000002</v>
          </cell>
        </row>
        <row r="103">
          <cell r="F103">
            <v>0</v>
          </cell>
          <cell r="G103">
            <v>0</v>
          </cell>
        </row>
        <row r="104">
          <cell r="F104">
            <v>780.56</v>
          </cell>
          <cell r="G104">
            <v>518</v>
          </cell>
        </row>
        <row r="105">
          <cell r="F105">
            <v>0</v>
          </cell>
          <cell r="G105">
            <v>0</v>
          </cell>
        </row>
        <row r="107">
          <cell r="F107">
            <v>27</v>
          </cell>
          <cell r="G107">
            <v>27</v>
          </cell>
        </row>
        <row r="108">
          <cell r="F108">
            <v>0</v>
          </cell>
          <cell r="G108">
            <v>0</v>
          </cell>
        </row>
        <row r="109">
          <cell r="F109">
            <v>0</v>
          </cell>
          <cell r="G109">
            <v>0</v>
          </cell>
        </row>
        <row r="110">
          <cell r="F110">
            <v>1962.72</v>
          </cell>
          <cell r="G110">
            <v>0</v>
          </cell>
        </row>
        <row r="114">
          <cell r="F114">
            <v>1</v>
          </cell>
          <cell r="G114">
            <v>0</v>
          </cell>
        </row>
        <row r="116">
          <cell r="F116">
            <v>402.21</v>
          </cell>
          <cell r="G116">
            <v>4.34</v>
          </cell>
        </row>
        <row r="118">
          <cell r="F118">
            <v>0</v>
          </cell>
          <cell r="G118">
            <v>0</v>
          </cell>
        </row>
        <row r="119">
          <cell r="F119">
            <v>13.05</v>
          </cell>
          <cell r="G119">
            <v>13.05</v>
          </cell>
        </row>
        <row r="120">
          <cell r="F120">
            <v>174001.83</v>
          </cell>
          <cell r="G120">
            <v>-5476.96</v>
          </cell>
        </row>
        <row r="126">
          <cell r="F126">
            <v>173999.47</v>
          </cell>
          <cell r="G126">
            <v>-5477.39</v>
          </cell>
        </row>
        <row r="128">
          <cell r="F128">
            <v>0</v>
          </cell>
          <cell r="G128">
            <v>0</v>
          </cell>
        </row>
        <row r="129">
          <cell r="F129">
            <v>1.36</v>
          </cell>
          <cell r="G129">
            <v>0.43</v>
          </cell>
        </row>
        <row r="130">
          <cell r="F130">
            <v>1</v>
          </cell>
          <cell r="G13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8">
          <cell r="B8">
            <v>6420.01</v>
          </cell>
          <cell r="C8">
            <v>7469.15</v>
          </cell>
          <cell r="D8">
            <v>7613.2300000000005</v>
          </cell>
          <cell r="E8">
            <v>7522.25</v>
          </cell>
          <cell r="F8">
            <v>10580.376543361865</v>
          </cell>
        </row>
        <row r="9">
          <cell r="B9">
            <v>219.45</v>
          </cell>
          <cell r="C9">
            <v>151.12</v>
          </cell>
          <cell r="D9">
            <v>142.34</v>
          </cell>
          <cell r="E9">
            <v>106.02</v>
          </cell>
          <cell r="F9">
            <v>80</v>
          </cell>
        </row>
        <row r="10">
          <cell r="B10">
            <v>3527.77</v>
          </cell>
          <cell r="C10">
            <v>3527.77</v>
          </cell>
          <cell r="D10">
            <v>3649.99</v>
          </cell>
          <cell r="E10">
            <v>1894.43</v>
          </cell>
          <cell r="F10">
            <v>6839.5093211396415</v>
          </cell>
        </row>
        <row r="11">
          <cell r="B11">
            <v>47.79</v>
          </cell>
          <cell r="C11">
            <v>47.79</v>
          </cell>
          <cell r="D11">
            <v>511.85</v>
          </cell>
          <cell r="F11">
            <v>41.867222222222217</v>
          </cell>
        </row>
        <row r="12">
          <cell r="B12">
            <v>0</v>
          </cell>
          <cell r="C12">
            <v>0</v>
          </cell>
          <cell r="D12">
            <v>106.8</v>
          </cell>
          <cell r="E12">
            <v>2896.8</v>
          </cell>
          <cell r="F12">
            <v>0</v>
          </cell>
        </row>
        <row r="13">
          <cell r="B13">
            <v>0</v>
          </cell>
          <cell r="C13">
            <v>0</v>
          </cell>
          <cell r="D13">
            <v>540.38</v>
          </cell>
          <cell r="E13">
            <v>0</v>
          </cell>
          <cell r="F13">
            <v>280</v>
          </cell>
        </row>
        <row r="14">
          <cell r="B14">
            <v>0</v>
          </cell>
          <cell r="C14">
            <v>0</v>
          </cell>
          <cell r="D14">
            <v>36.869999999999997</v>
          </cell>
          <cell r="E14">
            <v>0</v>
          </cell>
          <cell r="F14">
            <v>4</v>
          </cell>
        </row>
        <row r="15">
          <cell r="B15">
            <v>0</v>
          </cell>
          <cell r="C15">
            <v>1117.47</v>
          </cell>
          <cell r="D15">
            <v>0</v>
          </cell>
          <cell r="E15">
            <v>0</v>
          </cell>
          <cell r="F15">
            <v>500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10</v>
          </cell>
        </row>
        <row r="17">
          <cell r="B17">
            <v>2625</v>
          </cell>
          <cell r="C17">
            <v>2625</v>
          </cell>
          <cell r="D17">
            <v>2625</v>
          </cell>
          <cell r="E17">
            <v>2625</v>
          </cell>
          <cell r="F17">
            <v>2625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200</v>
          </cell>
        </row>
        <row r="19">
          <cell r="B19">
            <v>5804.86</v>
          </cell>
          <cell r="C19">
            <v>5833.11</v>
          </cell>
          <cell r="D19">
            <v>5804.86</v>
          </cell>
          <cell r="E19">
            <v>5776.61</v>
          </cell>
          <cell r="F19">
            <v>5840.416666666667</v>
          </cell>
        </row>
        <row r="20">
          <cell r="B20">
            <v>28.25</v>
          </cell>
          <cell r="C20">
            <v>56.5</v>
          </cell>
          <cell r="D20">
            <v>28.25</v>
          </cell>
          <cell r="E20">
            <v>0</v>
          </cell>
          <cell r="F20">
            <v>100</v>
          </cell>
        </row>
        <row r="21">
          <cell r="B21">
            <v>5776.61</v>
          </cell>
          <cell r="C21">
            <v>5776.61</v>
          </cell>
          <cell r="D21">
            <v>5776.61</v>
          </cell>
          <cell r="E21">
            <v>5776.61</v>
          </cell>
          <cell r="F21">
            <v>5740.416666666667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DC90-B822-4F13-B2FB-5C0DD278F5AC}">
  <dimension ref="A1:I147"/>
  <sheetViews>
    <sheetView topLeftCell="A127" zoomScaleNormal="100" workbookViewId="0">
      <selection activeCell="D131" sqref="D131:H131"/>
    </sheetView>
  </sheetViews>
  <sheetFormatPr baseColWidth="10" defaultRowHeight="15" x14ac:dyDescent="0.25"/>
  <cols>
    <col min="1" max="1" width="52.7109375" bestFit="1" customWidth="1"/>
    <col min="2" max="2" width="9.28515625" bestFit="1" customWidth="1"/>
    <col min="4" max="4" width="13.42578125" bestFit="1" customWidth="1"/>
  </cols>
  <sheetData>
    <row r="1" spans="1:8" x14ac:dyDescent="0.25">
      <c r="E1">
        <v>2024</v>
      </c>
      <c r="F1">
        <v>2025</v>
      </c>
      <c r="G1">
        <v>2024</v>
      </c>
      <c r="H1">
        <v>2025</v>
      </c>
    </row>
    <row r="2" spans="1:8" x14ac:dyDescent="0.25">
      <c r="B2" t="s">
        <v>120</v>
      </c>
      <c r="C2" t="s">
        <v>121</v>
      </c>
      <c r="D2" t="s">
        <v>125</v>
      </c>
      <c r="E2" t="s">
        <v>123</v>
      </c>
      <c r="F2" t="s">
        <v>123</v>
      </c>
      <c r="G2" t="s">
        <v>124</v>
      </c>
      <c r="H2" t="s">
        <v>124</v>
      </c>
    </row>
    <row r="3" spans="1:8" x14ac:dyDescent="0.25">
      <c r="A3" t="s">
        <v>0</v>
      </c>
      <c r="B3" s="7">
        <v>1</v>
      </c>
      <c r="C3" t="s">
        <v>122</v>
      </c>
      <c r="D3" s="2">
        <f>D4+D39+D57+D114+D123</f>
        <v>403052.6008816238</v>
      </c>
      <c r="E3" s="2">
        <f>E4+E39+E57+E114+E123</f>
        <v>198294.44999999998</v>
      </c>
      <c r="F3" s="2">
        <f>F4+F39+F57+F114+F123</f>
        <v>527200.34</v>
      </c>
      <c r="G3" s="2">
        <f>G4+G39+G57+G114+G123</f>
        <v>168411.8</v>
      </c>
      <c r="H3" s="2">
        <f>H4+H39+H57+H114+H123</f>
        <v>232487.26000000004</v>
      </c>
    </row>
    <row r="4" spans="1:8" x14ac:dyDescent="0.25">
      <c r="A4" t="s">
        <v>1</v>
      </c>
      <c r="B4" s="7" t="s">
        <v>144</v>
      </c>
      <c r="C4" t="s">
        <v>122</v>
      </c>
      <c r="D4" s="2">
        <f>D5</f>
        <v>203844.20680555556</v>
      </c>
      <c r="E4" s="2">
        <f t="shared" ref="E4:H4" si="0">E5</f>
        <v>61110.06</v>
      </c>
      <c r="F4" s="2">
        <f t="shared" si="0"/>
        <v>223417.36</v>
      </c>
      <c r="G4" s="2">
        <f t="shared" si="0"/>
        <v>48692.399999999994</v>
      </c>
      <c r="H4" s="2">
        <f t="shared" si="0"/>
        <v>137563.14000000001</v>
      </c>
    </row>
    <row r="5" spans="1:8" x14ac:dyDescent="0.25">
      <c r="A5" t="s">
        <v>2</v>
      </c>
      <c r="B5" s="7" t="s">
        <v>145</v>
      </c>
      <c r="C5" t="s">
        <v>122</v>
      </c>
      <c r="D5" s="2">
        <f>D6+D12</f>
        <v>203844.20680555556</v>
      </c>
      <c r="E5" s="2">
        <f t="shared" ref="E5:H5" si="1">E6+E12</f>
        <v>61110.06</v>
      </c>
      <c r="F5" s="2">
        <f t="shared" si="1"/>
        <v>223417.36</v>
      </c>
      <c r="G5" s="2">
        <f t="shared" si="1"/>
        <v>48692.399999999994</v>
      </c>
      <c r="H5" s="2">
        <f t="shared" si="1"/>
        <v>137563.14000000001</v>
      </c>
    </row>
    <row r="6" spans="1:8" x14ac:dyDescent="0.25">
      <c r="A6" s="1" t="s">
        <v>3</v>
      </c>
      <c r="B6" s="7" t="s">
        <v>146</v>
      </c>
      <c r="C6" t="s">
        <v>122</v>
      </c>
      <c r="D6" s="2">
        <f>SUM(D7:D11)</f>
        <v>36450.206805555557</v>
      </c>
      <c r="E6" s="2">
        <f t="shared" ref="E6:H6" si="2">SUM(E7:E11)</f>
        <v>26538.84</v>
      </c>
      <c r="F6" s="2">
        <f t="shared" si="2"/>
        <v>20126.09</v>
      </c>
      <c r="G6" s="2">
        <f t="shared" si="2"/>
        <v>8990.84</v>
      </c>
      <c r="H6" s="2">
        <f t="shared" si="2"/>
        <v>59150.479999999996</v>
      </c>
    </row>
    <row r="7" spans="1:8" x14ac:dyDescent="0.25">
      <c r="A7" t="s">
        <v>4</v>
      </c>
      <c r="B7" s="7" t="s">
        <v>147</v>
      </c>
      <c r="C7" t="s">
        <v>122</v>
      </c>
      <c r="D7" s="2">
        <f>[1]TODO!B6</f>
        <v>2000</v>
      </c>
      <c r="E7">
        <f>[2]Hoja1!C59</f>
        <v>0</v>
      </c>
      <c r="F7" s="2">
        <f>'[3]2025'!F8</f>
        <v>0</v>
      </c>
      <c r="G7" s="2">
        <f>[2]Hoja1!D59</f>
        <v>49.94</v>
      </c>
      <c r="H7" s="2">
        <f>'[3]2025'!G8</f>
        <v>0</v>
      </c>
    </row>
    <row r="8" spans="1:8" x14ac:dyDescent="0.25">
      <c r="A8" t="s">
        <v>78</v>
      </c>
      <c r="B8" s="7" t="s">
        <v>148</v>
      </c>
      <c r="C8" t="s">
        <v>122</v>
      </c>
      <c r="D8" s="2">
        <f>[1]TODO!B7</f>
        <v>6666.666666666667</v>
      </c>
      <c r="E8">
        <f>[2]Hoja1!C139</f>
        <v>0</v>
      </c>
      <c r="F8" s="2">
        <f>'[3]2025'!F86</f>
        <v>0</v>
      </c>
      <c r="G8" s="2">
        <f>[2]Hoja1!D139</f>
        <v>0</v>
      </c>
      <c r="H8" s="2">
        <f>'[3]2025'!G86</f>
        <v>1352.85</v>
      </c>
    </row>
    <row r="9" spans="1:8" x14ac:dyDescent="0.25">
      <c r="A9" t="s">
        <v>5</v>
      </c>
      <c r="B9" s="7" t="s">
        <v>149</v>
      </c>
      <c r="C9" t="s">
        <v>122</v>
      </c>
      <c r="D9" s="2">
        <f>[1]TODO!B8</f>
        <v>19000</v>
      </c>
      <c r="E9">
        <f>[2]Hoja1!C60</f>
        <v>26538.84</v>
      </c>
      <c r="F9" s="2">
        <f>'[3]2025'!F9</f>
        <v>0</v>
      </c>
      <c r="G9" s="2">
        <f>[2]Hoja1!D60</f>
        <v>8940.9</v>
      </c>
      <c r="H9" s="2">
        <f>'[3]2025'!G9</f>
        <v>57797.63</v>
      </c>
    </row>
    <row r="10" spans="1:8" x14ac:dyDescent="0.25">
      <c r="A10" t="s">
        <v>6</v>
      </c>
      <c r="B10" s="7" t="s">
        <v>150</v>
      </c>
      <c r="C10" t="s">
        <v>122</v>
      </c>
      <c r="D10" s="2">
        <f>[1]TODO!B9</f>
        <v>416.66666666666669</v>
      </c>
      <c r="E10">
        <f>[2]Hoja1!C61</f>
        <v>0</v>
      </c>
      <c r="F10" s="2">
        <f>'[3]2025'!F10</f>
        <v>0</v>
      </c>
      <c r="G10" s="2">
        <f>[2]Hoja1!D61</f>
        <v>0</v>
      </c>
      <c r="H10" s="2">
        <f>'[3]2025'!G10</f>
        <v>0</v>
      </c>
    </row>
    <row r="11" spans="1:8" x14ac:dyDescent="0.25">
      <c r="A11" t="s">
        <v>7</v>
      </c>
      <c r="B11" s="7" t="s">
        <v>151</v>
      </c>
      <c r="C11" t="s">
        <v>122</v>
      </c>
      <c r="D11" s="2">
        <f>[1]TODO!B10</f>
        <v>8366.8734722222234</v>
      </c>
      <c r="E11">
        <f>[2]Hoja1!C62</f>
        <v>0</v>
      </c>
      <c r="F11" s="2">
        <f>'[3]2025'!F11</f>
        <v>20126.09</v>
      </c>
      <c r="G11" s="2">
        <f>[2]Hoja1!D62</f>
        <v>0</v>
      </c>
      <c r="H11" s="2">
        <f>'[3]2025'!G11</f>
        <v>0</v>
      </c>
    </row>
    <row r="12" spans="1:8" x14ac:dyDescent="0.25">
      <c r="A12" t="s">
        <v>8</v>
      </c>
      <c r="B12" s="7" t="s">
        <v>152</v>
      </c>
      <c r="C12" t="s">
        <v>122</v>
      </c>
      <c r="D12" s="2">
        <f>SUM(D13:D38)</f>
        <v>167394</v>
      </c>
      <c r="E12" s="2">
        <f t="shared" ref="E12:H12" si="3">SUM(E13:E38)</f>
        <v>34571.219999999994</v>
      </c>
      <c r="F12" s="2">
        <f t="shared" si="3"/>
        <v>203291.27</v>
      </c>
      <c r="G12" s="2">
        <f t="shared" si="3"/>
        <v>39701.56</v>
      </c>
      <c r="H12" s="2">
        <f t="shared" si="3"/>
        <v>78412.66</v>
      </c>
    </row>
    <row r="13" spans="1:8" x14ac:dyDescent="0.25">
      <c r="A13" t="s">
        <v>9</v>
      </c>
      <c r="B13" s="7" t="s">
        <v>153</v>
      </c>
      <c r="C13" t="s">
        <v>122</v>
      </c>
      <c r="D13" s="2">
        <f>[1]TODO!B12</f>
        <v>4000</v>
      </c>
      <c r="E13">
        <f>[2]Hoja1!C64</f>
        <v>57.42</v>
      </c>
      <c r="F13" s="2">
        <f>'[3]2025'!F13</f>
        <v>2349.96</v>
      </c>
      <c r="G13" s="2">
        <f>[2]Hoja1!D64</f>
        <v>1137.96</v>
      </c>
      <c r="H13" s="2">
        <f>'[3]2025'!G13</f>
        <v>845.64</v>
      </c>
    </row>
    <row r="14" spans="1:8" x14ac:dyDescent="0.25">
      <c r="A14" t="s">
        <v>10</v>
      </c>
      <c r="B14" s="7" t="s">
        <v>154</v>
      </c>
      <c r="C14" t="s">
        <v>122</v>
      </c>
      <c r="D14" s="2">
        <f>[1]TODO!B13</f>
        <v>0</v>
      </c>
      <c r="E14">
        <f>[2]Hoja1!C65</f>
        <v>7217.1</v>
      </c>
      <c r="F14" s="2">
        <f>'[3]2025'!F14</f>
        <v>0</v>
      </c>
      <c r="G14" s="2">
        <f>[2]Hoja1!D65</f>
        <v>6101.4</v>
      </c>
      <c r="H14" s="2">
        <f>'[3]2025'!G14</f>
        <v>0</v>
      </c>
    </row>
    <row r="15" spans="1:8" x14ac:dyDescent="0.25">
      <c r="A15" t="s">
        <v>11</v>
      </c>
      <c r="B15" s="7" t="s">
        <v>155</v>
      </c>
      <c r="C15" t="s">
        <v>122</v>
      </c>
      <c r="D15" s="2">
        <f>[1]TODO!B14</f>
        <v>800</v>
      </c>
      <c r="E15">
        <f>[2]Hoja1!C66</f>
        <v>3558.58</v>
      </c>
      <c r="F15" s="2">
        <f>'[3]2025'!F15</f>
        <v>0</v>
      </c>
      <c r="G15" s="2">
        <f>[2]Hoja1!D66</f>
        <v>273.74</v>
      </c>
      <c r="H15" s="2">
        <f>'[3]2025'!G15</f>
        <v>0</v>
      </c>
    </row>
    <row r="16" spans="1:8" x14ac:dyDescent="0.25">
      <c r="A16" t="s">
        <v>12</v>
      </c>
      <c r="B16" s="7" t="s">
        <v>156</v>
      </c>
      <c r="C16" t="s">
        <v>122</v>
      </c>
      <c r="D16" s="2">
        <f>[1]TODO!B15</f>
        <v>350</v>
      </c>
      <c r="E16">
        <f>[2]Hoja1!C67</f>
        <v>436.4</v>
      </c>
      <c r="F16" s="2">
        <f>'[3]2025'!F16</f>
        <v>0</v>
      </c>
      <c r="G16" s="2">
        <f>[2]Hoja1!D67</f>
        <v>436.4</v>
      </c>
      <c r="H16" s="2">
        <f>'[3]2025'!G16</f>
        <v>0</v>
      </c>
    </row>
    <row r="17" spans="1:8" x14ac:dyDescent="0.25">
      <c r="A17" t="s">
        <v>13</v>
      </c>
      <c r="B17" s="7" t="s">
        <v>157</v>
      </c>
      <c r="C17" t="s">
        <v>122</v>
      </c>
      <c r="D17" s="2">
        <f>[1]TODO!B16</f>
        <v>7900</v>
      </c>
      <c r="E17">
        <f>[2]Hoja1!C68</f>
        <v>2874.48</v>
      </c>
      <c r="F17" s="2">
        <f>'[3]2025'!F17</f>
        <v>0</v>
      </c>
      <c r="G17" s="2">
        <f>[2]Hoja1!D68</f>
        <v>410.64</v>
      </c>
      <c r="H17" s="2">
        <f>'[3]2025'!G17</f>
        <v>0</v>
      </c>
    </row>
    <row r="18" spans="1:8" x14ac:dyDescent="0.25">
      <c r="A18" t="s">
        <v>14</v>
      </c>
      <c r="B18" s="7" t="s">
        <v>158</v>
      </c>
      <c r="C18" t="s">
        <v>122</v>
      </c>
      <c r="D18" s="2">
        <f>[1]TODO!B17</f>
        <v>5500</v>
      </c>
      <c r="E18">
        <f>[2]Hoja1!C69</f>
        <v>6186.94</v>
      </c>
      <c r="F18" s="2">
        <f>'[3]2025'!F18</f>
        <v>5934.39</v>
      </c>
      <c r="G18" s="2">
        <f>[2]Hoja1!D69</f>
        <v>4582.1000000000004</v>
      </c>
      <c r="H18" s="2">
        <f>'[3]2025'!G18</f>
        <v>5934.39</v>
      </c>
    </row>
    <row r="19" spans="1:8" x14ac:dyDescent="0.25">
      <c r="A19" t="s">
        <v>15</v>
      </c>
      <c r="B19" s="7" t="s">
        <v>159</v>
      </c>
      <c r="C19" t="s">
        <v>122</v>
      </c>
      <c r="D19" s="2">
        <f>[1]TODO!B18</f>
        <v>250</v>
      </c>
      <c r="E19">
        <f>[2]Hoja1!C70</f>
        <v>352.94</v>
      </c>
      <c r="F19" s="2">
        <f>'[3]2025'!F19</f>
        <v>81.34</v>
      </c>
      <c r="G19" s="2">
        <f>[2]Hoja1!D70</f>
        <v>352.94</v>
      </c>
      <c r="H19" s="2">
        <f>'[3]2025'!G19</f>
        <v>81.34</v>
      </c>
    </row>
    <row r="20" spans="1:8" x14ac:dyDescent="0.25">
      <c r="A20" t="s">
        <v>16</v>
      </c>
      <c r="B20" s="7" t="s">
        <v>160</v>
      </c>
      <c r="C20" t="s">
        <v>122</v>
      </c>
      <c r="D20" s="2">
        <f>[1]TODO!B19</f>
        <v>4500</v>
      </c>
      <c r="E20">
        <f>[2]Hoja1!C71</f>
        <v>6192.73</v>
      </c>
      <c r="F20" s="2">
        <f>'[3]2025'!F20</f>
        <v>7373.34</v>
      </c>
      <c r="G20" s="2">
        <f>[2]Hoja1!D71</f>
        <v>6370.14</v>
      </c>
      <c r="H20" s="2">
        <f>'[3]2025'!G20</f>
        <v>3244.26</v>
      </c>
    </row>
    <row r="21" spans="1:8" x14ac:dyDescent="0.25">
      <c r="A21" t="s">
        <v>17</v>
      </c>
      <c r="B21" s="7" t="s">
        <v>161</v>
      </c>
      <c r="C21" t="s">
        <v>122</v>
      </c>
      <c r="D21" s="2">
        <f>[1]TODO!B20</f>
        <v>0</v>
      </c>
      <c r="E21">
        <f>[2]Hoja1!C72</f>
        <v>4092.48</v>
      </c>
      <c r="F21" s="2">
        <f>'[3]2025'!F21</f>
        <v>0</v>
      </c>
      <c r="G21" s="2">
        <f>[2]Hoja1!D72</f>
        <v>0</v>
      </c>
      <c r="H21" s="2">
        <f>'[3]2025'!G21</f>
        <v>0</v>
      </c>
    </row>
    <row r="22" spans="1:8" x14ac:dyDescent="0.25">
      <c r="A22" t="s">
        <v>18</v>
      </c>
      <c r="B22" s="7" t="s">
        <v>162</v>
      </c>
      <c r="C22" t="s">
        <v>122</v>
      </c>
      <c r="D22" s="2">
        <f>[1]TODO!B21</f>
        <v>150</v>
      </c>
      <c r="E22">
        <f>[2]Hoja1!C73</f>
        <v>445.44</v>
      </c>
      <c r="F22" s="2">
        <f>'[3]2025'!F22</f>
        <v>0</v>
      </c>
      <c r="G22" s="2">
        <f>[2]Hoja1!D73</f>
        <v>445.44</v>
      </c>
      <c r="H22" s="2">
        <f>'[3]2025'!G22</f>
        <v>0</v>
      </c>
    </row>
    <row r="23" spans="1:8" x14ac:dyDescent="0.25">
      <c r="A23" t="s">
        <v>19</v>
      </c>
      <c r="B23" s="7" t="s">
        <v>163</v>
      </c>
      <c r="C23" t="s">
        <v>122</v>
      </c>
      <c r="D23" s="2">
        <f>[1]TODO!B22</f>
        <v>0</v>
      </c>
      <c r="E23">
        <f>[2]Hoja1!C74</f>
        <v>920.81</v>
      </c>
      <c r="F23" s="2">
        <f>'[3]2025'!F23</f>
        <v>0</v>
      </c>
      <c r="G23" s="2">
        <f>[2]Hoja1!D74</f>
        <v>920.81</v>
      </c>
      <c r="H23" s="2">
        <f>'[3]2025'!G23</f>
        <v>0</v>
      </c>
    </row>
    <row r="24" spans="1:8" x14ac:dyDescent="0.25">
      <c r="A24" t="s">
        <v>20</v>
      </c>
      <c r="B24" s="7" t="s">
        <v>164</v>
      </c>
      <c r="C24" t="s">
        <v>122</v>
      </c>
      <c r="D24" s="2">
        <f>[1]TODO!B23</f>
        <v>250</v>
      </c>
      <c r="E24">
        <f>[2]Hoja1!C75</f>
        <v>929.16</v>
      </c>
      <c r="F24" s="2">
        <f>'[3]2025'!F24</f>
        <v>0</v>
      </c>
      <c r="G24" s="2">
        <f>[2]Hoja1!D75</f>
        <v>929.16</v>
      </c>
      <c r="H24" s="2">
        <f>'[3]2025'!G24</f>
        <v>0</v>
      </c>
    </row>
    <row r="25" spans="1:8" x14ac:dyDescent="0.25">
      <c r="A25" t="s">
        <v>21</v>
      </c>
      <c r="B25" s="7" t="s">
        <v>165</v>
      </c>
      <c r="C25" t="s">
        <v>122</v>
      </c>
      <c r="D25" s="2">
        <f>[1]TODO!B24</f>
        <v>522</v>
      </c>
      <c r="E25">
        <f>[2]Hoja1!C76</f>
        <v>522</v>
      </c>
      <c r="F25" s="2">
        <f>'[3]2025'!F25</f>
        <v>522</v>
      </c>
      <c r="G25" s="2">
        <f>[2]Hoja1!D76</f>
        <v>522</v>
      </c>
      <c r="H25" s="2">
        <f>'[3]2025'!G25</f>
        <v>522</v>
      </c>
    </row>
    <row r="26" spans="1:8" x14ac:dyDescent="0.25">
      <c r="A26" t="s">
        <v>22</v>
      </c>
      <c r="B26" s="7" t="s">
        <v>166</v>
      </c>
      <c r="C26" t="s">
        <v>122</v>
      </c>
      <c r="D26" s="2">
        <f>[1]TODO!B25</f>
        <v>1200</v>
      </c>
      <c r="E26">
        <f>[2]Hoja1!C77</f>
        <v>348</v>
      </c>
      <c r="F26" s="2">
        <f>'[3]2025'!F26</f>
        <v>2784</v>
      </c>
      <c r="G26" s="2">
        <f>[2]Hoja1!D77</f>
        <v>348</v>
      </c>
      <c r="H26" s="2">
        <f>'[3]2025'!G26</f>
        <v>0</v>
      </c>
    </row>
    <row r="27" spans="1:8" x14ac:dyDescent="0.25">
      <c r="A27" t="s">
        <v>23</v>
      </c>
      <c r="B27" s="7" t="s">
        <v>167</v>
      </c>
      <c r="C27" t="s">
        <v>122</v>
      </c>
      <c r="D27" s="2">
        <f>[1]TODO!B26</f>
        <v>2250</v>
      </c>
      <c r="E27">
        <f>[2]Hoja1!C78</f>
        <v>344.52</v>
      </c>
      <c r="F27" s="2">
        <f>'[3]2025'!F27</f>
        <v>0</v>
      </c>
      <c r="G27" s="2">
        <f>[2]Hoja1!D78</f>
        <v>172.26</v>
      </c>
      <c r="H27" s="2">
        <f>'[3]2025'!G27</f>
        <v>0</v>
      </c>
    </row>
    <row r="28" spans="1:8" x14ac:dyDescent="0.25">
      <c r="A28" t="s">
        <v>24</v>
      </c>
      <c r="B28" s="7" t="s">
        <v>168</v>
      </c>
      <c r="C28" t="s">
        <v>122</v>
      </c>
      <c r="D28" s="2">
        <f>[1]TODO!B27</f>
        <v>30</v>
      </c>
      <c r="E28">
        <f>[2]Hoja1!C79</f>
        <v>69.599999999999994</v>
      </c>
      <c r="F28" s="2">
        <f>'[3]2025'!F28</f>
        <v>0</v>
      </c>
      <c r="G28" s="2">
        <f>[2]Hoja1!D79</f>
        <v>69.599999999999994</v>
      </c>
      <c r="H28" s="2">
        <f>'[3]2025'!G28</f>
        <v>0</v>
      </c>
    </row>
    <row r="29" spans="1:8" x14ac:dyDescent="0.25">
      <c r="A29" t="s">
        <v>25</v>
      </c>
      <c r="B29" s="7" t="s">
        <v>169</v>
      </c>
      <c r="C29" t="s">
        <v>122</v>
      </c>
      <c r="D29" s="2">
        <f>[1]TODO!B28</f>
        <v>110000</v>
      </c>
      <c r="E29">
        <f>[2]Hoja1!C80</f>
        <v>0</v>
      </c>
      <c r="F29" s="2">
        <f>'[3]2025'!F29</f>
        <v>112275.8</v>
      </c>
      <c r="G29" s="2">
        <f>[2]Hoja1!D80</f>
        <v>0</v>
      </c>
      <c r="H29" s="2">
        <f>'[3]2025'!G29</f>
        <v>52797.86</v>
      </c>
    </row>
    <row r="30" spans="1:8" x14ac:dyDescent="0.25">
      <c r="A30" t="s">
        <v>26</v>
      </c>
      <c r="B30" s="7" t="s">
        <v>170</v>
      </c>
      <c r="C30" t="s">
        <v>122</v>
      </c>
      <c r="D30" s="2">
        <f>[1]TODO!B29</f>
        <v>28800</v>
      </c>
      <c r="E30">
        <f>[2]Hoja1!C81</f>
        <v>0</v>
      </c>
      <c r="F30" s="2">
        <f>'[3]2025'!F30</f>
        <v>63081.27</v>
      </c>
      <c r="G30" s="2">
        <f>[2]Hoja1!D81</f>
        <v>16606.349999999999</v>
      </c>
      <c r="H30" s="2">
        <f>'[3]2025'!G30</f>
        <v>14157.68</v>
      </c>
    </row>
    <row r="31" spans="1:8" x14ac:dyDescent="0.25">
      <c r="A31" t="s">
        <v>27</v>
      </c>
      <c r="B31" s="7" t="s">
        <v>171</v>
      </c>
      <c r="C31" t="s">
        <v>122</v>
      </c>
      <c r="D31" s="2">
        <f>[1]TODO!B30</f>
        <v>0</v>
      </c>
      <c r="E31">
        <f>[2]Hoja1!C82</f>
        <v>22.62</v>
      </c>
      <c r="F31" s="2">
        <f>'[3]2025'!F31</f>
        <v>0</v>
      </c>
      <c r="G31" s="2">
        <f>[2]Hoja1!D82</f>
        <v>22.62</v>
      </c>
      <c r="H31" s="2">
        <f>'[3]2025'!G31</f>
        <v>0</v>
      </c>
    </row>
    <row r="32" spans="1:8" x14ac:dyDescent="0.25">
      <c r="A32" t="s">
        <v>28</v>
      </c>
      <c r="B32" s="7" t="s">
        <v>172</v>
      </c>
      <c r="C32" t="s">
        <v>122</v>
      </c>
      <c r="D32" s="2">
        <f>[1]TODO!B31</f>
        <v>600</v>
      </c>
      <c r="E32">
        <f>[2]Hoja1!C83</f>
        <v>0</v>
      </c>
      <c r="F32" s="2">
        <f>'[3]2025'!F32</f>
        <v>690.43</v>
      </c>
      <c r="G32" s="2">
        <f>[2]Hoja1!D83</f>
        <v>0</v>
      </c>
      <c r="H32" s="2">
        <f>'[3]2025'!G32</f>
        <v>690.43</v>
      </c>
    </row>
    <row r="33" spans="1:8" x14ac:dyDescent="0.25">
      <c r="A33" t="s">
        <v>29</v>
      </c>
      <c r="B33" s="7" t="s">
        <v>173</v>
      </c>
      <c r="C33" t="s">
        <v>122</v>
      </c>
      <c r="D33" s="2">
        <f>[1]TODO!B32</f>
        <v>12</v>
      </c>
      <c r="E33">
        <f>[2]Hoja1!C84</f>
        <v>0</v>
      </c>
      <c r="F33" s="2">
        <f>'[3]2025'!F33</f>
        <v>139.06</v>
      </c>
      <c r="G33" s="2">
        <f>[2]Hoja1!D84</f>
        <v>0</v>
      </c>
      <c r="H33" s="2">
        <f>'[3]2025'!G33</f>
        <v>139.06</v>
      </c>
    </row>
    <row r="34" spans="1:8" x14ac:dyDescent="0.25">
      <c r="A34" t="s">
        <v>30</v>
      </c>
      <c r="B34" s="7" t="s">
        <v>174</v>
      </c>
      <c r="C34" t="s">
        <v>122</v>
      </c>
      <c r="D34" s="2">
        <f>[1]TODO!B33</f>
        <v>60</v>
      </c>
      <c r="E34">
        <f>[2]Hoja1!C85</f>
        <v>0</v>
      </c>
      <c r="F34" s="2">
        <f>'[3]2025'!F34</f>
        <v>0</v>
      </c>
      <c r="G34" s="2">
        <f>[2]Hoja1!D85</f>
        <v>0</v>
      </c>
      <c r="H34" s="2">
        <f>'[3]2025'!G34</f>
        <v>0</v>
      </c>
    </row>
    <row r="35" spans="1:8" x14ac:dyDescent="0.25">
      <c r="A35" t="s">
        <v>31</v>
      </c>
      <c r="B35" s="7" t="s">
        <v>175</v>
      </c>
      <c r="C35" t="s">
        <v>122</v>
      </c>
      <c r="D35" s="2">
        <f>[1]TODO!B34</f>
        <v>0</v>
      </c>
      <c r="E35">
        <f>[2]Hoja1!C86</f>
        <v>0</v>
      </c>
      <c r="F35" s="2">
        <f>'[3]2025'!F35</f>
        <v>1378.08</v>
      </c>
      <c r="G35" s="2">
        <f>[2]Hoja1!D86</f>
        <v>0</v>
      </c>
      <c r="H35" s="2">
        <f>'[3]2025'!G35</f>
        <v>0</v>
      </c>
    </row>
    <row r="36" spans="1:8" x14ac:dyDescent="0.25">
      <c r="A36" t="s">
        <v>32</v>
      </c>
      <c r="B36" s="7" t="s">
        <v>176</v>
      </c>
      <c r="C36" t="s">
        <v>122</v>
      </c>
      <c r="D36" s="2">
        <f>[1]TODO!B35</f>
        <v>200</v>
      </c>
      <c r="E36">
        <f>[2]Hoja1!C87</f>
        <v>0</v>
      </c>
      <c r="F36" s="2">
        <f>'[3]2025'!F36</f>
        <v>0</v>
      </c>
      <c r="G36" s="2">
        <f>[2]Hoja1!D87</f>
        <v>0</v>
      </c>
      <c r="H36" s="2">
        <f>'[3]2025'!G36</f>
        <v>0</v>
      </c>
    </row>
    <row r="37" spans="1:8" x14ac:dyDescent="0.25">
      <c r="A37" t="s">
        <v>33</v>
      </c>
      <c r="B37" s="7" t="s">
        <v>177</v>
      </c>
      <c r="C37" t="s">
        <v>122</v>
      </c>
      <c r="D37" s="2">
        <f>[1]TODO!B36</f>
        <v>20</v>
      </c>
      <c r="E37">
        <f>[2]Hoja1!C88</f>
        <v>0</v>
      </c>
      <c r="F37" s="2">
        <f>'[3]2025'!F37</f>
        <v>0</v>
      </c>
      <c r="G37" s="2">
        <f>[2]Hoja1!D88</f>
        <v>0</v>
      </c>
      <c r="H37" s="2">
        <f>'[3]2025'!G37</f>
        <v>0</v>
      </c>
    </row>
    <row r="38" spans="1:8" x14ac:dyDescent="0.25">
      <c r="A38" t="s">
        <v>34</v>
      </c>
      <c r="B38" s="7" t="s">
        <v>178</v>
      </c>
      <c r="C38" t="s">
        <v>122</v>
      </c>
      <c r="D38" s="2">
        <f>[1]TODO!B37</f>
        <v>0</v>
      </c>
      <c r="E38">
        <f>[2]Hoja1!C89</f>
        <v>0</v>
      </c>
      <c r="F38" s="2">
        <f>'[3]2025'!F38</f>
        <v>6681.6</v>
      </c>
      <c r="G38" s="2">
        <f>[2]Hoja1!D89</f>
        <v>0</v>
      </c>
      <c r="H38" s="2">
        <f>'[3]2025'!G38</f>
        <v>0</v>
      </c>
    </row>
    <row r="39" spans="1:8" x14ac:dyDescent="0.25">
      <c r="A39" t="s">
        <v>35</v>
      </c>
      <c r="B39" s="7" t="s">
        <v>179</v>
      </c>
      <c r="C39" t="s">
        <v>122</v>
      </c>
      <c r="D39" s="2">
        <f>D40</f>
        <v>8050</v>
      </c>
      <c r="E39" s="2">
        <f t="shared" ref="E39:H39" si="4">E40</f>
        <v>780.95</v>
      </c>
      <c r="F39" s="2">
        <f t="shared" si="4"/>
        <v>38082.65</v>
      </c>
      <c r="G39" s="2">
        <f t="shared" si="4"/>
        <v>53.57</v>
      </c>
      <c r="H39" s="2">
        <f t="shared" si="4"/>
        <v>3138.08</v>
      </c>
    </row>
    <row r="40" spans="1:8" x14ac:dyDescent="0.25">
      <c r="A40" t="s">
        <v>36</v>
      </c>
      <c r="B40" s="7" t="s">
        <v>180</v>
      </c>
      <c r="C40" t="s">
        <v>122</v>
      </c>
      <c r="D40" s="2">
        <f>D41+D44+D46+D48+D51+D53</f>
        <v>8050</v>
      </c>
      <c r="E40" s="2">
        <f t="shared" ref="E40:H40" si="5">E41+E44+E46+E48+E51+E53</f>
        <v>780.95</v>
      </c>
      <c r="F40" s="2">
        <f t="shared" si="5"/>
        <v>38082.65</v>
      </c>
      <c r="G40" s="2">
        <f t="shared" si="5"/>
        <v>53.57</v>
      </c>
      <c r="H40" s="2">
        <f t="shared" si="5"/>
        <v>3138.08</v>
      </c>
    </row>
    <row r="41" spans="1:8" x14ac:dyDescent="0.25">
      <c r="A41" t="s">
        <v>37</v>
      </c>
      <c r="B41" s="7" t="s">
        <v>181</v>
      </c>
      <c r="C41" t="s">
        <v>122</v>
      </c>
      <c r="D41" s="2">
        <f>D42+D43</f>
        <v>0</v>
      </c>
      <c r="E41" s="2">
        <f t="shared" ref="E41:H41" si="6">E42+E43</f>
        <v>0</v>
      </c>
      <c r="F41" s="2">
        <f t="shared" si="6"/>
        <v>0</v>
      </c>
      <c r="G41" s="2">
        <f t="shared" si="6"/>
        <v>0</v>
      </c>
      <c r="H41" s="2">
        <f t="shared" si="6"/>
        <v>0</v>
      </c>
    </row>
    <row r="42" spans="1:8" x14ac:dyDescent="0.25">
      <c r="A42" t="s">
        <v>38</v>
      </c>
      <c r="B42" s="7" t="s">
        <v>182</v>
      </c>
      <c r="C42" t="s">
        <v>122</v>
      </c>
      <c r="D42" s="2">
        <f>[1]TODO!B41</f>
        <v>0</v>
      </c>
      <c r="E42">
        <f>[2]Hoja1!C93</f>
        <v>0</v>
      </c>
      <c r="F42" s="2">
        <f>'[3]2025'!F42</f>
        <v>0</v>
      </c>
      <c r="G42" s="2">
        <f>[2]Hoja1!D93</f>
        <v>0</v>
      </c>
      <c r="H42" s="2">
        <f>'[3]2025'!G42</f>
        <v>0</v>
      </c>
    </row>
    <row r="43" spans="1:8" x14ac:dyDescent="0.25">
      <c r="A43" t="s">
        <v>39</v>
      </c>
      <c r="B43" s="7" t="s">
        <v>183</v>
      </c>
      <c r="C43" t="s">
        <v>122</v>
      </c>
      <c r="D43" s="2">
        <f>[1]TODO!B42</f>
        <v>0</v>
      </c>
      <c r="E43">
        <f>[2]Hoja1!C94</f>
        <v>0</v>
      </c>
      <c r="F43" s="2">
        <f>'[3]2025'!F43</f>
        <v>0</v>
      </c>
      <c r="G43" s="2">
        <f>[2]Hoja1!D94</f>
        <v>0</v>
      </c>
      <c r="H43" s="2">
        <f>'[3]2025'!G43</f>
        <v>0</v>
      </c>
    </row>
    <row r="44" spans="1:8" x14ac:dyDescent="0.25">
      <c r="A44" t="s">
        <v>40</v>
      </c>
      <c r="B44" s="7">
        <v>4</v>
      </c>
      <c r="C44" t="s">
        <v>122</v>
      </c>
      <c r="D44" s="2">
        <f>D45</f>
        <v>0</v>
      </c>
      <c r="E44" s="2">
        <f t="shared" ref="E44:H44" si="7">E45</f>
        <v>0</v>
      </c>
      <c r="F44" s="2">
        <f t="shared" si="7"/>
        <v>2229.0700000000002</v>
      </c>
      <c r="G44" s="2">
        <f t="shared" si="7"/>
        <v>0</v>
      </c>
      <c r="H44" s="2">
        <f t="shared" si="7"/>
        <v>0</v>
      </c>
    </row>
    <row r="45" spans="1:8" x14ac:dyDescent="0.25">
      <c r="A45" t="s">
        <v>41</v>
      </c>
      <c r="B45" s="7">
        <v>5</v>
      </c>
      <c r="C45" t="s">
        <v>122</v>
      </c>
      <c r="D45" s="2">
        <f>[1]TODO!B44</f>
        <v>0</v>
      </c>
      <c r="E45">
        <f>[2]Hoja1!C96</f>
        <v>0</v>
      </c>
      <c r="F45" s="2">
        <f>'[3]2025'!F45</f>
        <v>2229.0700000000002</v>
      </c>
      <c r="G45" s="2">
        <f>[2]Hoja1!D96</f>
        <v>0</v>
      </c>
      <c r="H45" s="2">
        <f>'[3]2025'!G45</f>
        <v>0</v>
      </c>
    </row>
    <row r="46" spans="1:8" x14ac:dyDescent="0.25">
      <c r="A46" s="3" t="s">
        <v>126</v>
      </c>
      <c r="B46" s="7">
        <v>4</v>
      </c>
      <c r="C46" t="s">
        <v>122</v>
      </c>
      <c r="D46" s="2">
        <f>D47</f>
        <v>0</v>
      </c>
      <c r="E46" s="2">
        <f t="shared" ref="E46:H46" si="8">E47</f>
        <v>0</v>
      </c>
      <c r="F46" s="2">
        <f t="shared" si="8"/>
        <v>0</v>
      </c>
      <c r="G46" s="2">
        <f t="shared" si="8"/>
        <v>0</v>
      </c>
      <c r="H46" s="2">
        <f t="shared" si="8"/>
        <v>0</v>
      </c>
    </row>
    <row r="47" spans="1:8" x14ac:dyDescent="0.25">
      <c r="A47" s="3" t="s">
        <v>127</v>
      </c>
      <c r="B47" s="7">
        <v>5</v>
      </c>
      <c r="C47" t="s">
        <v>122</v>
      </c>
      <c r="D47" s="2">
        <f>[1]TODO!B46</f>
        <v>0</v>
      </c>
      <c r="E47">
        <f>[2]Hoja1!C98</f>
        <v>0</v>
      </c>
      <c r="F47" s="2"/>
      <c r="G47" s="2">
        <f>[2]Hoja1!D98</f>
        <v>0</v>
      </c>
      <c r="H47" s="2"/>
    </row>
    <row r="48" spans="1:8" x14ac:dyDescent="0.25">
      <c r="A48" t="s">
        <v>42</v>
      </c>
      <c r="B48" s="7">
        <v>4</v>
      </c>
      <c r="C48" t="s">
        <v>122</v>
      </c>
      <c r="D48" s="2">
        <f>D49+D50</f>
        <v>6400</v>
      </c>
      <c r="E48" s="2">
        <f t="shared" ref="E48:H48" si="9">E49+E50</f>
        <v>0</v>
      </c>
      <c r="F48" s="2">
        <f t="shared" si="9"/>
        <v>0</v>
      </c>
      <c r="G48" s="2">
        <f t="shared" si="9"/>
        <v>0</v>
      </c>
      <c r="H48" s="2">
        <f t="shared" si="9"/>
        <v>0</v>
      </c>
    </row>
    <row r="49" spans="1:8" x14ac:dyDescent="0.25">
      <c r="A49" t="s">
        <v>43</v>
      </c>
      <c r="B49" s="7">
        <v>5</v>
      </c>
      <c r="C49" t="s">
        <v>122</v>
      </c>
      <c r="D49" s="2">
        <f>[1]TODO!B48</f>
        <v>6000</v>
      </c>
      <c r="E49">
        <f>[2]Hoja1!C100</f>
        <v>0</v>
      </c>
      <c r="F49" s="2">
        <f>'[3]2025'!F47</f>
        <v>0</v>
      </c>
      <c r="G49" s="2">
        <f>[2]Hoja1!D100</f>
        <v>0</v>
      </c>
      <c r="H49" s="2">
        <f>'[3]2025'!G47</f>
        <v>0</v>
      </c>
    </row>
    <row r="50" spans="1:8" x14ac:dyDescent="0.25">
      <c r="A50" t="s">
        <v>44</v>
      </c>
      <c r="B50" s="7">
        <v>5</v>
      </c>
      <c r="C50" t="s">
        <v>122</v>
      </c>
      <c r="D50" s="2">
        <f>[1]TODO!B49</f>
        <v>400</v>
      </c>
      <c r="E50">
        <f>[2]Hoja1!C101</f>
        <v>0</v>
      </c>
      <c r="F50" s="2">
        <f>'[3]2025'!F48</f>
        <v>0</v>
      </c>
      <c r="G50" s="2">
        <f>[2]Hoja1!D101</f>
        <v>0</v>
      </c>
      <c r="H50" s="2">
        <f>'[3]2025'!G48</f>
        <v>0</v>
      </c>
    </row>
    <row r="51" spans="1:8" x14ac:dyDescent="0.25">
      <c r="A51" t="s">
        <v>45</v>
      </c>
      <c r="B51" s="7">
        <v>4</v>
      </c>
      <c r="C51" t="s">
        <v>122</v>
      </c>
      <c r="D51" s="2">
        <f>D52</f>
        <v>1000</v>
      </c>
      <c r="E51" s="2">
        <f t="shared" ref="E51:H51" si="10">E52</f>
        <v>0</v>
      </c>
      <c r="F51" s="2">
        <f t="shared" si="10"/>
        <v>0</v>
      </c>
      <c r="G51" s="2">
        <f t="shared" si="10"/>
        <v>0</v>
      </c>
      <c r="H51" s="2">
        <f t="shared" si="10"/>
        <v>0</v>
      </c>
    </row>
    <row r="52" spans="1:8" x14ac:dyDescent="0.25">
      <c r="A52" t="s">
        <v>46</v>
      </c>
      <c r="B52" s="7">
        <v>5</v>
      </c>
      <c r="C52" t="s">
        <v>122</v>
      </c>
      <c r="D52" s="2">
        <f>[1]TODO!B51</f>
        <v>1000</v>
      </c>
      <c r="E52">
        <f>[2]Hoja1!C103</f>
        <v>0</v>
      </c>
      <c r="F52" s="2">
        <f>'[3]2025'!F50</f>
        <v>0</v>
      </c>
      <c r="G52" s="2">
        <f>[2]Hoja1!D103</f>
        <v>0</v>
      </c>
      <c r="H52" s="2">
        <f>'[3]2025'!G50</f>
        <v>0</v>
      </c>
    </row>
    <row r="53" spans="1:8" x14ac:dyDescent="0.25">
      <c r="A53" t="s">
        <v>47</v>
      </c>
      <c r="B53" s="7">
        <v>4</v>
      </c>
      <c r="C53" t="s">
        <v>122</v>
      </c>
      <c r="D53" s="2">
        <f>D54+D55+D56</f>
        <v>650</v>
      </c>
      <c r="E53" s="2">
        <f t="shared" ref="E53:H53" si="11">E54+E55+E56</f>
        <v>780.95</v>
      </c>
      <c r="F53" s="2">
        <f t="shared" si="11"/>
        <v>35853.58</v>
      </c>
      <c r="G53" s="2">
        <f t="shared" si="11"/>
        <v>53.57</v>
      </c>
      <c r="H53" s="2">
        <f t="shared" si="11"/>
        <v>3138.08</v>
      </c>
    </row>
    <row r="54" spans="1:8" x14ac:dyDescent="0.25">
      <c r="A54" t="s">
        <v>48</v>
      </c>
      <c r="B54" s="7">
        <v>5</v>
      </c>
      <c r="C54" t="s">
        <v>122</v>
      </c>
      <c r="D54" s="2">
        <f>[1]TODO!B53</f>
        <v>0</v>
      </c>
      <c r="E54">
        <f>[2]Hoja1!C105</f>
        <v>0</v>
      </c>
      <c r="F54" s="2">
        <f>'[3]2025'!F52</f>
        <v>0</v>
      </c>
      <c r="G54" s="2">
        <f>[2]Hoja1!D105</f>
        <v>0</v>
      </c>
      <c r="H54" s="2">
        <f>'[3]2025'!G52</f>
        <v>0</v>
      </c>
    </row>
    <row r="55" spans="1:8" x14ac:dyDescent="0.25">
      <c r="A55" t="s">
        <v>49</v>
      </c>
      <c r="B55" s="7">
        <v>5</v>
      </c>
      <c r="C55" t="s">
        <v>122</v>
      </c>
      <c r="D55" s="2">
        <f>[1]TODO!B54</f>
        <v>150</v>
      </c>
      <c r="E55">
        <f>[2]Hoja1!C106</f>
        <v>780.95</v>
      </c>
      <c r="F55" s="2">
        <f>'[3]2025'!F53</f>
        <v>35853.58</v>
      </c>
      <c r="G55" s="2">
        <f>[2]Hoja1!D106</f>
        <v>53.57</v>
      </c>
      <c r="H55" s="2">
        <f>'[3]2025'!G53</f>
        <v>93.08</v>
      </c>
    </row>
    <row r="56" spans="1:8" x14ac:dyDescent="0.25">
      <c r="A56" t="s">
        <v>50</v>
      </c>
      <c r="B56" s="7">
        <v>5</v>
      </c>
      <c r="C56" t="s">
        <v>122</v>
      </c>
      <c r="D56" s="2">
        <f>[1]TODO!B55</f>
        <v>500</v>
      </c>
      <c r="E56">
        <f>[2]Hoja1!C107</f>
        <v>0</v>
      </c>
      <c r="F56" s="2">
        <f>'[3]2025'!F54</f>
        <v>0</v>
      </c>
      <c r="G56" s="2">
        <f>[2]Hoja1!D107</f>
        <v>0</v>
      </c>
      <c r="H56" s="2">
        <f>'[3]2025'!G54</f>
        <v>3045</v>
      </c>
    </row>
    <row r="57" spans="1:8" x14ac:dyDescent="0.25">
      <c r="A57" t="s">
        <v>51</v>
      </c>
      <c r="B57" s="7">
        <v>2</v>
      </c>
      <c r="C57" t="s">
        <v>122</v>
      </c>
      <c r="D57" s="2">
        <f>D58</f>
        <v>140106.39407606825</v>
      </c>
      <c r="E57" s="2">
        <f t="shared" ref="E57:H57" si="12">E58</f>
        <v>135116.44999999998</v>
      </c>
      <c r="F57" s="2">
        <f t="shared" si="12"/>
        <v>91282.239999999991</v>
      </c>
      <c r="G57" s="2">
        <f t="shared" si="12"/>
        <v>118411.17000000001</v>
      </c>
      <c r="H57" s="2">
        <f t="shared" si="12"/>
        <v>97245.61</v>
      </c>
    </row>
    <row r="58" spans="1:8" x14ac:dyDescent="0.25">
      <c r="A58" t="s">
        <v>52</v>
      </c>
      <c r="B58" s="7">
        <v>3</v>
      </c>
      <c r="C58" t="s">
        <v>122</v>
      </c>
      <c r="D58" s="2">
        <f>D59+D65+D70+D72+D74+D78+D81+D89+D97+D100+D103+D108</f>
        <v>140106.39407606825</v>
      </c>
      <c r="E58" s="2">
        <f>E59+E65+E70+E72+E74+E78+E81+E89+E97+E100+E103+E108</f>
        <v>135116.44999999998</v>
      </c>
      <c r="F58" s="2">
        <f>F59+F65+F70+F72+F74+F78+F81+F89+F97+F100+F103+F108</f>
        <v>91282.239999999991</v>
      </c>
      <c r="G58" s="2">
        <f>G59+G65+G70+G72+G74+G78+G81+G89+G97+G100+G103+G108</f>
        <v>118411.17000000001</v>
      </c>
      <c r="H58" s="2">
        <f>H59+H65+H70+H72+H74+H78+H81+H89+H97+H100+H103+H108</f>
        <v>97245.61</v>
      </c>
    </row>
    <row r="59" spans="1:8" x14ac:dyDescent="0.25">
      <c r="A59" t="s">
        <v>37</v>
      </c>
      <c r="B59" s="7">
        <v>4</v>
      </c>
      <c r="C59" t="s">
        <v>122</v>
      </c>
      <c r="D59" s="2">
        <f>SUM(D60:D64)</f>
        <v>94051.16</v>
      </c>
      <c r="E59" s="2">
        <f t="shared" ref="E59:H59" si="13">SUM(E60:E64)</f>
        <v>67171.34</v>
      </c>
      <c r="F59" s="2">
        <f t="shared" si="13"/>
        <v>51769.859999999993</v>
      </c>
      <c r="G59" s="2">
        <f t="shared" si="13"/>
        <v>82765.94</v>
      </c>
      <c r="H59" s="2">
        <f t="shared" si="13"/>
        <v>47517.479999999996</v>
      </c>
    </row>
    <row r="60" spans="1:8" x14ac:dyDescent="0.25">
      <c r="A60" t="s">
        <v>53</v>
      </c>
      <c r="B60" s="7">
        <v>5</v>
      </c>
      <c r="C60" t="s">
        <v>122</v>
      </c>
      <c r="D60" s="2">
        <f>[1]TODO!B59</f>
        <v>72851.16</v>
      </c>
      <c r="E60">
        <f>[2]Hoja1!C111</f>
        <v>55026.34</v>
      </c>
      <c r="F60" s="2">
        <f>'[3]2025'!F58</f>
        <v>30967.48</v>
      </c>
      <c r="G60" s="2">
        <f>[2]Hoja1!D111</f>
        <v>49485.94</v>
      </c>
      <c r="H60" s="2">
        <f>'[3]2025'!G58</f>
        <v>30967.48</v>
      </c>
    </row>
    <row r="61" spans="1:8" x14ac:dyDescent="0.25">
      <c r="A61" t="s">
        <v>54</v>
      </c>
      <c r="B61" s="7">
        <v>5</v>
      </c>
      <c r="C61" t="s">
        <v>122</v>
      </c>
      <c r="D61" s="2">
        <f>[1]TODO!B60</f>
        <v>7000</v>
      </c>
      <c r="E61">
        <f>[2]Hoja1!C112</f>
        <v>3045</v>
      </c>
      <c r="F61" s="2">
        <f>'[3]2025'!F59</f>
        <v>4350</v>
      </c>
      <c r="G61" s="2">
        <f>[2]Hoja1!D112</f>
        <v>8700</v>
      </c>
      <c r="H61" s="2">
        <f>'[3]2025'!G59</f>
        <v>13050</v>
      </c>
    </row>
    <row r="62" spans="1:8" x14ac:dyDescent="0.25">
      <c r="A62" t="s">
        <v>38</v>
      </c>
      <c r="B62" s="7">
        <v>5</v>
      </c>
      <c r="C62" t="s">
        <v>122</v>
      </c>
      <c r="D62" s="2">
        <f>[1]TODO!B61</f>
        <v>14000</v>
      </c>
      <c r="E62">
        <f>[2]Hoja1!C113</f>
        <v>9100</v>
      </c>
      <c r="F62" s="2">
        <f>'[3]2025'!F60</f>
        <v>10500</v>
      </c>
      <c r="G62" s="2">
        <f>[2]Hoja1!D113</f>
        <v>24580</v>
      </c>
      <c r="H62" s="2">
        <f>'[3]2025'!G60</f>
        <v>3500</v>
      </c>
    </row>
    <row r="63" spans="1:8" x14ac:dyDescent="0.25">
      <c r="A63" t="s">
        <v>55</v>
      </c>
      <c r="B63" s="7">
        <v>5</v>
      </c>
      <c r="C63" t="s">
        <v>122</v>
      </c>
      <c r="D63" s="2">
        <f>[1]TODO!B62</f>
        <v>200</v>
      </c>
      <c r="E63">
        <f>[2]Hoja1!C114</f>
        <v>0</v>
      </c>
      <c r="F63" s="2">
        <f>'[3]2025'!F61</f>
        <v>0</v>
      </c>
      <c r="G63" s="2">
        <f>[2]Hoja1!D114</f>
        <v>0</v>
      </c>
      <c r="H63" s="2">
        <f>'[3]2025'!G61</f>
        <v>0</v>
      </c>
    </row>
    <row r="64" spans="1:8" x14ac:dyDescent="0.25">
      <c r="A64" t="s">
        <v>56</v>
      </c>
      <c r="B64" s="7">
        <v>5</v>
      </c>
      <c r="C64" t="s">
        <v>122</v>
      </c>
      <c r="D64" s="2">
        <f>[1]TODO!B63</f>
        <v>0</v>
      </c>
      <c r="E64">
        <f>[2]Hoja1!C115</f>
        <v>0</v>
      </c>
      <c r="F64" s="2">
        <f>'[3]2025'!F62</f>
        <v>5952.38</v>
      </c>
      <c r="G64" s="2">
        <f>[2]Hoja1!D115</f>
        <v>0</v>
      </c>
      <c r="H64" s="2">
        <f>'[3]2025'!G62</f>
        <v>0</v>
      </c>
    </row>
    <row r="65" spans="1:8" x14ac:dyDescent="0.25">
      <c r="A65" t="s">
        <v>57</v>
      </c>
      <c r="B65" s="7">
        <v>4</v>
      </c>
      <c r="C65" t="s">
        <v>122</v>
      </c>
      <c r="D65" s="2">
        <f>SUM(D66:D69)</f>
        <v>6948.5122801390007</v>
      </c>
      <c r="E65" s="2">
        <f t="shared" ref="E65:H65" si="14">SUM(E66:E69)</f>
        <v>39899.839999999997</v>
      </c>
      <c r="F65" s="2">
        <f t="shared" si="14"/>
        <v>5329.51</v>
      </c>
      <c r="G65" s="2">
        <f t="shared" si="14"/>
        <v>8269.1</v>
      </c>
      <c r="H65" s="2">
        <f t="shared" si="14"/>
        <v>5329.51</v>
      </c>
    </row>
    <row r="66" spans="1:8" x14ac:dyDescent="0.25">
      <c r="A66" t="s">
        <v>58</v>
      </c>
      <c r="B66" s="7">
        <v>5</v>
      </c>
      <c r="C66" t="s">
        <v>122</v>
      </c>
      <c r="D66" s="2">
        <f>[1]TODO!B65</f>
        <v>2886.3741551151338</v>
      </c>
      <c r="E66">
        <f>[2]Hoja1!C117</f>
        <v>5109.78</v>
      </c>
      <c r="F66" s="2">
        <f>'[3]2025'!F64</f>
        <v>3096.75</v>
      </c>
      <c r="G66" s="2">
        <f>[2]Hoja1!D117</f>
        <v>4948.59</v>
      </c>
      <c r="H66" s="2">
        <f>'[3]2025'!G64</f>
        <v>3096.75</v>
      </c>
    </row>
    <row r="67" spans="1:8" x14ac:dyDescent="0.25">
      <c r="A67" t="s">
        <v>59</v>
      </c>
      <c r="B67" s="7">
        <v>5</v>
      </c>
      <c r="C67" t="s">
        <v>122</v>
      </c>
      <c r="D67" s="2">
        <f>[1]TODO!B66</f>
        <v>1359.4822270592281</v>
      </c>
      <c r="E67">
        <f>[2]Hoja1!C118</f>
        <v>3428.66</v>
      </c>
      <c r="F67" s="2">
        <f>'[3]2025'!F65</f>
        <v>2232.7600000000002</v>
      </c>
      <c r="G67" s="2">
        <f>[2]Hoja1!D118</f>
        <v>3320.51</v>
      </c>
      <c r="H67" s="2">
        <f>'[3]2025'!G65</f>
        <v>2232.7600000000002</v>
      </c>
    </row>
    <row r="68" spans="1:8" x14ac:dyDescent="0.25">
      <c r="A68" t="s">
        <v>60</v>
      </c>
      <c r="B68" s="7">
        <v>5</v>
      </c>
      <c r="C68" t="s">
        <v>122</v>
      </c>
      <c r="D68" s="2">
        <f>[1]TODO!B67</f>
        <v>1202.6558979646391</v>
      </c>
      <c r="E68">
        <f>[2]Hoja1!C119</f>
        <v>2348.4</v>
      </c>
      <c r="F68" s="2">
        <f>'[3]2025'!F66</f>
        <v>0</v>
      </c>
      <c r="G68" s="2">
        <f>[2]Hoja1!D119</f>
        <v>0</v>
      </c>
      <c r="H68" s="2">
        <f>'[3]2025'!G66</f>
        <v>0</v>
      </c>
    </row>
    <row r="69" spans="1:8" x14ac:dyDescent="0.25">
      <c r="A69" t="s">
        <v>61</v>
      </c>
      <c r="B69" s="7">
        <v>5</v>
      </c>
      <c r="C69" t="s">
        <v>122</v>
      </c>
      <c r="D69" s="2">
        <f>[1]TODO!B68</f>
        <v>1500</v>
      </c>
      <c r="E69">
        <f>[2]Hoja1!C120</f>
        <v>29013</v>
      </c>
      <c r="F69" s="2">
        <f>'[3]2025'!F67</f>
        <v>0</v>
      </c>
      <c r="G69" s="2">
        <f>[2]Hoja1!D120</f>
        <v>0</v>
      </c>
      <c r="H69" s="2">
        <f>'[3]2025'!G67</f>
        <v>0</v>
      </c>
    </row>
    <row r="70" spans="1:8" x14ac:dyDescent="0.25">
      <c r="A70" t="s">
        <v>62</v>
      </c>
      <c r="B70" s="7">
        <v>4</v>
      </c>
      <c r="C70" t="s">
        <v>122</v>
      </c>
      <c r="D70" s="2">
        <f>D71</f>
        <v>6070.93</v>
      </c>
      <c r="E70" s="2">
        <f t="shared" ref="E70:H70" si="15">E71</f>
        <v>4258.1499999999996</v>
      </c>
      <c r="F70" s="2">
        <f t="shared" si="15"/>
        <v>2580.62</v>
      </c>
      <c r="G70" s="2">
        <f t="shared" si="15"/>
        <v>4123.83</v>
      </c>
      <c r="H70" s="2">
        <f t="shared" si="15"/>
        <v>2580.62</v>
      </c>
    </row>
    <row r="71" spans="1:8" x14ac:dyDescent="0.25">
      <c r="A71" t="s">
        <v>63</v>
      </c>
      <c r="B71" s="7">
        <v>5</v>
      </c>
      <c r="C71" t="s">
        <v>122</v>
      </c>
      <c r="D71" s="2">
        <f>[1]TODO!B70</f>
        <v>6070.93</v>
      </c>
      <c r="E71">
        <f>[2]Hoja1!C122</f>
        <v>4258.1499999999996</v>
      </c>
      <c r="F71" s="2">
        <f>'[3]2025'!F69</f>
        <v>2580.62</v>
      </c>
      <c r="G71" s="2">
        <f>[2]Hoja1!D122</f>
        <v>4123.83</v>
      </c>
      <c r="H71" s="2">
        <f>'[3]2025'!G69</f>
        <v>2580.62</v>
      </c>
    </row>
    <row r="72" spans="1:8" x14ac:dyDescent="0.25">
      <c r="A72" t="s">
        <v>64</v>
      </c>
      <c r="B72" s="7">
        <v>4</v>
      </c>
      <c r="C72" t="s">
        <v>122</v>
      </c>
      <c r="D72" s="2">
        <f>D73</f>
        <v>2405.3117959292781</v>
      </c>
      <c r="E72" s="2">
        <f t="shared" ref="E72:H72" si="16">E73</f>
        <v>4258.1499999999996</v>
      </c>
      <c r="F72" s="2">
        <f t="shared" si="16"/>
        <v>2580.62</v>
      </c>
      <c r="G72" s="2">
        <f t="shared" si="16"/>
        <v>4123.83</v>
      </c>
      <c r="H72" s="2">
        <f t="shared" si="16"/>
        <v>2580.62</v>
      </c>
    </row>
    <row r="73" spans="1:8" x14ac:dyDescent="0.25">
      <c r="A73" t="s">
        <v>65</v>
      </c>
      <c r="B73" s="7">
        <v>5</v>
      </c>
      <c r="C73" t="s">
        <v>122</v>
      </c>
      <c r="D73" s="2">
        <f>[1]TODO!B72</f>
        <v>2405.3117959292781</v>
      </c>
      <c r="E73">
        <f>[2]Hoja1!C124</f>
        <v>4258.1499999999996</v>
      </c>
      <c r="F73" s="2">
        <f>'[3]2025'!F71</f>
        <v>2580.62</v>
      </c>
      <c r="G73" s="2">
        <f>[2]Hoja1!D124</f>
        <v>4123.83</v>
      </c>
      <c r="H73" s="2">
        <f>'[3]2025'!G71</f>
        <v>2580.62</v>
      </c>
    </row>
    <row r="74" spans="1:8" x14ac:dyDescent="0.25">
      <c r="A74" t="s">
        <v>45</v>
      </c>
      <c r="B74" s="7">
        <v>4</v>
      </c>
      <c r="C74" t="s">
        <v>122</v>
      </c>
      <c r="D74" s="2">
        <f>D75+D76+D77</f>
        <v>670</v>
      </c>
      <c r="E74" s="2">
        <f t="shared" ref="E74:H74" si="17">E75+E76+E77</f>
        <v>0</v>
      </c>
      <c r="F74" s="2">
        <f t="shared" si="17"/>
        <v>348</v>
      </c>
      <c r="G74" s="2">
        <f t="shared" si="17"/>
        <v>0</v>
      </c>
      <c r="H74" s="2">
        <f t="shared" si="17"/>
        <v>0</v>
      </c>
    </row>
    <row r="75" spans="1:8" x14ac:dyDescent="0.25">
      <c r="A75" t="s">
        <v>66</v>
      </c>
      <c r="B75" s="7">
        <v>5</v>
      </c>
      <c r="C75" t="s">
        <v>122</v>
      </c>
      <c r="D75" s="2">
        <f>[1]TODO!B74</f>
        <v>150</v>
      </c>
      <c r="E75">
        <f>[2]Hoja1!C126</f>
        <v>0</v>
      </c>
      <c r="F75" s="2">
        <f>'[3]2025'!F73</f>
        <v>348</v>
      </c>
      <c r="G75" s="2">
        <f>[2]Hoja1!D126</f>
        <v>0</v>
      </c>
      <c r="H75" s="2">
        <f>'[3]2025'!G73</f>
        <v>0</v>
      </c>
    </row>
    <row r="76" spans="1:8" x14ac:dyDescent="0.25">
      <c r="A76" t="s">
        <v>67</v>
      </c>
      <c r="B76" s="7">
        <v>5</v>
      </c>
      <c r="C76" t="s">
        <v>122</v>
      </c>
      <c r="D76" s="2">
        <f>[1]TODO!B75</f>
        <v>120</v>
      </c>
      <c r="E76">
        <f>[2]Hoja1!C127</f>
        <v>0</v>
      </c>
      <c r="F76" s="2">
        <f>'[3]2025'!F74</f>
        <v>0</v>
      </c>
      <c r="G76" s="2">
        <f>[2]Hoja1!D127</f>
        <v>0</v>
      </c>
      <c r="H76" s="2">
        <f>'[3]2025'!G74</f>
        <v>0</v>
      </c>
    </row>
    <row r="77" spans="1:8" x14ac:dyDescent="0.25">
      <c r="A77" t="s">
        <v>68</v>
      </c>
      <c r="B77" s="7">
        <v>5</v>
      </c>
      <c r="C77" t="s">
        <v>122</v>
      </c>
      <c r="D77" s="2">
        <f>[1]TODO!B76</f>
        <v>400</v>
      </c>
      <c r="E77">
        <f>[2]Hoja1!C128</f>
        <v>0</v>
      </c>
      <c r="F77" s="2">
        <f>'[3]2025'!F75</f>
        <v>0</v>
      </c>
      <c r="G77" s="2">
        <f>[2]Hoja1!D128</f>
        <v>0</v>
      </c>
      <c r="H77" s="2">
        <f>'[3]2025'!G75</f>
        <v>0</v>
      </c>
    </row>
    <row r="78" spans="1:8" x14ac:dyDescent="0.25">
      <c r="A78" t="s">
        <v>47</v>
      </c>
      <c r="B78" s="7">
        <v>4</v>
      </c>
      <c r="C78" t="s">
        <v>122</v>
      </c>
      <c r="D78" s="2">
        <f>D79+D80</f>
        <v>1200</v>
      </c>
      <c r="E78" s="2">
        <f t="shared" ref="E78:H78" si="18">E79+E80</f>
        <v>651.17999999999995</v>
      </c>
      <c r="F78" s="2">
        <f t="shared" si="18"/>
        <v>2099.2800000000002</v>
      </c>
      <c r="G78" s="2">
        <f t="shared" si="18"/>
        <v>896.52</v>
      </c>
      <c r="H78" s="2">
        <f t="shared" si="18"/>
        <v>0</v>
      </c>
    </row>
    <row r="79" spans="1:8" x14ac:dyDescent="0.25">
      <c r="A79" t="s">
        <v>69</v>
      </c>
      <c r="B79" s="7">
        <v>5</v>
      </c>
      <c r="C79" t="s">
        <v>122</v>
      </c>
      <c r="D79" s="2">
        <f>[1]TODO!B78</f>
        <v>1000</v>
      </c>
      <c r="E79">
        <f>[2]Hoja1!C130</f>
        <v>651.17999999999995</v>
      </c>
      <c r="F79" s="2">
        <f>'[3]2025'!F77</f>
        <v>2099.2800000000002</v>
      </c>
      <c r="G79" s="2">
        <f>[2]Hoja1!D130</f>
        <v>896.52</v>
      </c>
      <c r="H79" s="2">
        <f>'[3]2025'!G77</f>
        <v>0</v>
      </c>
    </row>
    <row r="80" spans="1:8" x14ac:dyDescent="0.25">
      <c r="A80" t="s">
        <v>70</v>
      </c>
      <c r="B80" s="7">
        <v>5</v>
      </c>
      <c r="C80" t="s">
        <v>122</v>
      </c>
      <c r="D80" s="2">
        <f>[1]TODO!B79</f>
        <v>200</v>
      </c>
      <c r="E80">
        <f>[2]Hoja1!C131</f>
        <v>0</v>
      </c>
      <c r="F80" s="2">
        <f>'[3]2025'!F78</f>
        <v>0</v>
      </c>
      <c r="G80" s="2">
        <f>[2]Hoja1!D131</f>
        <v>0</v>
      </c>
      <c r="H80" s="2">
        <f>'[3]2025'!G78</f>
        <v>0</v>
      </c>
    </row>
    <row r="81" spans="1:8" x14ac:dyDescent="0.25">
      <c r="A81" t="s">
        <v>71</v>
      </c>
      <c r="B81" s="7">
        <v>4</v>
      </c>
      <c r="C81" t="s">
        <v>122</v>
      </c>
      <c r="D81" s="2">
        <f>SUM(D82:D88)</f>
        <v>6218.98</v>
      </c>
      <c r="E81" s="2">
        <f t="shared" ref="E81:H81" si="19">SUM(E82:E88)</f>
        <v>4457.3099999999995</v>
      </c>
      <c r="F81" s="2">
        <f t="shared" si="19"/>
        <v>4973.0300000000007</v>
      </c>
      <c r="G81" s="2">
        <f t="shared" si="19"/>
        <v>4261.01</v>
      </c>
      <c r="H81" s="2">
        <f t="shared" si="19"/>
        <v>5100.74</v>
      </c>
    </row>
    <row r="82" spans="1:8" x14ac:dyDescent="0.25">
      <c r="A82" t="s">
        <v>72</v>
      </c>
      <c r="B82" s="7">
        <v>5</v>
      </c>
      <c r="C82" t="s">
        <v>122</v>
      </c>
      <c r="D82" s="2">
        <f>[1]TODO!B81</f>
        <v>1700</v>
      </c>
      <c r="E82">
        <f>[2]Hoja1!C133</f>
        <v>1730.73</v>
      </c>
      <c r="F82" s="2">
        <f>'[3]2025'!F80</f>
        <v>1829.08</v>
      </c>
      <c r="G82" s="2">
        <f>[2]Hoja1!D133</f>
        <v>1646.93</v>
      </c>
      <c r="H82" s="2">
        <f>'[3]2025'!G80</f>
        <v>2022.87</v>
      </c>
    </row>
    <row r="83" spans="1:8" x14ac:dyDescent="0.25">
      <c r="A83" t="s">
        <v>73</v>
      </c>
      <c r="B83" s="7">
        <v>5</v>
      </c>
      <c r="C83" t="s">
        <v>122</v>
      </c>
      <c r="D83" s="2">
        <f>[1]TODO!B82</f>
        <v>1100</v>
      </c>
      <c r="E83">
        <f>[2]Hoja1!C134</f>
        <v>1048.3499999999999</v>
      </c>
      <c r="F83" s="2">
        <f>'[3]2025'!F81</f>
        <v>1157.93</v>
      </c>
      <c r="G83" s="2">
        <f>[2]Hoja1!D134</f>
        <v>1048.3499999999999</v>
      </c>
      <c r="H83" s="2">
        <f>'[3]2025'!G81</f>
        <v>952.65</v>
      </c>
    </row>
    <row r="84" spans="1:8" x14ac:dyDescent="0.25">
      <c r="A84" t="s">
        <v>74</v>
      </c>
      <c r="B84" s="7">
        <v>5</v>
      </c>
      <c r="C84" t="s">
        <v>122</v>
      </c>
      <c r="D84" s="2">
        <f>[1]TODO!B83</f>
        <v>180</v>
      </c>
      <c r="E84">
        <f>[2]Hoja1!C135</f>
        <v>200.1</v>
      </c>
      <c r="F84" s="2">
        <f>'[3]2025'!F82</f>
        <v>87</v>
      </c>
      <c r="G84" s="2">
        <f>[2]Hoja1!D135</f>
        <v>91.35</v>
      </c>
      <c r="H84" s="2">
        <f>'[3]2025'!G82</f>
        <v>205.32</v>
      </c>
    </row>
    <row r="85" spans="1:8" x14ac:dyDescent="0.25">
      <c r="A85" t="s">
        <v>75</v>
      </c>
      <c r="B85" s="7">
        <v>5</v>
      </c>
      <c r="C85" t="s">
        <v>122</v>
      </c>
      <c r="D85" s="2">
        <f>[1]TODO!B84</f>
        <v>820</v>
      </c>
      <c r="E85">
        <f>[2]Hoja1!C136</f>
        <v>756.9</v>
      </c>
      <c r="F85" s="2">
        <f>'[3]2025'!F83</f>
        <v>514.16999999999996</v>
      </c>
      <c r="G85" s="2">
        <f>[2]Hoja1!D136</f>
        <v>793.17</v>
      </c>
      <c r="H85" s="2">
        <f>'[3]2025'!G83</f>
        <v>514.16999999999996</v>
      </c>
    </row>
    <row r="86" spans="1:8" x14ac:dyDescent="0.25">
      <c r="A86" t="s">
        <v>76</v>
      </c>
      <c r="B86" s="7">
        <v>5</v>
      </c>
      <c r="C86" t="s">
        <v>122</v>
      </c>
      <c r="D86" s="2">
        <f>[1]TODO!B85</f>
        <v>1000</v>
      </c>
      <c r="E86">
        <f>[2]Hoja1!C137</f>
        <v>721.23</v>
      </c>
      <c r="F86" s="2">
        <f>'[3]2025'!F84</f>
        <v>1301.52</v>
      </c>
      <c r="G86" s="2">
        <f>[2]Hoja1!D137</f>
        <v>681.21</v>
      </c>
      <c r="H86" s="2">
        <f>'[3]2025'!G84</f>
        <v>1322.4</v>
      </c>
    </row>
    <row r="87" spans="1:8" x14ac:dyDescent="0.25">
      <c r="A87" t="s">
        <v>77</v>
      </c>
      <c r="B87" s="7">
        <v>5</v>
      </c>
      <c r="C87" t="s">
        <v>122</v>
      </c>
      <c r="D87" s="2">
        <f>[1]TODO!B86</f>
        <v>125</v>
      </c>
      <c r="E87">
        <f>[2]Hoja1!C138</f>
        <v>0</v>
      </c>
      <c r="F87" s="2">
        <f>'[3]2025'!F85</f>
        <v>83.33</v>
      </c>
      <c r="G87" s="2">
        <f>[2]Hoja1!D138</f>
        <v>0</v>
      </c>
      <c r="H87" s="2">
        <f>'[3]2025'!G85</f>
        <v>83.33</v>
      </c>
    </row>
    <row r="88" spans="1:8" x14ac:dyDescent="0.25">
      <c r="A88" t="s">
        <v>129</v>
      </c>
      <c r="B88" s="7">
        <v>5</v>
      </c>
      <c r="C88" t="s">
        <v>122</v>
      </c>
      <c r="D88" s="2">
        <f>[1]TODO!B87</f>
        <v>1293.98</v>
      </c>
      <c r="F88" s="2"/>
      <c r="G88" s="2"/>
      <c r="H88" s="2"/>
    </row>
    <row r="89" spans="1:8" x14ac:dyDescent="0.25">
      <c r="A89" t="s">
        <v>79</v>
      </c>
      <c r="B89" s="7">
        <v>4</v>
      </c>
      <c r="C89" t="s">
        <v>122</v>
      </c>
      <c r="D89" s="2">
        <f>SUM(D90:D96)</f>
        <v>1480</v>
      </c>
      <c r="E89" s="2">
        <f t="shared" ref="E89:H89" si="20">SUM(E90:E96)</f>
        <v>0</v>
      </c>
      <c r="F89" s="2">
        <f t="shared" si="20"/>
        <v>775.63</v>
      </c>
      <c r="G89" s="2">
        <f t="shared" si="20"/>
        <v>1910.78</v>
      </c>
      <c r="H89" s="2">
        <f t="shared" si="20"/>
        <v>44</v>
      </c>
    </row>
    <row r="90" spans="1:8" x14ac:dyDescent="0.25">
      <c r="A90" t="s">
        <v>80</v>
      </c>
      <c r="B90" s="7">
        <v>5</v>
      </c>
      <c r="C90" t="s">
        <v>122</v>
      </c>
      <c r="D90" s="2">
        <f>[1]TODO!B89</f>
        <v>200</v>
      </c>
      <c r="E90">
        <f>[2]Hoja1!C141</f>
        <v>0</v>
      </c>
      <c r="F90" s="2">
        <f>'[3]2025'!F88</f>
        <v>22.18</v>
      </c>
      <c r="G90" s="2">
        <f>[2]Hoja1!D141</f>
        <v>0</v>
      </c>
      <c r="H90" s="2">
        <f>'[3]2025'!G88</f>
        <v>0</v>
      </c>
    </row>
    <row r="91" spans="1:8" x14ac:dyDescent="0.25">
      <c r="A91" t="s">
        <v>81</v>
      </c>
      <c r="B91" s="7">
        <v>5</v>
      </c>
      <c r="C91" t="s">
        <v>122</v>
      </c>
      <c r="D91" s="2">
        <f>[1]TODO!B90</f>
        <v>20</v>
      </c>
      <c r="E91">
        <f>[2]Hoja1!C142</f>
        <v>0</v>
      </c>
      <c r="F91" s="2">
        <f>'[3]2025'!F89</f>
        <v>17</v>
      </c>
      <c r="G91" s="2">
        <f>[2]Hoja1!D142</f>
        <v>31.58</v>
      </c>
      <c r="H91" s="2">
        <f>'[3]2025'!G89</f>
        <v>44</v>
      </c>
    </row>
    <row r="92" spans="1:8" x14ac:dyDescent="0.25">
      <c r="A92" t="s">
        <v>82</v>
      </c>
      <c r="B92" s="7">
        <v>5</v>
      </c>
      <c r="C92" t="s">
        <v>122</v>
      </c>
      <c r="D92" s="2">
        <f>[1]TODO!B91</f>
        <v>220</v>
      </c>
      <c r="E92">
        <f>[2]Hoja1!C143</f>
        <v>0</v>
      </c>
      <c r="F92" s="2">
        <f>'[3]2025'!F90</f>
        <v>0</v>
      </c>
      <c r="G92" s="2">
        <f>[2]Hoja1!D143</f>
        <v>0</v>
      </c>
      <c r="H92" s="2">
        <f>'[3]2025'!G90</f>
        <v>0</v>
      </c>
    </row>
    <row r="93" spans="1:8" x14ac:dyDescent="0.25">
      <c r="A93" t="s">
        <v>83</v>
      </c>
      <c r="B93" s="7">
        <v>5</v>
      </c>
      <c r="C93" t="s">
        <v>122</v>
      </c>
      <c r="D93" s="2">
        <f>[1]TODO!B92</f>
        <v>40</v>
      </c>
      <c r="E93">
        <f>[2]Hoja1!C144</f>
        <v>0</v>
      </c>
      <c r="F93" s="2">
        <f>'[3]2025'!F91</f>
        <v>49.15</v>
      </c>
      <c r="G93" s="2">
        <f>[2]Hoja1!D144</f>
        <v>0</v>
      </c>
      <c r="H93" s="2">
        <f>'[3]2025'!G91</f>
        <v>0</v>
      </c>
    </row>
    <row r="94" spans="1:8" x14ac:dyDescent="0.25">
      <c r="A94" t="s">
        <v>84</v>
      </c>
      <c r="B94" s="7">
        <v>5</v>
      </c>
      <c r="C94" t="s">
        <v>122</v>
      </c>
      <c r="D94" s="2">
        <f>[1]TODO!B93</f>
        <v>1000</v>
      </c>
      <c r="E94">
        <f>[2]Hoja1!C145</f>
        <v>0</v>
      </c>
      <c r="F94" s="2">
        <f>'[3]2025'!F92</f>
        <v>687.3</v>
      </c>
      <c r="G94" s="2">
        <f>[2]Hoja1!D145</f>
        <v>1879.2</v>
      </c>
      <c r="H94" s="2">
        <f>'[3]2025'!G92</f>
        <v>0</v>
      </c>
    </row>
    <row r="95" spans="1:8" x14ac:dyDescent="0.25">
      <c r="A95" t="s">
        <v>85</v>
      </c>
      <c r="B95" s="7">
        <v>5</v>
      </c>
      <c r="C95" t="s">
        <v>122</v>
      </c>
      <c r="D95" s="2">
        <f>[1]TODO!B94</f>
        <v>0</v>
      </c>
      <c r="E95">
        <f>[2]Hoja1!C146</f>
        <v>0</v>
      </c>
      <c r="F95" s="2">
        <f>'[3]2025'!F93</f>
        <v>0</v>
      </c>
      <c r="G95" s="2">
        <f>[2]Hoja1!D146</f>
        <v>0</v>
      </c>
      <c r="H95" s="2">
        <f>'[3]2025'!G93</f>
        <v>0</v>
      </c>
    </row>
    <row r="96" spans="1:8" x14ac:dyDescent="0.25">
      <c r="A96" t="s">
        <v>86</v>
      </c>
      <c r="B96" s="7">
        <v>5</v>
      </c>
      <c r="C96" t="s">
        <v>122</v>
      </c>
      <c r="D96" s="2">
        <f>[1]TODO!B95</f>
        <v>0</v>
      </c>
      <c r="E96">
        <f>[2]Hoja1!C147</f>
        <v>0</v>
      </c>
      <c r="F96" s="2">
        <f>'[3]2025'!F94</f>
        <v>0</v>
      </c>
      <c r="G96" s="2">
        <f>[2]Hoja1!D147</f>
        <v>0</v>
      </c>
      <c r="H96" s="2">
        <f>'[3]2025'!G94</f>
        <v>0</v>
      </c>
    </row>
    <row r="97" spans="1:8" x14ac:dyDescent="0.25">
      <c r="A97" t="s">
        <v>87</v>
      </c>
      <c r="B97" s="7">
        <v>4</v>
      </c>
      <c r="C97" t="s">
        <v>122</v>
      </c>
      <c r="D97" s="2">
        <f>D98+D99</f>
        <v>150</v>
      </c>
      <c r="E97" s="2">
        <f t="shared" ref="E97:H97" si="21">E98+E99</f>
        <v>0</v>
      </c>
      <c r="F97" s="2">
        <f t="shared" si="21"/>
        <v>0</v>
      </c>
      <c r="G97" s="2">
        <f t="shared" si="21"/>
        <v>452.38</v>
      </c>
      <c r="H97" s="2">
        <f t="shared" si="21"/>
        <v>0</v>
      </c>
    </row>
    <row r="98" spans="1:8" x14ac:dyDescent="0.25">
      <c r="A98" t="s">
        <v>88</v>
      </c>
      <c r="B98" s="7">
        <v>5</v>
      </c>
      <c r="C98" t="s">
        <v>122</v>
      </c>
      <c r="D98" s="2">
        <f>[1]TODO!B97</f>
        <v>100</v>
      </c>
      <c r="E98">
        <f>[2]Hoja1!C149</f>
        <v>0</v>
      </c>
      <c r="F98" s="2">
        <f>'[3]2025'!F96</f>
        <v>0</v>
      </c>
      <c r="G98" s="2">
        <f>[2]Hoja1!D149</f>
        <v>0</v>
      </c>
      <c r="H98" s="2">
        <f>'[3]2025'!G96</f>
        <v>0</v>
      </c>
    </row>
    <row r="99" spans="1:8" x14ac:dyDescent="0.25">
      <c r="A99" t="s">
        <v>89</v>
      </c>
      <c r="B99" s="7">
        <v>5</v>
      </c>
      <c r="C99" t="s">
        <v>122</v>
      </c>
      <c r="D99" s="2">
        <f>[1]TODO!B98</f>
        <v>50</v>
      </c>
      <c r="E99">
        <f>[2]Hoja1!C150</f>
        <v>0</v>
      </c>
      <c r="F99" s="2">
        <f>'[3]2025'!F97</f>
        <v>0</v>
      </c>
      <c r="G99" s="2">
        <f>[2]Hoja1!D150</f>
        <v>452.38</v>
      </c>
      <c r="H99" s="2">
        <f>'[3]2025'!G97</f>
        <v>0</v>
      </c>
    </row>
    <row r="100" spans="1:8" x14ac:dyDescent="0.25">
      <c r="A100" t="s">
        <v>90</v>
      </c>
      <c r="B100" s="7">
        <v>4</v>
      </c>
      <c r="C100" t="s">
        <v>122</v>
      </c>
      <c r="D100" s="2">
        <f>D101+D102</f>
        <v>4750</v>
      </c>
      <c r="E100" s="2">
        <f t="shared" ref="E100:H100" si="22">E101+E102</f>
        <v>6246.6</v>
      </c>
      <c r="F100" s="2">
        <f t="shared" si="22"/>
        <v>4019.4</v>
      </c>
      <c r="G100" s="2">
        <f t="shared" si="22"/>
        <v>3636.6</v>
      </c>
      <c r="H100" s="2">
        <f t="shared" si="22"/>
        <v>4019.4</v>
      </c>
    </row>
    <row r="101" spans="1:8" x14ac:dyDescent="0.25">
      <c r="A101" t="s">
        <v>91</v>
      </c>
      <c r="B101" s="7">
        <v>5</v>
      </c>
      <c r="C101" t="s">
        <v>122</v>
      </c>
      <c r="D101" s="2">
        <f>[1]TODO!B100</f>
        <v>4700</v>
      </c>
      <c r="E101">
        <f>[2]Hoja1!C152</f>
        <v>6246.6</v>
      </c>
      <c r="F101" s="2">
        <f>'[3]2025'!F99</f>
        <v>4019.4</v>
      </c>
      <c r="G101" s="2">
        <f>[2]Hoja1!D152</f>
        <v>3636.6</v>
      </c>
      <c r="H101" s="2">
        <f>'[3]2025'!G99</f>
        <v>4019.4</v>
      </c>
    </row>
    <row r="102" spans="1:8" x14ac:dyDescent="0.25">
      <c r="A102" t="s">
        <v>92</v>
      </c>
      <c r="B102" s="7">
        <v>5</v>
      </c>
      <c r="C102" t="s">
        <v>122</v>
      </c>
      <c r="D102" s="2">
        <f>[1]TODO!B101</f>
        <v>50</v>
      </c>
      <c r="E102">
        <f>[2]Hoja1!C153</f>
        <v>0</v>
      </c>
      <c r="F102" s="2">
        <f>'[3]2025'!F100</f>
        <v>0</v>
      </c>
      <c r="G102" s="2">
        <f>[2]Hoja1!D153</f>
        <v>0</v>
      </c>
      <c r="H102" s="2">
        <f>'[3]2025'!G100</f>
        <v>0</v>
      </c>
    </row>
    <row r="103" spans="1:8" x14ac:dyDescent="0.25">
      <c r="A103" t="s">
        <v>93</v>
      </c>
      <c r="B103" s="7">
        <v>4</v>
      </c>
      <c r="C103" t="s">
        <v>122</v>
      </c>
      <c r="D103" s="2">
        <f>D104+D105+D106+D107</f>
        <v>14561.5</v>
      </c>
      <c r="E103" s="2">
        <f t="shared" ref="E103:H103" si="23">E104+E105+E106+E107</f>
        <v>7888.4500000000007</v>
      </c>
      <c r="F103" s="2">
        <f t="shared" si="23"/>
        <v>14816.57</v>
      </c>
      <c r="G103" s="2">
        <f t="shared" si="23"/>
        <v>7726.68</v>
      </c>
      <c r="H103" s="2">
        <f t="shared" si="23"/>
        <v>30046.240000000002</v>
      </c>
    </row>
    <row r="104" spans="1:8" x14ac:dyDescent="0.25">
      <c r="A104" t="s">
        <v>94</v>
      </c>
      <c r="B104" s="7">
        <v>5</v>
      </c>
      <c r="C104" t="s">
        <v>122</v>
      </c>
      <c r="D104" s="2">
        <f>[1]TODO!B103</f>
        <v>14234.5</v>
      </c>
      <c r="E104">
        <f>[2]Hoja1!C155</f>
        <v>7777.13</v>
      </c>
      <c r="F104" s="2">
        <f>'[3]2025'!F102</f>
        <v>14036.01</v>
      </c>
      <c r="G104" s="2">
        <f>[2]Hoja1!D155</f>
        <v>7712.76</v>
      </c>
      <c r="H104" s="2">
        <f>'[3]2025'!G102</f>
        <v>29528.240000000002</v>
      </c>
    </row>
    <row r="105" spans="1:8" x14ac:dyDescent="0.25">
      <c r="A105" t="s">
        <v>95</v>
      </c>
      <c r="B105" s="7">
        <v>5</v>
      </c>
      <c r="C105" t="s">
        <v>122</v>
      </c>
      <c r="D105" s="2">
        <f>[1]TODO!B104</f>
        <v>40</v>
      </c>
      <c r="E105">
        <f>[2]Hoja1!C156</f>
        <v>7.29</v>
      </c>
      <c r="F105" s="2">
        <f>'[3]2025'!F103</f>
        <v>0</v>
      </c>
      <c r="G105" s="2">
        <f>[2]Hoja1!D156</f>
        <v>0</v>
      </c>
      <c r="H105" s="2">
        <f>'[3]2025'!G103</f>
        <v>0</v>
      </c>
    </row>
    <row r="106" spans="1:8" x14ac:dyDescent="0.25">
      <c r="A106" t="s">
        <v>96</v>
      </c>
      <c r="B106" s="7">
        <v>5</v>
      </c>
      <c r="C106" t="s">
        <v>122</v>
      </c>
      <c r="D106" s="2">
        <f>[1]TODO!B105</f>
        <v>280</v>
      </c>
      <c r="E106">
        <f>[2]Hoja1!C157</f>
        <v>41.76</v>
      </c>
      <c r="F106" s="2">
        <f>'[3]2025'!F104</f>
        <v>780.56</v>
      </c>
      <c r="G106" s="2">
        <f>[2]Hoja1!D157</f>
        <v>13.92</v>
      </c>
      <c r="H106" s="2">
        <f>'[3]2025'!G104</f>
        <v>518</v>
      </c>
    </row>
    <row r="107" spans="1:8" x14ac:dyDescent="0.25">
      <c r="A107" t="s">
        <v>97</v>
      </c>
      <c r="B107" s="7">
        <v>5</v>
      </c>
      <c r="C107" t="s">
        <v>122</v>
      </c>
      <c r="D107" s="2">
        <f>[1]TODO!B106</f>
        <v>7</v>
      </c>
      <c r="E107">
        <f>[2]Hoja1!C158</f>
        <v>62.27</v>
      </c>
      <c r="F107" s="2">
        <f>'[3]2025'!F105</f>
        <v>0</v>
      </c>
      <c r="G107" s="2">
        <f>[2]Hoja1!D158</f>
        <v>0</v>
      </c>
      <c r="H107" s="2">
        <f>'[3]2025'!G105</f>
        <v>0</v>
      </c>
    </row>
    <row r="108" spans="1:8" x14ac:dyDescent="0.25">
      <c r="A108" t="s">
        <v>98</v>
      </c>
      <c r="B108" s="7">
        <v>4</v>
      </c>
      <c r="C108" t="s">
        <v>122</v>
      </c>
      <c r="D108" s="2">
        <f>SUM(D109:D113)</f>
        <v>1600</v>
      </c>
      <c r="E108" s="2">
        <f t="shared" ref="E108:H108" si="24">SUM(E109:E113)</f>
        <v>285.43</v>
      </c>
      <c r="F108" s="2">
        <f t="shared" si="24"/>
        <v>1989.72</v>
      </c>
      <c r="G108" s="2">
        <f t="shared" si="24"/>
        <v>244.5</v>
      </c>
      <c r="H108" s="2">
        <f t="shared" si="24"/>
        <v>27</v>
      </c>
    </row>
    <row r="109" spans="1:8" x14ac:dyDescent="0.25">
      <c r="A109" t="s">
        <v>99</v>
      </c>
      <c r="B109" s="7">
        <v>5</v>
      </c>
      <c r="C109" t="s">
        <v>122</v>
      </c>
      <c r="D109" s="2">
        <f>[1]TODO!B108</f>
        <v>1600</v>
      </c>
      <c r="E109">
        <f>[2]Hoja1!C160</f>
        <v>105</v>
      </c>
      <c r="F109" s="2">
        <f>'[3]2025'!F107</f>
        <v>27</v>
      </c>
      <c r="G109" s="2">
        <f>[2]Hoja1!D160</f>
        <v>244.5</v>
      </c>
      <c r="H109" s="2">
        <f>'[3]2025'!G107</f>
        <v>27</v>
      </c>
    </row>
    <row r="110" spans="1:8" x14ac:dyDescent="0.25">
      <c r="A110" t="s">
        <v>100</v>
      </c>
      <c r="B110" s="7">
        <v>5</v>
      </c>
      <c r="C110" t="s">
        <v>122</v>
      </c>
      <c r="D110" s="2">
        <f>[1]TODO!B109</f>
        <v>0</v>
      </c>
      <c r="E110">
        <f>[2]Hoja1!C161</f>
        <v>0</v>
      </c>
      <c r="F110" s="2">
        <f>'[3]2025'!F108</f>
        <v>0</v>
      </c>
      <c r="G110" s="2">
        <f>[2]Hoja1!D161</f>
        <v>0</v>
      </c>
      <c r="H110" s="2">
        <f>'[3]2025'!G108</f>
        <v>0</v>
      </c>
    </row>
    <row r="111" spans="1:8" x14ac:dyDescent="0.25">
      <c r="A111" t="s">
        <v>101</v>
      </c>
      <c r="B111" s="7">
        <v>5</v>
      </c>
      <c r="C111" t="s">
        <v>122</v>
      </c>
      <c r="D111" s="2">
        <f>[1]TODO!B110</f>
        <v>0</v>
      </c>
      <c r="E111">
        <f>[2]Hoja1!C162</f>
        <v>180.43</v>
      </c>
      <c r="F111" s="2">
        <f>'[3]2025'!F109</f>
        <v>0</v>
      </c>
      <c r="G111" s="2">
        <f>[2]Hoja1!D162</f>
        <v>0</v>
      </c>
      <c r="H111" s="2">
        <f>'[3]2025'!G109</f>
        <v>0</v>
      </c>
    </row>
    <row r="112" spans="1:8" x14ac:dyDescent="0.25">
      <c r="A112" s="3" t="s">
        <v>128</v>
      </c>
      <c r="B112" s="7">
        <v>5</v>
      </c>
      <c r="C112" t="s">
        <v>122</v>
      </c>
      <c r="D112" s="2">
        <f>[1]TODO!B111</f>
        <v>0</v>
      </c>
      <c r="E112">
        <f>[2]Hoja1!C163</f>
        <v>0</v>
      </c>
      <c r="F112" s="2"/>
      <c r="G112" s="2">
        <f>[2]Hoja1!D163</f>
        <v>0</v>
      </c>
      <c r="H112" s="2"/>
    </row>
    <row r="113" spans="1:8" x14ac:dyDescent="0.25">
      <c r="A113" t="s">
        <v>102</v>
      </c>
      <c r="B113" s="7">
        <v>5</v>
      </c>
      <c r="C113" t="s">
        <v>122</v>
      </c>
      <c r="D113" s="2">
        <f>[1]TODO!B112</f>
        <v>0</v>
      </c>
      <c r="E113">
        <f>[2]Hoja1!C164</f>
        <v>0</v>
      </c>
      <c r="F113" s="2">
        <f>'[3]2025'!F110</f>
        <v>1962.72</v>
      </c>
      <c r="G113" s="2">
        <f>[2]Hoja1!D164</f>
        <v>0</v>
      </c>
      <c r="H113" s="2">
        <f>'[3]2025'!G110</f>
        <v>0</v>
      </c>
    </row>
    <row r="114" spans="1:8" x14ac:dyDescent="0.25">
      <c r="A114" t="s">
        <v>103</v>
      </c>
      <c r="B114" s="7">
        <v>2</v>
      </c>
      <c r="C114" t="s">
        <v>122</v>
      </c>
      <c r="D114" s="2">
        <f>D115</f>
        <v>1031</v>
      </c>
      <c r="E114" s="2">
        <f t="shared" ref="E114:H114" si="25">E115</f>
        <v>1074.45</v>
      </c>
      <c r="F114" s="2">
        <f t="shared" si="25"/>
        <v>416.26</v>
      </c>
      <c r="G114" s="2">
        <f t="shared" si="25"/>
        <v>1166.83</v>
      </c>
      <c r="H114" s="2">
        <f t="shared" si="25"/>
        <v>17.39</v>
      </c>
    </row>
    <row r="115" spans="1:8" x14ac:dyDescent="0.25">
      <c r="A115" t="s">
        <v>104</v>
      </c>
      <c r="B115" s="7">
        <v>3</v>
      </c>
      <c r="C115" t="s">
        <v>122</v>
      </c>
      <c r="D115" s="2">
        <f>D116+D118+D120</f>
        <v>1031</v>
      </c>
      <c r="E115" s="2">
        <f t="shared" ref="E115:H115" si="26">E116+E118+E120</f>
        <v>1074.45</v>
      </c>
      <c r="F115" s="2">
        <f t="shared" si="26"/>
        <v>416.26</v>
      </c>
      <c r="G115" s="2">
        <f t="shared" si="26"/>
        <v>1166.83</v>
      </c>
      <c r="H115" s="2">
        <f t="shared" si="26"/>
        <v>17.39</v>
      </c>
    </row>
    <row r="116" spans="1:8" x14ac:dyDescent="0.25">
      <c r="A116" t="s">
        <v>105</v>
      </c>
      <c r="B116" s="7">
        <v>4</v>
      </c>
      <c r="C116" t="s">
        <v>122</v>
      </c>
      <c r="D116" s="2">
        <f>D117</f>
        <v>6</v>
      </c>
      <c r="E116" s="2">
        <f t="shared" ref="E116:H116" si="27">E117</f>
        <v>0</v>
      </c>
      <c r="F116" s="2">
        <f t="shared" si="27"/>
        <v>1</v>
      </c>
      <c r="G116" s="2">
        <f t="shared" si="27"/>
        <v>0</v>
      </c>
      <c r="H116" s="2">
        <f t="shared" si="27"/>
        <v>0</v>
      </c>
    </row>
    <row r="117" spans="1:8" x14ac:dyDescent="0.25">
      <c r="A117" t="s">
        <v>106</v>
      </c>
      <c r="B117" s="7">
        <v>5</v>
      </c>
      <c r="C117" t="s">
        <v>122</v>
      </c>
      <c r="D117" s="2">
        <f>[1]TODO!B116</f>
        <v>6</v>
      </c>
      <c r="E117">
        <f>[2]Hoja1!C168</f>
        <v>0</v>
      </c>
      <c r="F117" s="2">
        <f>'[3]2025'!F114</f>
        <v>1</v>
      </c>
      <c r="G117" s="2">
        <f>[2]Hoja1!D168</f>
        <v>0</v>
      </c>
      <c r="H117" s="2">
        <f>'[3]2025'!G114</f>
        <v>0</v>
      </c>
    </row>
    <row r="118" spans="1:8" x14ac:dyDescent="0.25">
      <c r="A118" t="s">
        <v>107</v>
      </c>
      <c r="B118" s="7">
        <v>4</v>
      </c>
      <c r="C118" t="s">
        <v>122</v>
      </c>
      <c r="D118" s="2">
        <f>D119</f>
        <v>1000</v>
      </c>
      <c r="E118" s="2">
        <f t="shared" ref="E118:H118" si="28">E119</f>
        <v>1061.4000000000001</v>
      </c>
      <c r="F118" s="2">
        <f t="shared" si="28"/>
        <v>402.21</v>
      </c>
      <c r="G118" s="2">
        <f t="shared" si="28"/>
        <v>1153.78</v>
      </c>
      <c r="H118" s="2">
        <f t="shared" si="28"/>
        <v>4.34</v>
      </c>
    </row>
    <row r="119" spans="1:8" x14ac:dyDescent="0.25">
      <c r="A119" t="s">
        <v>108</v>
      </c>
      <c r="B119" s="7">
        <v>5</v>
      </c>
      <c r="C119" t="s">
        <v>122</v>
      </c>
      <c r="D119" s="2">
        <f>[1]TODO!B118</f>
        <v>1000</v>
      </c>
      <c r="E119">
        <f>[2]Hoja1!C170</f>
        <v>1061.4000000000001</v>
      </c>
      <c r="F119" s="2">
        <f>'[3]2025'!F116</f>
        <v>402.21</v>
      </c>
      <c r="G119" s="2">
        <f>[2]Hoja1!D170</f>
        <v>1153.78</v>
      </c>
      <c r="H119" s="2">
        <f>'[3]2025'!G116</f>
        <v>4.34</v>
      </c>
    </row>
    <row r="120" spans="1:8" x14ac:dyDescent="0.25">
      <c r="A120" t="s">
        <v>109</v>
      </c>
      <c r="B120" s="7">
        <v>4</v>
      </c>
      <c r="C120" t="s">
        <v>122</v>
      </c>
      <c r="D120" s="2">
        <f>D121+D122</f>
        <v>25</v>
      </c>
      <c r="E120" s="2">
        <f t="shared" ref="E120:H120" si="29">E121+E122</f>
        <v>13.05</v>
      </c>
      <c r="F120" s="2">
        <f t="shared" si="29"/>
        <v>13.05</v>
      </c>
      <c r="G120" s="2">
        <f t="shared" si="29"/>
        <v>13.05</v>
      </c>
      <c r="H120" s="2">
        <f t="shared" si="29"/>
        <v>13.05</v>
      </c>
    </row>
    <row r="121" spans="1:8" x14ac:dyDescent="0.25">
      <c r="A121" t="s">
        <v>110</v>
      </c>
      <c r="B121" s="7">
        <v>5</v>
      </c>
      <c r="C121" t="s">
        <v>122</v>
      </c>
      <c r="D121" s="2">
        <f>[1]TODO!B120</f>
        <v>0</v>
      </c>
      <c r="E121">
        <f>[2]Hoja1!C172</f>
        <v>13.05</v>
      </c>
      <c r="F121" s="2">
        <f>'[3]2025'!F118</f>
        <v>0</v>
      </c>
      <c r="G121" s="2">
        <f>[2]Hoja1!D172</f>
        <v>0</v>
      </c>
      <c r="H121" s="2">
        <f>'[3]2025'!G118</f>
        <v>0</v>
      </c>
    </row>
    <row r="122" spans="1:8" x14ac:dyDescent="0.25">
      <c r="A122" t="s">
        <v>111</v>
      </c>
      <c r="B122" s="7">
        <v>5</v>
      </c>
      <c r="C122" t="s">
        <v>122</v>
      </c>
      <c r="D122" s="2">
        <f>[1]TODO!B121</f>
        <v>25</v>
      </c>
      <c r="E122">
        <f>[2]Hoja1!C173</f>
        <v>0</v>
      </c>
      <c r="F122" s="2">
        <f>'[3]2025'!F119</f>
        <v>13.05</v>
      </c>
      <c r="G122" s="2">
        <f>[2]Hoja1!D173</f>
        <v>13.05</v>
      </c>
      <c r="H122" s="2">
        <f>'[3]2025'!G119</f>
        <v>13.05</v>
      </c>
    </row>
    <row r="123" spans="1:8" x14ac:dyDescent="0.25">
      <c r="A123" t="s">
        <v>112</v>
      </c>
      <c r="B123" s="7">
        <v>2</v>
      </c>
      <c r="C123" t="s">
        <v>122</v>
      </c>
      <c r="D123" s="2">
        <f>D124</f>
        <v>50021</v>
      </c>
      <c r="E123">
        <f>[2]Hoja1!C174</f>
        <v>212.54</v>
      </c>
      <c r="F123" s="2">
        <f>'[3]2025'!F120</f>
        <v>174001.83</v>
      </c>
      <c r="G123" s="2">
        <f>[2]Hoja1!D174</f>
        <v>87.83</v>
      </c>
      <c r="H123" s="2">
        <f>'[3]2025'!G120</f>
        <v>-5476.96</v>
      </c>
    </row>
    <row r="124" spans="1:8" x14ac:dyDescent="0.25">
      <c r="A124" t="s">
        <v>113</v>
      </c>
      <c r="B124" s="7">
        <v>3</v>
      </c>
      <c r="C124" t="s">
        <v>122</v>
      </c>
      <c r="D124" s="2">
        <f>D125+D127</f>
        <v>50021</v>
      </c>
      <c r="E124" s="2">
        <f t="shared" ref="E124:H124" si="30">E125+E127</f>
        <v>212.54</v>
      </c>
      <c r="F124" s="2">
        <f t="shared" si="30"/>
        <v>174001.83</v>
      </c>
      <c r="G124" s="2">
        <f t="shared" si="30"/>
        <v>87.83</v>
      </c>
      <c r="H124" s="2">
        <f t="shared" si="30"/>
        <v>-5476.96</v>
      </c>
    </row>
    <row r="125" spans="1:8" x14ac:dyDescent="0.25">
      <c r="A125" t="s">
        <v>114</v>
      </c>
      <c r="B125" s="7">
        <v>4</v>
      </c>
      <c r="C125" t="s">
        <v>122</v>
      </c>
      <c r="D125" s="2">
        <f>D126</f>
        <v>50000</v>
      </c>
      <c r="E125" s="2">
        <f t="shared" ref="E125:H125" si="31">E126</f>
        <v>38.409999999999997</v>
      </c>
      <c r="F125" s="2">
        <f t="shared" si="31"/>
        <v>173999.47</v>
      </c>
      <c r="G125" s="2">
        <f t="shared" si="31"/>
        <v>86.77</v>
      </c>
      <c r="H125" s="2">
        <f t="shared" si="31"/>
        <v>-5477.39</v>
      </c>
    </row>
    <row r="126" spans="1:8" x14ac:dyDescent="0.25">
      <c r="A126" t="s">
        <v>115</v>
      </c>
      <c r="B126" s="7">
        <v>5</v>
      </c>
      <c r="C126" t="s">
        <v>122</v>
      </c>
      <c r="D126" s="2">
        <f>[1]TODO!B125</f>
        <v>50000</v>
      </c>
      <c r="E126">
        <f>[2]Hoja1!C177</f>
        <v>38.409999999999997</v>
      </c>
      <c r="F126" s="2">
        <f>'[3]2025'!F126</f>
        <v>173999.47</v>
      </c>
      <c r="G126" s="2">
        <f>[2]Hoja1!D177</f>
        <v>86.77</v>
      </c>
      <c r="H126" s="2">
        <f>'[3]2025'!G126</f>
        <v>-5477.39</v>
      </c>
    </row>
    <row r="127" spans="1:8" x14ac:dyDescent="0.25">
      <c r="A127" t="s">
        <v>116</v>
      </c>
      <c r="B127" s="7">
        <v>4</v>
      </c>
      <c r="C127" t="s">
        <v>122</v>
      </c>
      <c r="D127" s="2">
        <f>D128+D129+D130</f>
        <v>21</v>
      </c>
      <c r="E127" s="2">
        <f t="shared" ref="E127:H127" si="32">E128+E129+E130</f>
        <v>174.13</v>
      </c>
      <c r="F127" s="2">
        <f t="shared" si="32"/>
        <v>2.3600000000000003</v>
      </c>
      <c r="G127" s="2">
        <f t="shared" si="32"/>
        <v>1.06</v>
      </c>
      <c r="H127" s="2">
        <f t="shared" si="32"/>
        <v>0.43</v>
      </c>
    </row>
    <row r="128" spans="1:8" x14ac:dyDescent="0.25">
      <c r="A128" t="s">
        <v>117</v>
      </c>
      <c r="B128" s="7">
        <v>5</v>
      </c>
      <c r="C128" t="s">
        <v>122</v>
      </c>
      <c r="D128" s="2">
        <f>[1]TODO!B127</f>
        <v>10</v>
      </c>
      <c r="E128">
        <f>[2]Hoja1!C179</f>
        <v>174</v>
      </c>
      <c r="F128" s="2">
        <f>'[3]2025'!F128</f>
        <v>0</v>
      </c>
      <c r="G128" s="2">
        <f>[2]Hoja1!D179</f>
        <v>0</v>
      </c>
      <c r="H128" s="2">
        <f>'[3]2025'!G128</f>
        <v>0</v>
      </c>
    </row>
    <row r="129" spans="1:9" x14ac:dyDescent="0.25">
      <c r="A129" t="s">
        <v>118</v>
      </c>
      <c r="B129" s="7">
        <v>5</v>
      </c>
      <c r="C129" t="s">
        <v>122</v>
      </c>
      <c r="D129" s="2">
        <f>[1]TODO!B128</f>
        <v>1</v>
      </c>
      <c r="E129">
        <f>[2]Hoja1!C180</f>
        <v>0.13</v>
      </c>
      <c r="F129" s="2">
        <f>'[3]2025'!F129</f>
        <v>1.36</v>
      </c>
      <c r="G129" s="2">
        <f>[2]Hoja1!D180</f>
        <v>1.06</v>
      </c>
      <c r="H129" s="2">
        <f>'[3]2025'!G129</f>
        <v>0.43</v>
      </c>
    </row>
    <row r="130" spans="1:9" x14ac:dyDescent="0.25">
      <c r="A130" t="s">
        <v>119</v>
      </c>
      <c r="B130" s="7">
        <v>5</v>
      </c>
      <c r="C130" t="s">
        <v>122</v>
      </c>
      <c r="D130" s="2">
        <f>[1]TODO!B129</f>
        <v>10</v>
      </c>
      <c r="E130">
        <f>[2]Hoja1!C181</f>
        <v>0</v>
      </c>
      <c r="F130" s="2">
        <f>'[3]2025'!F130</f>
        <v>1</v>
      </c>
      <c r="G130" s="2">
        <f>[2]Hoja1!D181</f>
        <v>0</v>
      </c>
      <c r="H130" s="2">
        <f>'[3]2025'!G130</f>
        <v>0</v>
      </c>
    </row>
    <row r="131" spans="1:9" x14ac:dyDescent="0.25">
      <c r="D131" s="5"/>
      <c r="E131" s="5"/>
      <c r="F131" s="5"/>
      <c r="G131" s="5"/>
      <c r="H131" s="5"/>
    </row>
    <row r="132" spans="1:9" x14ac:dyDescent="0.25">
      <c r="A132" t="s">
        <v>130</v>
      </c>
      <c r="C132" t="s">
        <v>185</v>
      </c>
      <c r="D132" s="4">
        <f>[4]Hoja1!F8</f>
        <v>10580.376543361865</v>
      </c>
      <c r="E132" s="4">
        <f>[4]Hoja1!D8</f>
        <v>7613.2300000000005</v>
      </c>
      <c r="F132" s="4">
        <f>[4]Hoja1!B8</f>
        <v>6420.01</v>
      </c>
      <c r="G132" s="4">
        <f>[4]Hoja1!E8</f>
        <v>7522.25</v>
      </c>
      <c r="H132" s="4">
        <f>[4]Hoja1!C8</f>
        <v>7469.15</v>
      </c>
    </row>
    <row r="133" spans="1:9" x14ac:dyDescent="0.25">
      <c r="A133" s="6" t="s">
        <v>131</v>
      </c>
      <c r="C133" t="s">
        <v>185</v>
      </c>
      <c r="D133" s="4">
        <f>[4]Hoja1!F9</f>
        <v>80</v>
      </c>
      <c r="E133" s="4">
        <f>[4]Hoja1!D9</f>
        <v>142.34</v>
      </c>
      <c r="F133" s="4">
        <f>[4]Hoja1!B9</f>
        <v>219.45</v>
      </c>
      <c r="G133" s="4">
        <f>[4]Hoja1!E9</f>
        <v>106.02</v>
      </c>
      <c r="H133" s="4">
        <f>[4]Hoja1!C9</f>
        <v>151.12</v>
      </c>
      <c r="I133" t="s">
        <v>187</v>
      </c>
    </row>
    <row r="134" spans="1:9" x14ac:dyDescent="0.25">
      <c r="A134" s="6" t="s">
        <v>132</v>
      </c>
      <c r="C134" t="s">
        <v>185</v>
      </c>
      <c r="D134" s="4">
        <f>[4]Hoja1!F10</f>
        <v>6839.5093211396415</v>
      </c>
      <c r="E134" s="4">
        <f>[4]Hoja1!D10</f>
        <v>3649.99</v>
      </c>
      <c r="F134" s="4">
        <f>[4]Hoja1!B10</f>
        <v>3527.77</v>
      </c>
      <c r="G134" s="4">
        <f>[4]Hoja1!E10</f>
        <v>1894.43</v>
      </c>
      <c r="H134" s="4">
        <f>[4]Hoja1!C10</f>
        <v>3527.77</v>
      </c>
      <c r="I134" t="s">
        <v>187</v>
      </c>
    </row>
    <row r="135" spans="1:9" x14ac:dyDescent="0.25">
      <c r="A135" s="6" t="s">
        <v>133</v>
      </c>
      <c r="C135" t="s">
        <v>185</v>
      </c>
      <c r="D135" s="4">
        <f>[4]Hoja1!F11</f>
        <v>41.867222222222217</v>
      </c>
      <c r="E135" s="4">
        <f>[4]Hoja1!D11</f>
        <v>511.85</v>
      </c>
      <c r="F135" s="4">
        <f>[4]Hoja1!B11</f>
        <v>47.79</v>
      </c>
      <c r="G135" s="4">
        <f>[4]Hoja1!E11</f>
        <v>0</v>
      </c>
      <c r="H135" s="4">
        <f>[4]Hoja1!C11</f>
        <v>47.79</v>
      </c>
      <c r="I135" t="s">
        <v>187</v>
      </c>
    </row>
    <row r="136" spans="1:9" x14ac:dyDescent="0.25">
      <c r="A136" s="6" t="s">
        <v>134</v>
      </c>
      <c r="C136" t="s">
        <v>185</v>
      </c>
      <c r="D136" s="4">
        <f>[4]Hoja1!F12</f>
        <v>0</v>
      </c>
      <c r="E136" s="4">
        <f>[4]Hoja1!D12</f>
        <v>106.8</v>
      </c>
      <c r="F136" s="4">
        <f>[4]Hoja1!B12</f>
        <v>0</v>
      </c>
      <c r="G136" s="4">
        <f>[4]Hoja1!E12</f>
        <v>2896.8</v>
      </c>
      <c r="H136" s="4">
        <f>[4]Hoja1!C12</f>
        <v>0</v>
      </c>
      <c r="I136" t="s">
        <v>187</v>
      </c>
    </row>
    <row r="137" spans="1:9" x14ac:dyDescent="0.25">
      <c r="A137" s="6" t="s">
        <v>135</v>
      </c>
      <c r="C137" t="s">
        <v>185</v>
      </c>
      <c r="D137" s="4">
        <f>[4]Hoja1!F13</f>
        <v>280</v>
      </c>
      <c r="E137" s="4">
        <f>[4]Hoja1!D13</f>
        <v>540.38</v>
      </c>
      <c r="F137" s="4">
        <f>[4]Hoja1!B13</f>
        <v>0</v>
      </c>
      <c r="G137" s="4">
        <f>[4]Hoja1!E13</f>
        <v>0</v>
      </c>
      <c r="H137" s="4">
        <f>[4]Hoja1!C13</f>
        <v>0</v>
      </c>
      <c r="I137" t="s">
        <v>187</v>
      </c>
    </row>
    <row r="138" spans="1:9" x14ac:dyDescent="0.25">
      <c r="A138" s="6" t="s">
        <v>136</v>
      </c>
      <c r="C138" t="s">
        <v>185</v>
      </c>
      <c r="D138" s="4">
        <f>[4]Hoja1!F14</f>
        <v>4</v>
      </c>
      <c r="E138" s="4">
        <f>[4]Hoja1!D14</f>
        <v>36.869999999999997</v>
      </c>
      <c r="F138" s="4">
        <f>[4]Hoja1!B14</f>
        <v>0</v>
      </c>
      <c r="G138" s="4">
        <f>[4]Hoja1!E14</f>
        <v>0</v>
      </c>
      <c r="H138" s="4">
        <f>[4]Hoja1!C14</f>
        <v>0</v>
      </c>
      <c r="I138" t="s">
        <v>187</v>
      </c>
    </row>
    <row r="139" spans="1:9" x14ac:dyDescent="0.25">
      <c r="A139" s="6" t="s">
        <v>137</v>
      </c>
      <c r="C139" t="s">
        <v>185</v>
      </c>
      <c r="D139" s="4">
        <f>[4]Hoja1!F15</f>
        <v>500</v>
      </c>
      <c r="E139" s="4">
        <f>[4]Hoja1!D15</f>
        <v>0</v>
      </c>
      <c r="F139" s="4">
        <f>[4]Hoja1!B15</f>
        <v>0</v>
      </c>
      <c r="G139" s="4">
        <f>[4]Hoja1!E15</f>
        <v>0</v>
      </c>
      <c r="H139" s="4">
        <f>[4]Hoja1!C15</f>
        <v>1117.47</v>
      </c>
      <c r="I139" t="s">
        <v>187</v>
      </c>
    </row>
    <row r="140" spans="1:9" x14ac:dyDescent="0.25">
      <c r="A140" s="6" t="s">
        <v>138</v>
      </c>
      <c r="C140" t="s">
        <v>185</v>
      </c>
      <c r="D140" s="4">
        <f>[4]Hoja1!F16</f>
        <v>10</v>
      </c>
      <c r="E140" s="4">
        <f>[4]Hoja1!D16</f>
        <v>0</v>
      </c>
      <c r="F140" s="4">
        <f>[4]Hoja1!B16</f>
        <v>0</v>
      </c>
      <c r="G140" s="4">
        <f>[4]Hoja1!E16</f>
        <v>0</v>
      </c>
      <c r="H140" s="4">
        <f>[4]Hoja1!C16</f>
        <v>0</v>
      </c>
      <c r="I140" t="s">
        <v>187</v>
      </c>
    </row>
    <row r="141" spans="1:9" x14ac:dyDescent="0.25">
      <c r="A141" s="6" t="s">
        <v>139</v>
      </c>
      <c r="C141" t="s">
        <v>185</v>
      </c>
      <c r="D141" s="4">
        <f>[4]Hoja1!F17</f>
        <v>2625</v>
      </c>
      <c r="E141" s="4">
        <f>[4]Hoja1!D17</f>
        <v>2625</v>
      </c>
      <c r="F141" s="4">
        <f>[4]Hoja1!B17</f>
        <v>2625</v>
      </c>
      <c r="G141" s="4">
        <f>[4]Hoja1!E17</f>
        <v>2625</v>
      </c>
      <c r="H141" s="4">
        <f>[4]Hoja1!C17</f>
        <v>2625</v>
      </c>
      <c r="I141" t="s">
        <v>187</v>
      </c>
    </row>
    <row r="142" spans="1:9" x14ac:dyDescent="0.25">
      <c r="A142" s="6" t="s">
        <v>140</v>
      </c>
      <c r="C142" t="s">
        <v>185</v>
      </c>
      <c r="D142" s="4">
        <f>[4]Hoja1!F18</f>
        <v>200</v>
      </c>
      <c r="E142" s="4">
        <f>[4]Hoja1!D18</f>
        <v>0</v>
      </c>
      <c r="F142" s="4">
        <f>[4]Hoja1!B18</f>
        <v>0</v>
      </c>
      <c r="G142" s="4">
        <f>[4]Hoja1!E18</f>
        <v>0</v>
      </c>
      <c r="H142" s="4">
        <f>[4]Hoja1!C18</f>
        <v>0</v>
      </c>
      <c r="I142" t="s">
        <v>187</v>
      </c>
    </row>
    <row r="143" spans="1:9" x14ac:dyDescent="0.25">
      <c r="A143" t="s">
        <v>141</v>
      </c>
      <c r="C143" t="s">
        <v>185</v>
      </c>
      <c r="D143" s="4">
        <f>[4]Hoja1!F19</f>
        <v>5840.416666666667</v>
      </c>
      <c r="E143" s="4">
        <f>[4]Hoja1!D19</f>
        <v>5804.86</v>
      </c>
      <c r="F143" s="4">
        <f>[4]Hoja1!B19</f>
        <v>5804.86</v>
      </c>
      <c r="G143" s="4">
        <f>[4]Hoja1!E19</f>
        <v>5776.61</v>
      </c>
      <c r="H143" s="4">
        <f>[4]Hoja1!C19</f>
        <v>5833.11</v>
      </c>
    </row>
    <row r="144" spans="1:9" x14ac:dyDescent="0.25">
      <c r="A144" s="6" t="s">
        <v>142</v>
      </c>
      <c r="C144" t="s">
        <v>185</v>
      </c>
      <c r="D144" s="4">
        <f>[4]Hoja1!F20</f>
        <v>100</v>
      </c>
      <c r="E144" s="4">
        <f>[4]Hoja1!D20</f>
        <v>28.25</v>
      </c>
      <c r="F144" s="4">
        <f>[4]Hoja1!B20</f>
        <v>28.25</v>
      </c>
      <c r="G144" s="4">
        <f>[4]Hoja1!E20</f>
        <v>0</v>
      </c>
      <c r="H144" s="4">
        <f>[4]Hoja1!C20</f>
        <v>56.5</v>
      </c>
      <c r="I144" t="s">
        <v>187</v>
      </c>
    </row>
    <row r="145" spans="1:9" x14ac:dyDescent="0.25">
      <c r="A145" s="6" t="s">
        <v>143</v>
      </c>
      <c r="C145" t="s">
        <v>185</v>
      </c>
      <c r="D145" s="4">
        <f>[4]Hoja1!F21</f>
        <v>5740.416666666667</v>
      </c>
      <c r="E145" s="4">
        <f>[4]Hoja1!D21</f>
        <v>5776.61</v>
      </c>
      <c r="F145" s="4">
        <f>[4]Hoja1!B21</f>
        <v>5776.61</v>
      </c>
      <c r="G145" s="4">
        <f>[4]Hoja1!E21</f>
        <v>5776.61</v>
      </c>
      <c r="H145" s="4">
        <f>[4]Hoja1!C21</f>
        <v>5776.61</v>
      </c>
      <c r="I145" t="s">
        <v>187</v>
      </c>
    </row>
    <row r="147" spans="1:9" x14ac:dyDescent="0.25">
      <c r="D147" s="5"/>
      <c r="E147" s="5"/>
      <c r="F147" s="5"/>
      <c r="G147" s="5"/>
      <c r="H147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4045-3A66-44A6-8F2D-3231B4A0CCF2}">
  <dimension ref="A1:J157"/>
  <sheetViews>
    <sheetView tabSelected="1" zoomScaleNormal="100" workbookViewId="0"/>
  </sheetViews>
  <sheetFormatPr baseColWidth="10" defaultRowHeight="15" x14ac:dyDescent="0.25"/>
  <cols>
    <col min="1" max="1" width="52.7109375" bestFit="1" customWidth="1"/>
    <col min="2" max="2" width="19.85546875" customWidth="1"/>
    <col min="3" max="3" width="13.7109375" customWidth="1"/>
    <col min="4" max="4" width="18.5703125" customWidth="1"/>
    <col min="5" max="5" width="12.85546875" bestFit="1" customWidth="1"/>
    <col min="6" max="6" width="13.42578125" bestFit="1" customWidth="1"/>
  </cols>
  <sheetData>
    <row r="1" spans="1:10" x14ac:dyDescent="0.25">
      <c r="G1">
        <v>2024</v>
      </c>
      <c r="H1">
        <v>2025</v>
      </c>
      <c r="I1">
        <v>2024</v>
      </c>
      <c r="J1">
        <v>2025</v>
      </c>
    </row>
    <row r="2" spans="1:10" x14ac:dyDescent="0.25">
      <c r="B2" t="s">
        <v>193</v>
      </c>
      <c r="C2" t="s">
        <v>297</v>
      </c>
      <c r="D2" t="s">
        <v>298</v>
      </c>
      <c r="E2" t="s">
        <v>121</v>
      </c>
      <c r="F2" t="s">
        <v>125</v>
      </c>
      <c r="G2" t="s">
        <v>123</v>
      </c>
      <c r="H2" t="s">
        <v>123</v>
      </c>
      <c r="I2" t="s">
        <v>124</v>
      </c>
      <c r="J2" t="s">
        <v>124</v>
      </c>
    </row>
    <row r="3" spans="1:10" x14ac:dyDescent="0.25">
      <c r="A3" s="10" t="s">
        <v>0</v>
      </c>
      <c r="B3" s="11">
        <v>1</v>
      </c>
      <c r="C3" s="11">
        <v>1</v>
      </c>
      <c r="D3" s="11">
        <v>1</v>
      </c>
      <c r="E3" s="10" t="s">
        <v>310</v>
      </c>
      <c r="F3" s="12">
        <f>F4+F39+F57+F124+F134</f>
        <v>74330.649658537717</v>
      </c>
      <c r="G3" s="12">
        <f t="shared" ref="G3:J3" si="0">G4+G39+G57+G124+G134</f>
        <v>41908.671896551714</v>
      </c>
      <c r="H3" s="12">
        <f t="shared" si="0"/>
        <v>87972.045287356319</v>
      </c>
      <c r="I3" s="12">
        <f t="shared" si="0"/>
        <v>37495.957701149418</v>
      </c>
      <c r="J3" s="12">
        <f t="shared" si="0"/>
        <v>46705.60195402299</v>
      </c>
    </row>
    <row r="4" spans="1:10" x14ac:dyDescent="0.25">
      <c r="A4" s="13" t="s">
        <v>1</v>
      </c>
      <c r="B4" s="14" t="s">
        <v>144</v>
      </c>
      <c r="C4" s="14" t="s">
        <v>144</v>
      </c>
      <c r="D4" s="14"/>
      <c r="E4" s="13" t="s">
        <v>122</v>
      </c>
      <c r="F4" s="15">
        <f>F5</f>
        <v>29287.960747924655</v>
      </c>
      <c r="G4" s="15">
        <f t="shared" ref="G4:J4" si="1">G5</f>
        <v>8780.1810344827591</v>
      </c>
      <c r="H4" s="15">
        <f t="shared" si="1"/>
        <v>32100.19540229885</v>
      </c>
      <c r="I4" s="15">
        <f t="shared" si="1"/>
        <v>6996.0344827586205</v>
      </c>
      <c r="J4" s="15">
        <f t="shared" si="1"/>
        <v>19764.818965517243</v>
      </c>
    </row>
    <row r="5" spans="1:10" x14ac:dyDescent="0.25">
      <c r="A5" s="16" t="s">
        <v>2</v>
      </c>
      <c r="B5" s="17" t="s">
        <v>145</v>
      </c>
      <c r="C5" s="17" t="s">
        <v>145</v>
      </c>
      <c r="D5" s="17"/>
      <c r="E5" s="16" t="s">
        <v>122</v>
      </c>
      <c r="F5" s="18">
        <f>F6+F12</f>
        <v>29287.960747924655</v>
      </c>
      <c r="G5" s="18">
        <f t="shared" ref="G5:J5" si="2">G6+G12</f>
        <v>8780.1810344827591</v>
      </c>
      <c r="H5" s="18">
        <f t="shared" si="2"/>
        <v>32100.19540229885</v>
      </c>
      <c r="I5" s="18">
        <f t="shared" si="2"/>
        <v>6996.0344827586205</v>
      </c>
      <c r="J5" s="18">
        <f t="shared" si="2"/>
        <v>19764.818965517243</v>
      </c>
    </row>
    <row r="6" spans="1:10" x14ac:dyDescent="0.25">
      <c r="A6" s="19" t="s">
        <v>3</v>
      </c>
      <c r="B6" s="20" t="s">
        <v>146</v>
      </c>
      <c r="C6" s="20" t="s">
        <v>146</v>
      </c>
      <c r="D6" s="20"/>
      <c r="E6" s="19" t="s">
        <v>122</v>
      </c>
      <c r="F6" s="21">
        <f>SUM(F7:F11)</f>
        <v>5237.0986789591316</v>
      </c>
      <c r="G6" s="21">
        <f t="shared" ref="G6:J6" si="3">SUM(G7:G11)</f>
        <v>3813.0517241379312</v>
      </c>
      <c r="H6" s="21">
        <f t="shared" si="3"/>
        <v>2891.6795977011493</v>
      </c>
      <c r="I6" s="21">
        <f t="shared" si="3"/>
        <v>1291.7873563218391</v>
      </c>
      <c r="J6" s="21">
        <f t="shared" si="3"/>
        <v>8498.6321839080465</v>
      </c>
    </row>
    <row r="7" spans="1:10" x14ac:dyDescent="0.25">
      <c r="A7" t="s">
        <v>4</v>
      </c>
      <c r="B7" s="7" t="s">
        <v>147</v>
      </c>
      <c r="C7" s="7" t="s">
        <v>147</v>
      </c>
      <c r="D7" s="7"/>
      <c r="E7" t="s">
        <v>122</v>
      </c>
      <c r="F7" s="2">
        <f>Hoja1!D7/6.96</f>
        <v>287.35632183908046</v>
      </c>
      <c r="G7" s="2">
        <f>Hoja1!E7/6.96</f>
        <v>0</v>
      </c>
      <c r="H7" s="2">
        <f>Hoja1!F7/6.96</f>
        <v>0</v>
      </c>
      <c r="I7" s="2">
        <f>Hoja1!G7/6.96</f>
        <v>7.1752873563218387</v>
      </c>
      <c r="J7" s="2">
        <f>Hoja1!H7/6.96</f>
        <v>0</v>
      </c>
    </row>
    <row r="8" spans="1:10" x14ac:dyDescent="0.25">
      <c r="A8" t="s">
        <v>78</v>
      </c>
      <c r="B8" s="7" t="s">
        <v>148</v>
      </c>
      <c r="C8" s="7" t="s">
        <v>148</v>
      </c>
      <c r="D8" s="7"/>
      <c r="E8" t="s">
        <v>122</v>
      </c>
      <c r="F8" s="2">
        <f>Hoja1!D8/6.96</f>
        <v>957.85440613026822</v>
      </c>
      <c r="G8" s="2">
        <f>Hoja1!E8/6.96</f>
        <v>0</v>
      </c>
      <c r="H8" s="2">
        <f>Hoja1!F8/6.96</f>
        <v>0</v>
      </c>
      <c r="I8" s="2">
        <f>Hoja1!G8/6.96</f>
        <v>0</v>
      </c>
      <c r="J8" s="2">
        <f>Hoja1!H8/6.96</f>
        <v>194.375</v>
      </c>
    </row>
    <row r="9" spans="1:10" x14ac:dyDescent="0.25">
      <c r="A9" t="s">
        <v>5</v>
      </c>
      <c r="B9" s="7" t="s">
        <v>149</v>
      </c>
      <c r="C9" s="7" t="s">
        <v>149</v>
      </c>
      <c r="D9" s="7"/>
      <c r="E9" t="s">
        <v>122</v>
      </c>
      <c r="F9" s="2">
        <f>Hoja1!D9/6.96</f>
        <v>2729.8850574712642</v>
      </c>
      <c r="G9" s="2">
        <f>Hoja1!E9/6.96</f>
        <v>3813.0517241379312</v>
      </c>
      <c r="H9" s="2">
        <f>Hoja1!F9/6.96</f>
        <v>0</v>
      </c>
      <c r="I9" s="2">
        <f>Hoja1!G9/6.96</f>
        <v>1284.6120689655172</v>
      </c>
      <c r="J9" s="2">
        <f>Hoja1!H9/6.96</f>
        <v>8304.2571839080465</v>
      </c>
    </row>
    <row r="10" spans="1:10" x14ac:dyDescent="0.25">
      <c r="A10" t="s">
        <v>6</v>
      </c>
      <c r="B10" s="7" t="s">
        <v>150</v>
      </c>
      <c r="C10" s="7" t="s">
        <v>150</v>
      </c>
      <c r="D10" s="7"/>
      <c r="E10" t="s">
        <v>122</v>
      </c>
      <c r="F10" s="2">
        <f>Hoja1!D10/6.96</f>
        <v>59.865900383141764</v>
      </c>
      <c r="G10" s="2">
        <f>Hoja1!E10/6.96</f>
        <v>0</v>
      </c>
      <c r="H10" s="2">
        <f>Hoja1!F10/6.96</f>
        <v>0</v>
      </c>
      <c r="I10" s="2">
        <f>Hoja1!G10/6.96</f>
        <v>0</v>
      </c>
      <c r="J10" s="2">
        <f>Hoja1!H10/6.96</f>
        <v>0</v>
      </c>
    </row>
    <row r="11" spans="1:10" x14ac:dyDescent="0.25">
      <c r="A11" t="s">
        <v>7</v>
      </c>
      <c r="B11" s="7" t="s">
        <v>151</v>
      </c>
      <c r="C11" s="7" t="s">
        <v>151</v>
      </c>
      <c r="D11" s="7"/>
      <c r="E11" t="s">
        <v>122</v>
      </c>
      <c r="F11" s="2">
        <f>Hoja1!D11/6.96</f>
        <v>1202.136993135377</v>
      </c>
      <c r="G11" s="2">
        <f>Hoja1!E11/6.96</f>
        <v>0</v>
      </c>
      <c r="H11" s="2">
        <f>Hoja1!F11/6.96</f>
        <v>2891.6795977011493</v>
      </c>
      <c r="I11" s="2">
        <f>Hoja1!G11/6.96</f>
        <v>0</v>
      </c>
      <c r="J11" s="2">
        <f>Hoja1!H11/6.96</f>
        <v>0</v>
      </c>
    </row>
    <row r="12" spans="1:10" x14ac:dyDescent="0.25">
      <c r="A12" s="19" t="s">
        <v>8</v>
      </c>
      <c r="B12" s="20" t="s">
        <v>152</v>
      </c>
      <c r="C12" s="20" t="s">
        <v>152</v>
      </c>
      <c r="D12" s="20"/>
      <c r="E12" s="19" t="s">
        <v>122</v>
      </c>
      <c r="F12" s="21">
        <f>SUM(F13:F38)</f>
        <v>24050.862068965522</v>
      </c>
      <c r="G12" s="21">
        <f t="shared" ref="G12:J12" si="4">SUM(G13:G38)</f>
        <v>4967.1293103448279</v>
      </c>
      <c r="H12" s="21">
        <f t="shared" si="4"/>
        <v>29208.5158045977</v>
      </c>
      <c r="I12" s="21">
        <f t="shared" si="4"/>
        <v>5704.2471264367814</v>
      </c>
      <c r="J12" s="21">
        <f t="shared" si="4"/>
        <v>11266.186781609196</v>
      </c>
    </row>
    <row r="13" spans="1:10" x14ac:dyDescent="0.25">
      <c r="A13" t="s">
        <v>9</v>
      </c>
      <c r="B13" s="7" t="s">
        <v>153</v>
      </c>
      <c r="C13" s="7" t="s">
        <v>153</v>
      </c>
      <c r="D13" s="7"/>
      <c r="E13" t="s">
        <v>122</v>
      </c>
      <c r="F13" s="2">
        <f>Hoja1!D13/6.96</f>
        <v>574.71264367816093</v>
      </c>
      <c r="G13" s="2">
        <f>Hoja1!E13/6.96</f>
        <v>8.25</v>
      </c>
      <c r="H13" s="2">
        <f>Hoja1!F13/6.96</f>
        <v>337.63793103448279</v>
      </c>
      <c r="I13" s="2">
        <f>Hoja1!G13/6.96</f>
        <v>163.5</v>
      </c>
      <c r="J13" s="2">
        <f>Hoja1!H13/6.96</f>
        <v>121.5</v>
      </c>
    </row>
    <row r="14" spans="1:10" x14ac:dyDescent="0.25">
      <c r="A14" t="s">
        <v>10</v>
      </c>
      <c r="B14" s="7" t="s">
        <v>154</v>
      </c>
      <c r="C14" s="7" t="s">
        <v>154</v>
      </c>
      <c r="D14" s="7"/>
      <c r="E14" t="s">
        <v>122</v>
      </c>
      <c r="F14" s="2">
        <f>Hoja1!D14/6.96</f>
        <v>0</v>
      </c>
      <c r="G14" s="2">
        <f>Hoja1!E14/6.96</f>
        <v>1036.9396551724139</v>
      </c>
      <c r="H14" s="2">
        <f>Hoja1!F14/6.96</f>
        <v>0</v>
      </c>
      <c r="I14" s="2">
        <f>Hoja1!G14/6.96</f>
        <v>876.63793103448268</v>
      </c>
      <c r="J14" s="2">
        <f>Hoja1!H14/6.96</f>
        <v>0</v>
      </c>
    </row>
    <row r="15" spans="1:10" x14ac:dyDescent="0.25">
      <c r="A15" t="s">
        <v>11</v>
      </c>
      <c r="B15" s="7" t="s">
        <v>155</v>
      </c>
      <c r="C15" s="7" t="s">
        <v>155</v>
      </c>
      <c r="D15" s="7"/>
      <c r="E15" t="s">
        <v>122</v>
      </c>
      <c r="F15" s="2">
        <f>Hoja1!D15/6.96</f>
        <v>114.94252873563218</v>
      </c>
      <c r="G15" s="2">
        <f>Hoja1!E15/6.96</f>
        <v>511.29022988505744</v>
      </c>
      <c r="H15" s="2">
        <f>Hoja1!F15/6.96</f>
        <v>0</v>
      </c>
      <c r="I15" s="2">
        <f>Hoja1!G15/6.96</f>
        <v>39.330459770114942</v>
      </c>
      <c r="J15" s="2">
        <f>Hoja1!H15/6.96</f>
        <v>0</v>
      </c>
    </row>
    <row r="16" spans="1:10" x14ac:dyDescent="0.25">
      <c r="A16" t="s">
        <v>12</v>
      </c>
      <c r="B16" s="7" t="s">
        <v>156</v>
      </c>
      <c r="C16" s="7" t="s">
        <v>156</v>
      </c>
      <c r="D16" s="7"/>
      <c r="E16" t="s">
        <v>122</v>
      </c>
      <c r="F16" s="2">
        <f>Hoja1!D16/6.96</f>
        <v>50.287356321839084</v>
      </c>
      <c r="G16" s="2">
        <f>Hoja1!E16/6.96</f>
        <v>62.701149425287355</v>
      </c>
      <c r="H16" s="2">
        <f>Hoja1!F16/6.96</f>
        <v>0</v>
      </c>
      <c r="I16" s="2">
        <f>Hoja1!G16/6.96</f>
        <v>62.701149425287355</v>
      </c>
      <c r="J16" s="2">
        <f>Hoja1!H16/6.96</f>
        <v>0</v>
      </c>
    </row>
    <row r="17" spans="1:10" x14ac:dyDescent="0.25">
      <c r="A17" t="s">
        <v>13</v>
      </c>
      <c r="B17" s="7" t="s">
        <v>157</v>
      </c>
      <c r="C17" s="7" t="s">
        <v>157</v>
      </c>
      <c r="D17" s="7"/>
      <c r="E17" t="s">
        <v>122</v>
      </c>
      <c r="F17" s="2">
        <f>Hoja1!D17/6.96</f>
        <v>1135.0574712643679</v>
      </c>
      <c r="G17" s="2">
        <f>Hoja1!E17/6.96</f>
        <v>413</v>
      </c>
      <c r="H17" s="2">
        <f>Hoja1!F17/6.96</f>
        <v>0</v>
      </c>
      <c r="I17" s="2">
        <f>Hoja1!G17/6.96</f>
        <v>59</v>
      </c>
      <c r="J17" s="2">
        <f>Hoja1!H17/6.96</f>
        <v>0</v>
      </c>
    </row>
    <row r="18" spans="1:10" x14ac:dyDescent="0.25">
      <c r="A18" t="s">
        <v>14</v>
      </c>
      <c r="B18" s="7" t="s">
        <v>158</v>
      </c>
      <c r="C18" s="7" t="s">
        <v>158</v>
      </c>
      <c r="D18" s="7"/>
      <c r="E18" t="s">
        <v>122</v>
      </c>
      <c r="F18" s="2">
        <f>Hoja1!D18/6.96</f>
        <v>790.22988505747128</v>
      </c>
      <c r="G18" s="2">
        <f>Hoja1!E18/6.96</f>
        <v>888.92816091954023</v>
      </c>
      <c r="H18" s="2">
        <f>Hoja1!F18/6.96</f>
        <v>852.64224137931035</v>
      </c>
      <c r="I18" s="2">
        <f>Hoja1!G18/6.96</f>
        <v>658.34770114942535</v>
      </c>
      <c r="J18" s="2">
        <f>Hoja1!H18/6.96</f>
        <v>852.64224137931035</v>
      </c>
    </row>
    <row r="19" spans="1:10" x14ac:dyDescent="0.25">
      <c r="A19" t="s">
        <v>15</v>
      </c>
      <c r="B19" s="7" t="s">
        <v>159</v>
      </c>
      <c r="C19" s="7" t="s">
        <v>159</v>
      </c>
      <c r="D19" s="7"/>
      <c r="E19" t="s">
        <v>122</v>
      </c>
      <c r="F19" s="2">
        <f>Hoja1!D19/6.96</f>
        <v>35.919540229885058</v>
      </c>
      <c r="G19" s="2">
        <f>Hoja1!E19/6.96</f>
        <v>50.709770114942529</v>
      </c>
      <c r="H19" s="2">
        <f>Hoja1!F19/6.96</f>
        <v>11.686781609195403</v>
      </c>
      <c r="I19" s="2">
        <f>Hoja1!G19/6.96</f>
        <v>50.709770114942529</v>
      </c>
      <c r="J19" s="2">
        <f>Hoja1!H19/6.96</f>
        <v>11.686781609195403</v>
      </c>
    </row>
    <row r="20" spans="1:10" x14ac:dyDescent="0.25">
      <c r="A20" t="s">
        <v>16</v>
      </c>
      <c r="B20" s="7" t="s">
        <v>160</v>
      </c>
      <c r="C20" s="7" t="s">
        <v>160</v>
      </c>
      <c r="D20" s="7"/>
      <c r="E20" t="s">
        <v>122</v>
      </c>
      <c r="F20" s="2">
        <f>Hoja1!D20/6.96</f>
        <v>646.55172413793105</v>
      </c>
      <c r="G20" s="2">
        <f>Hoja1!E20/6.96</f>
        <v>889.7600574712643</v>
      </c>
      <c r="H20" s="2">
        <f>Hoja1!F20/6.96</f>
        <v>1059.3879310344828</v>
      </c>
      <c r="I20" s="2">
        <f>Hoja1!G20/6.96</f>
        <v>915.25</v>
      </c>
      <c r="J20" s="2">
        <f>Hoja1!H20/6.96</f>
        <v>466.12931034482762</v>
      </c>
    </row>
    <row r="21" spans="1:10" x14ac:dyDescent="0.25">
      <c r="A21" t="s">
        <v>17</v>
      </c>
      <c r="B21" s="7" t="s">
        <v>161</v>
      </c>
      <c r="C21" s="7" t="s">
        <v>161</v>
      </c>
      <c r="D21" s="7"/>
      <c r="E21" t="s">
        <v>122</v>
      </c>
      <c r="F21" s="2">
        <f>Hoja1!D21/6.96</f>
        <v>0</v>
      </c>
      <c r="G21" s="2">
        <f>Hoja1!E21/6.96</f>
        <v>588</v>
      </c>
      <c r="H21" s="2">
        <f>Hoja1!F21/6.96</f>
        <v>0</v>
      </c>
      <c r="I21" s="2">
        <f>Hoja1!G21/6.96</f>
        <v>0</v>
      </c>
      <c r="J21" s="2">
        <f>Hoja1!H21/6.96</f>
        <v>0</v>
      </c>
    </row>
    <row r="22" spans="1:10" x14ac:dyDescent="0.25">
      <c r="A22" t="s">
        <v>18</v>
      </c>
      <c r="B22" s="7" t="s">
        <v>162</v>
      </c>
      <c r="C22" s="7" t="s">
        <v>162</v>
      </c>
      <c r="D22" s="7"/>
      <c r="E22" t="s">
        <v>122</v>
      </c>
      <c r="F22" s="2">
        <f>Hoja1!D22/6.96</f>
        <v>21.551724137931036</v>
      </c>
      <c r="G22" s="2">
        <f>Hoja1!E22/6.96</f>
        <v>64</v>
      </c>
      <c r="H22" s="2">
        <f>Hoja1!F22/6.96</f>
        <v>0</v>
      </c>
      <c r="I22" s="2">
        <f>Hoja1!G22/6.96</f>
        <v>64</v>
      </c>
      <c r="J22" s="2">
        <f>Hoja1!H22/6.96</f>
        <v>0</v>
      </c>
    </row>
    <row r="23" spans="1:10" x14ac:dyDescent="0.25">
      <c r="A23" t="s">
        <v>19</v>
      </c>
      <c r="B23" s="7" t="s">
        <v>163</v>
      </c>
      <c r="C23" s="7" t="s">
        <v>163</v>
      </c>
      <c r="D23" s="7"/>
      <c r="E23" t="s">
        <v>122</v>
      </c>
      <c r="F23" s="2">
        <f>Hoja1!D23/6.96</f>
        <v>0</v>
      </c>
      <c r="G23" s="2">
        <f>Hoja1!E23/6.96</f>
        <v>132.30028735632183</v>
      </c>
      <c r="H23" s="2">
        <f>Hoja1!F23/6.96</f>
        <v>0</v>
      </c>
      <c r="I23" s="2">
        <f>Hoja1!G23/6.96</f>
        <v>132.30028735632183</v>
      </c>
      <c r="J23" s="2">
        <f>Hoja1!H23/6.96</f>
        <v>0</v>
      </c>
    </row>
    <row r="24" spans="1:10" x14ac:dyDescent="0.25">
      <c r="A24" t="s">
        <v>20</v>
      </c>
      <c r="B24" s="7" t="s">
        <v>164</v>
      </c>
      <c r="C24" s="7" t="s">
        <v>164</v>
      </c>
      <c r="D24" s="7"/>
      <c r="E24" t="s">
        <v>122</v>
      </c>
      <c r="F24" s="2">
        <f>Hoja1!D24/6.96</f>
        <v>35.919540229885058</v>
      </c>
      <c r="G24" s="2">
        <f>Hoja1!E24/6.96</f>
        <v>133.5</v>
      </c>
      <c r="H24" s="2">
        <f>Hoja1!F24/6.96</f>
        <v>0</v>
      </c>
      <c r="I24" s="2">
        <f>Hoja1!G24/6.96</f>
        <v>133.5</v>
      </c>
      <c r="J24" s="2">
        <f>Hoja1!H24/6.96</f>
        <v>0</v>
      </c>
    </row>
    <row r="25" spans="1:10" x14ac:dyDescent="0.25">
      <c r="A25" t="s">
        <v>21</v>
      </c>
      <c r="B25" s="7" t="s">
        <v>165</v>
      </c>
      <c r="C25" s="7" t="s">
        <v>165</v>
      </c>
      <c r="D25" s="7"/>
      <c r="E25" t="s">
        <v>122</v>
      </c>
      <c r="F25" s="2">
        <f>Hoja1!D25/6.96</f>
        <v>75</v>
      </c>
      <c r="G25" s="2">
        <f>Hoja1!E25/6.96</f>
        <v>75</v>
      </c>
      <c r="H25" s="2">
        <f>Hoja1!F25/6.96</f>
        <v>75</v>
      </c>
      <c r="I25" s="2">
        <f>Hoja1!G25/6.96</f>
        <v>75</v>
      </c>
      <c r="J25" s="2">
        <f>Hoja1!H25/6.96</f>
        <v>75</v>
      </c>
    </row>
    <row r="26" spans="1:10" x14ac:dyDescent="0.25">
      <c r="A26" t="s">
        <v>22</v>
      </c>
      <c r="B26" s="7" t="s">
        <v>166</v>
      </c>
      <c r="C26" s="7" t="s">
        <v>166</v>
      </c>
      <c r="D26" s="7"/>
      <c r="E26" t="s">
        <v>122</v>
      </c>
      <c r="F26" s="2">
        <f>Hoja1!D26/6.96</f>
        <v>172.41379310344828</v>
      </c>
      <c r="G26" s="2">
        <f>Hoja1!E26/6.96</f>
        <v>50</v>
      </c>
      <c r="H26" s="2">
        <f>Hoja1!F26/6.96</f>
        <v>400</v>
      </c>
      <c r="I26" s="2">
        <f>Hoja1!G26/6.96</f>
        <v>50</v>
      </c>
      <c r="J26" s="2">
        <f>Hoja1!H26/6.96</f>
        <v>0</v>
      </c>
    </row>
    <row r="27" spans="1:10" x14ac:dyDescent="0.25">
      <c r="A27" t="s">
        <v>23</v>
      </c>
      <c r="B27" s="7" t="s">
        <v>167</v>
      </c>
      <c r="C27" s="7" t="s">
        <v>167</v>
      </c>
      <c r="D27" s="7"/>
      <c r="E27" t="s">
        <v>122</v>
      </c>
      <c r="F27" s="2">
        <f>Hoja1!D27/6.96</f>
        <v>323.27586206896552</v>
      </c>
      <c r="G27" s="2">
        <f>Hoja1!E27/6.96</f>
        <v>49.5</v>
      </c>
      <c r="H27" s="2">
        <f>Hoja1!F27/6.96</f>
        <v>0</v>
      </c>
      <c r="I27" s="2">
        <f>Hoja1!G27/6.96</f>
        <v>24.75</v>
      </c>
      <c r="J27" s="2">
        <f>Hoja1!H27/6.96</f>
        <v>0</v>
      </c>
    </row>
    <row r="28" spans="1:10" x14ac:dyDescent="0.25">
      <c r="A28" t="s">
        <v>24</v>
      </c>
      <c r="B28" s="7" t="s">
        <v>168</v>
      </c>
      <c r="C28" s="7" t="s">
        <v>168</v>
      </c>
      <c r="D28" s="7"/>
      <c r="E28" t="s">
        <v>122</v>
      </c>
      <c r="F28" s="2">
        <f>Hoja1!D28/6.96</f>
        <v>4.3103448275862073</v>
      </c>
      <c r="G28" s="2">
        <f>Hoja1!E28/6.96</f>
        <v>10</v>
      </c>
      <c r="H28" s="2">
        <f>Hoja1!F28/6.96</f>
        <v>0</v>
      </c>
      <c r="I28" s="2">
        <f>Hoja1!G28/6.96</f>
        <v>10</v>
      </c>
      <c r="J28" s="2">
        <f>Hoja1!H28/6.96</f>
        <v>0</v>
      </c>
    </row>
    <row r="29" spans="1:10" x14ac:dyDescent="0.25">
      <c r="A29" t="s">
        <v>25</v>
      </c>
      <c r="B29" s="7" t="s">
        <v>169</v>
      </c>
      <c r="C29" s="7" t="s">
        <v>169</v>
      </c>
      <c r="D29" s="7"/>
      <c r="E29" t="s">
        <v>122</v>
      </c>
      <c r="F29" s="2">
        <f>Hoja1!D29/6.96</f>
        <v>15804.597701149425</v>
      </c>
      <c r="G29" s="2">
        <f>Hoja1!E29/6.96</f>
        <v>0</v>
      </c>
      <c r="H29" s="2">
        <f>Hoja1!F29/6.96</f>
        <v>16131.580459770115</v>
      </c>
      <c r="I29" s="2">
        <f>Hoja1!G29/6.96</f>
        <v>0</v>
      </c>
      <c r="J29" s="2">
        <f>Hoja1!H29/6.96</f>
        <v>7585.8994252873563</v>
      </c>
    </row>
    <row r="30" spans="1:10" x14ac:dyDescent="0.25">
      <c r="A30" t="s">
        <v>26</v>
      </c>
      <c r="B30" s="7" t="s">
        <v>170</v>
      </c>
      <c r="C30" s="7" t="s">
        <v>170</v>
      </c>
      <c r="D30" s="7"/>
      <c r="E30" t="s">
        <v>122</v>
      </c>
      <c r="F30" s="2">
        <f>Hoja1!D30/6.96</f>
        <v>4137.9310344827591</v>
      </c>
      <c r="G30" s="2">
        <f>Hoja1!E30/6.96</f>
        <v>0</v>
      </c>
      <c r="H30" s="2">
        <f>Hoja1!F30/6.96</f>
        <v>9063.4008620689656</v>
      </c>
      <c r="I30" s="2">
        <f>Hoja1!G30/6.96</f>
        <v>2385.9698275862065</v>
      </c>
      <c r="J30" s="2">
        <f>Hoja1!H30/6.96</f>
        <v>2034.1494252873563</v>
      </c>
    </row>
    <row r="31" spans="1:10" x14ac:dyDescent="0.25">
      <c r="A31" t="s">
        <v>27</v>
      </c>
      <c r="B31" s="7" t="s">
        <v>171</v>
      </c>
      <c r="C31" s="7" t="s">
        <v>171</v>
      </c>
      <c r="D31" s="7"/>
      <c r="E31" t="s">
        <v>122</v>
      </c>
      <c r="F31" s="2">
        <f>Hoja1!D31/6.96</f>
        <v>0</v>
      </c>
      <c r="G31" s="2">
        <f>Hoja1!E31/6.96</f>
        <v>3.25</v>
      </c>
      <c r="H31" s="2">
        <f>Hoja1!F31/6.96</f>
        <v>0</v>
      </c>
      <c r="I31" s="2">
        <f>Hoja1!G31/6.96</f>
        <v>3.25</v>
      </c>
      <c r="J31" s="2">
        <f>Hoja1!H31/6.96</f>
        <v>0</v>
      </c>
    </row>
    <row r="32" spans="1:10" x14ac:dyDescent="0.25">
      <c r="A32" t="s">
        <v>28</v>
      </c>
      <c r="B32" s="7" t="s">
        <v>172</v>
      </c>
      <c r="C32" s="7" t="s">
        <v>172</v>
      </c>
      <c r="D32" s="7"/>
      <c r="E32" t="s">
        <v>122</v>
      </c>
      <c r="F32" s="2">
        <f>Hoja1!D32/6.96</f>
        <v>86.206896551724142</v>
      </c>
      <c r="G32" s="2">
        <f>Hoja1!E32/6.96</f>
        <v>0</v>
      </c>
      <c r="H32" s="2">
        <f>Hoja1!F32/6.96</f>
        <v>99.199712643678154</v>
      </c>
      <c r="I32" s="2">
        <f>Hoja1!G32/6.96</f>
        <v>0</v>
      </c>
      <c r="J32" s="2">
        <f>Hoja1!H32/6.96</f>
        <v>99.199712643678154</v>
      </c>
    </row>
    <row r="33" spans="1:10" x14ac:dyDescent="0.25">
      <c r="A33" t="s">
        <v>29</v>
      </c>
      <c r="B33" s="7" t="s">
        <v>173</v>
      </c>
      <c r="C33" s="7" t="s">
        <v>173</v>
      </c>
      <c r="D33" s="7"/>
      <c r="E33" t="s">
        <v>122</v>
      </c>
      <c r="F33" s="2">
        <f>Hoja1!D33/6.96</f>
        <v>1.7241379310344829</v>
      </c>
      <c r="G33" s="2">
        <f>Hoja1!E33/6.96</f>
        <v>0</v>
      </c>
      <c r="H33" s="2">
        <f>Hoja1!F33/6.96</f>
        <v>19.979885057471265</v>
      </c>
      <c r="I33" s="2">
        <f>Hoja1!G33/6.96</f>
        <v>0</v>
      </c>
      <c r="J33" s="2">
        <f>Hoja1!H33/6.96</f>
        <v>19.979885057471265</v>
      </c>
    </row>
    <row r="34" spans="1:10" x14ac:dyDescent="0.25">
      <c r="A34" t="s">
        <v>30</v>
      </c>
      <c r="B34" s="7" t="s">
        <v>174</v>
      </c>
      <c r="C34" s="7" t="s">
        <v>174</v>
      </c>
      <c r="D34" s="7"/>
      <c r="E34" t="s">
        <v>122</v>
      </c>
      <c r="F34" s="2">
        <f>Hoja1!D34/6.96</f>
        <v>8.6206896551724146</v>
      </c>
      <c r="G34" s="2">
        <f>Hoja1!E34/6.96</f>
        <v>0</v>
      </c>
      <c r="H34" s="2">
        <f>Hoja1!F34/6.96</f>
        <v>0</v>
      </c>
      <c r="I34" s="2">
        <f>Hoja1!G34/6.96</f>
        <v>0</v>
      </c>
      <c r="J34" s="2">
        <f>Hoja1!H34/6.96</f>
        <v>0</v>
      </c>
    </row>
    <row r="35" spans="1:10" x14ac:dyDescent="0.25">
      <c r="A35" t="s">
        <v>31</v>
      </c>
      <c r="B35" s="7" t="s">
        <v>175</v>
      </c>
      <c r="C35" s="7" t="s">
        <v>175</v>
      </c>
      <c r="D35" s="7"/>
      <c r="E35" t="s">
        <v>122</v>
      </c>
      <c r="F35" s="2">
        <f>Hoja1!D35/6.96</f>
        <v>0</v>
      </c>
      <c r="G35" s="2">
        <f>Hoja1!E35/6.96</f>
        <v>0</v>
      </c>
      <c r="H35" s="2">
        <f>Hoja1!F35/6.96</f>
        <v>198</v>
      </c>
      <c r="I35" s="2">
        <f>Hoja1!G35/6.96</f>
        <v>0</v>
      </c>
      <c r="J35" s="2">
        <f>Hoja1!H35/6.96</f>
        <v>0</v>
      </c>
    </row>
    <row r="36" spans="1:10" x14ac:dyDescent="0.25">
      <c r="A36" t="s">
        <v>32</v>
      </c>
      <c r="B36" s="7" t="s">
        <v>176</v>
      </c>
      <c r="C36" s="7" t="s">
        <v>176</v>
      </c>
      <c r="D36" s="7"/>
      <c r="E36" t="s">
        <v>122</v>
      </c>
      <c r="F36" s="2">
        <f>Hoja1!D36/6.96</f>
        <v>28.735632183908045</v>
      </c>
      <c r="G36" s="2">
        <f>Hoja1!E36/6.96</f>
        <v>0</v>
      </c>
      <c r="H36" s="2">
        <f>Hoja1!F36/6.96</f>
        <v>0</v>
      </c>
      <c r="I36" s="2">
        <f>Hoja1!G36/6.96</f>
        <v>0</v>
      </c>
      <c r="J36" s="2">
        <f>Hoja1!H36/6.96</f>
        <v>0</v>
      </c>
    </row>
    <row r="37" spans="1:10" x14ac:dyDescent="0.25">
      <c r="A37" t="s">
        <v>33</v>
      </c>
      <c r="B37" s="7" t="s">
        <v>177</v>
      </c>
      <c r="C37" s="7" t="s">
        <v>177</v>
      </c>
      <c r="D37" s="7"/>
      <c r="E37" t="s">
        <v>122</v>
      </c>
      <c r="F37" s="2">
        <f>Hoja1!D37/6.96</f>
        <v>2.8735632183908044</v>
      </c>
      <c r="G37" s="2">
        <f>Hoja1!E37/6.96</f>
        <v>0</v>
      </c>
      <c r="H37" s="2">
        <f>Hoja1!F37/6.96</f>
        <v>0</v>
      </c>
      <c r="I37" s="2">
        <f>Hoja1!G37/6.96</f>
        <v>0</v>
      </c>
      <c r="J37" s="2">
        <f>Hoja1!H37/6.96</f>
        <v>0</v>
      </c>
    </row>
    <row r="38" spans="1:10" x14ac:dyDescent="0.25">
      <c r="A38" t="s">
        <v>34</v>
      </c>
      <c r="B38" s="7" t="s">
        <v>178</v>
      </c>
      <c r="C38" s="7" t="s">
        <v>178</v>
      </c>
      <c r="D38" s="7"/>
      <c r="E38" t="s">
        <v>122</v>
      </c>
      <c r="F38" s="2">
        <f>Hoja1!D38/6.96</f>
        <v>0</v>
      </c>
      <c r="G38" s="2">
        <f>Hoja1!E38/6.96</f>
        <v>0</v>
      </c>
      <c r="H38" s="2">
        <f>Hoja1!F38/6.96</f>
        <v>960.00000000000011</v>
      </c>
      <c r="I38" s="2">
        <f>Hoja1!G38/6.96</f>
        <v>0</v>
      </c>
      <c r="J38" s="2">
        <f>Hoja1!H38/6.96</f>
        <v>0</v>
      </c>
    </row>
    <row r="39" spans="1:10" x14ac:dyDescent="0.25">
      <c r="A39" s="13" t="s">
        <v>35</v>
      </c>
      <c r="B39" s="14" t="s">
        <v>179</v>
      </c>
      <c r="C39" s="14" t="s">
        <v>179</v>
      </c>
      <c r="D39" s="14"/>
      <c r="E39" s="13" t="s">
        <v>122</v>
      </c>
      <c r="F39" s="15">
        <f>F40</f>
        <v>1156.6091954022988</v>
      </c>
      <c r="G39" s="15">
        <f t="shared" ref="G39:J39" si="5">G40</f>
        <v>112.20545977011496</v>
      </c>
      <c r="H39" s="15">
        <f t="shared" si="5"/>
        <v>5471.6451149425293</v>
      </c>
      <c r="I39" s="15">
        <f t="shared" si="5"/>
        <v>7.6968390804597702</v>
      </c>
      <c r="J39" s="15">
        <f t="shared" si="5"/>
        <v>450.87356321839081</v>
      </c>
    </row>
    <row r="40" spans="1:10" x14ac:dyDescent="0.25">
      <c r="A40" s="16" t="s">
        <v>36</v>
      </c>
      <c r="B40" s="17" t="s">
        <v>180</v>
      </c>
      <c r="C40" s="17" t="s">
        <v>180</v>
      </c>
      <c r="D40" s="17"/>
      <c r="E40" s="16" t="s">
        <v>122</v>
      </c>
      <c r="F40" s="18">
        <f>F41+F44+F46+F48+F51+F53</f>
        <v>1156.6091954022988</v>
      </c>
      <c r="G40" s="18">
        <f t="shared" ref="G40:J40" si="6">G41+G44+G46+G48+G51+G53</f>
        <v>112.20545977011496</v>
      </c>
      <c r="H40" s="18">
        <f t="shared" si="6"/>
        <v>5471.6451149425293</v>
      </c>
      <c r="I40" s="18">
        <f t="shared" si="6"/>
        <v>7.6968390804597702</v>
      </c>
      <c r="J40" s="18">
        <f t="shared" si="6"/>
        <v>450.87356321839081</v>
      </c>
    </row>
    <row r="41" spans="1:10" x14ac:dyDescent="0.25">
      <c r="A41" s="19" t="s">
        <v>37</v>
      </c>
      <c r="B41" s="20" t="s">
        <v>181</v>
      </c>
      <c r="C41" s="20" t="s">
        <v>181</v>
      </c>
      <c r="D41" s="20"/>
      <c r="E41" s="19" t="s">
        <v>122</v>
      </c>
      <c r="F41" s="21">
        <f>SUM(F42:F43)</f>
        <v>0</v>
      </c>
      <c r="G41" s="21">
        <f t="shared" ref="G41:J41" si="7">SUM(G42:G43)</f>
        <v>0</v>
      </c>
      <c r="H41" s="21">
        <f t="shared" si="7"/>
        <v>0</v>
      </c>
      <c r="I41" s="21">
        <f t="shared" si="7"/>
        <v>0</v>
      </c>
      <c r="J41" s="21">
        <f t="shared" si="7"/>
        <v>0</v>
      </c>
    </row>
    <row r="42" spans="1:10" x14ac:dyDescent="0.25">
      <c r="A42" t="s">
        <v>38</v>
      </c>
      <c r="B42" s="7" t="s">
        <v>182</v>
      </c>
      <c r="C42" s="7" t="s">
        <v>182</v>
      </c>
      <c r="D42" s="7"/>
      <c r="E42" t="s">
        <v>122</v>
      </c>
      <c r="F42" s="2">
        <f>Hoja1!D42/6.96</f>
        <v>0</v>
      </c>
      <c r="G42" s="2">
        <f>Hoja1!E42/6.96</f>
        <v>0</v>
      </c>
      <c r="H42" s="2">
        <f>Hoja1!F42/6.96</f>
        <v>0</v>
      </c>
      <c r="I42" s="2">
        <f>Hoja1!G42/6.96</f>
        <v>0</v>
      </c>
      <c r="J42" s="2">
        <f>Hoja1!H42/6.96</f>
        <v>0</v>
      </c>
    </row>
    <row r="43" spans="1:10" x14ac:dyDescent="0.25">
      <c r="A43" t="s">
        <v>39</v>
      </c>
      <c r="B43" s="7" t="s">
        <v>183</v>
      </c>
      <c r="C43" s="7" t="s">
        <v>183</v>
      </c>
      <c r="D43" s="7"/>
      <c r="E43" t="s">
        <v>122</v>
      </c>
      <c r="F43" s="2">
        <f>Hoja1!D43/6.96</f>
        <v>0</v>
      </c>
      <c r="G43" s="2">
        <f>Hoja1!E43/6.96</f>
        <v>0</v>
      </c>
      <c r="H43" s="2">
        <f>Hoja1!F43/6.96</f>
        <v>0</v>
      </c>
      <c r="I43" s="2">
        <f>Hoja1!G43/6.96</f>
        <v>0</v>
      </c>
      <c r="J43" s="2">
        <f>Hoja1!H43/6.96</f>
        <v>0</v>
      </c>
    </row>
    <row r="44" spans="1:10" x14ac:dyDescent="0.25">
      <c r="A44" s="19" t="s">
        <v>40</v>
      </c>
      <c r="B44" s="20" t="s">
        <v>198</v>
      </c>
      <c r="C44" s="20" t="s">
        <v>198</v>
      </c>
      <c r="D44" s="20"/>
      <c r="E44" s="19" t="s">
        <v>122</v>
      </c>
      <c r="F44" s="21">
        <f>F45</f>
        <v>0</v>
      </c>
      <c r="G44" s="21">
        <f t="shared" ref="G44:J44" si="8">G45</f>
        <v>0</v>
      </c>
      <c r="H44" s="21">
        <f t="shared" si="8"/>
        <v>320.26867816091959</v>
      </c>
      <c r="I44" s="21">
        <f t="shared" si="8"/>
        <v>0</v>
      </c>
      <c r="J44" s="21">
        <f t="shared" si="8"/>
        <v>0</v>
      </c>
    </row>
    <row r="45" spans="1:10" x14ac:dyDescent="0.25">
      <c r="A45" t="s">
        <v>41</v>
      </c>
      <c r="B45" s="7" t="s">
        <v>203</v>
      </c>
      <c r="C45" s="7" t="s">
        <v>203</v>
      </c>
      <c r="D45" s="7"/>
      <c r="E45" t="s">
        <v>122</v>
      </c>
      <c r="F45" s="2">
        <f>Hoja1!D45/6.96</f>
        <v>0</v>
      </c>
      <c r="G45" s="2">
        <f>Hoja1!E45/6.96</f>
        <v>0</v>
      </c>
      <c r="H45" s="2">
        <f>Hoja1!F45/6.96</f>
        <v>320.26867816091959</v>
      </c>
      <c r="I45" s="2">
        <f>Hoja1!G45/6.96</f>
        <v>0</v>
      </c>
      <c r="J45" s="2">
        <f>Hoja1!H45/6.96</f>
        <v>0</v>
      </c>
    </row>
    <row r="46" spans="1:10" x14ac:dyDescent="0.25">
      <c r="A46" s="19" t="s">
        <v>126</v>
      </c>
      <c r="B46" s="20" t="s">
        <v>199</v>
      </c>
      <c r="C46" s="20" t="s">
        <v>199</v>
      </c>
      <c r="D46" s="20"/>
      <c r="E46" s="19" t="s">
        <v>122</v>
      </c>
      <c r="F46" s="21">
        <f>F47</f>
        <v>0</v>
      </c>
      <c r="G46" s="21">
        <f t="shared" ref="G46:J46" si="9">G47</f>
        <v>0</v>
      </c>
      <c r="H46" s="21">
        <f t="shared" si="9"/>
        <v>0</v>
      </c>
      <c r="I46" s="21">
        <f t="shared" si="9"/>
        <v>0</v>
      </c>
      <c r="J46" s="21">
        <f t="shared" si="9"/>
        <v>0</v>
      </c>
    </row>
    <row r="47" spans="1:10" x14ac:dyDescent="0.25">
      <c r="A47" s="22" t="s">
        <v>127</v>
      </c>
      <c r="B47" s="7" t="s">
        <v>204</v>
      </c>
      <c r="C47" s="7" t="s">
        <v>204</v>
      </c>
      <c r="D47" s="7"/>
      <c r="E47" t="s">
        <v>122</v>
      </c>
      <c r="F47" s="2">
        <f>Hoja1!D47/6.96</f>
        <v>0</v>
      </c>
      <c r="G47" s="2">
        <f>Hoja1!E47/6.96</f>
        <v>0</v>
      </c>
      <c r="H47" s="2">
        <f>Hoja1!F47/6.96</f>
        <v>0</v>
      </c>
      <c r="I47" s="2">
        <f>Hoja1!G47/6.96</f>
        <v>0</v>
      </c>
      <c r="J47" s="2">
        <f>Hoja1!H47/6.96</f>
        <v>0</v>
      </c>
    </row>
    <row r="48" spans="1:10" x14ac:dyDescent="0.25">
      <c r="A48" s="19" t="s">
        <v>42</v>
      </c>
      <c r="B48" s="20" t="s">
        <v>200</v>
      </c>
      <c r="C48" s="20" t="s">
        <v>200</v>
      </c>
      <c r="D48" s="20"/>
      <c r="E48" s="19" t="s">
        <v>122</v>
      </c>
      <c r="F48" s="21">
        <f>SUM(F49:F50)</f>
        <v>919.54022988505744</v>
      </c>
      <c r="G48" s="21">
        <f t="shared" ref="G48:J48" si="10">SUM(G49:G50)</f>
        <v>0</v>
      </c>
      <c r="H48" s="21">
        <f t="shared" si="10"/>
        <v>0</v>
      </c>
      <c r="I48" s="21">
        <f t="shared" si="10"/>
        <v>0</v>
      </c>
      <c r="J48" s="21">
        <f t="shared" si="10"/>
        <v>0</v>
      </c>
    </row>
    <row r="49" spans="1:10" x14ac:dyDescent="0.25">
      <c r="A49" t="s">
        <v>43</v>
      </c>
      <c r="B49" s="7" t="s">
        <v>205</v>
      </c>
      <c r="C49" s="7" t="s">
        <v>205</v>
      </c>
      <c r="D49" s="7"/>
      <c r="E49" t="s">
        <v>122</v>
      </c>
      <c r="F49" s="2">
        <f>Hoja1!D49/6.96</f>
        <v>862.06896551724139</v>
      </c>
      <c r="G49" s="2">
        <f>Hoja1!E49/6.96</f>
        <v>0</v>
      </c>
      <c r="H49" s="2">
        <f>Hoja1!F49/6.96</f>
        <v>0</v>
      </c>
      <c r="I49" s="2">
        <f>Hoja1!G49/6.96</f>
        <v>0</v>
      </c>
      <c r="J49" s="2">
        <f>Hoja1!H49/6.96</f>
        <v>0</v>
      </c>
    </row>
    <row r="50" spans="1:10" x14ac:dyDescent="0.25">
      <c r="A50" t="s">
        <v>44</v>
      </c>
      <c r="B50" s="7" t="s">
        <v>206</v>
      </c>
      <c r="C50" s="7" t="s">
        <v>206</v>
      </c>
      <c r="D50" s="7"/>
      <c r="E50" t="s">
        <v>122</v>
      </c>
      <c r="F50" s="2">
        <f>Hoja1!D50/6.96</f>
        <v>57.47126436781609</v>
      </c>
      <c r="G50" s="2">
        <f>Hoja1!E50/6.96</f>
        <v>0</v>
      </c>
      <c r="H50" s="2">
        <f>Hoja1!F50/6.96</f>
        <v>0</v>
      </c>
      <c r="I50" s="2">
        <f>Hoja1!G50/6.96</f>
        <v>0</v>
      </c>
      <c r="J50" s="2">
        <f>Hoja1!H50/6.96</f>
        <v>0</v>
      </c>
    </row>
    <row r="51" spans="1:10" x14ac:dyDescent="0.25">
      <c r="A51" s="19" t="s">
        <v>45</v>
      </c>
      <c r="B51" s="20" t="s">
        <v>201</v>
      </c>
      <c r="C51" s="20" t="s">
        <v>201</v>
      </c>
      <c r="D51" s="20"/>
      <c r="E51" s="19" t="s">
        <v>122</v>
      </c>
      <c r="F51" s="21">
        <f>F52</f>
        <v>143.67816091954023</v>
      </c>
      <c r="G51" s="21">
        <f t="shared" ref="G51:J51" si="11">G52</f>
        <v>0</v>
      </c>
      <c r="H51" s="21">
        <f t="shared" si="11"/>
        <v>0</v>
      </c>
      <c r="I51" s="21">
        <f t="shared" si="11"/>
        <v>0</v>
      </c>
      <c r="J51" s="21">
        <f t="shared" si="11"/>
        <v>0</v>
      </c>
    </row>
    <row r="52" spans="1:10" x14ac:dyDescent="0.25">
      <c r="A52" t="s">
        <v>46</v>
      </c>
      <c r="B52" s="7" t="s">
        <v>207</v>
      </c>
      <c r="C52" s="7" t="s">
        <v>207</v>
      </c>
      <c r="D52" s="7"/>
      <c r="E52" t="s">
        <v>122</v>
      </c>
      <c r="F52" s="2">
        <f>Hoja1!D52/6.96</f>
        <v>143.67816091954023</v>
      </c>
      <c r="G52" s="2">
        <f>Hoja1!E52/6.96</f>
        <v>0</v>
      </c>
      <c r="H52" s="2">
        <f>Hoja1!F52/6.96</f>
        <v>0</v>
      </c>
      <c r="I52" s="2">
        <f>Hoja1!G52/6.96</f>
        <v>0</v>
      </c>
      <c r="J52" s="2">
        <f>Hoja1!H52/6.96</f>
        <v>0</v>
      </c>
    </row>
    <row r="53" spans="1:10" x14ac:dyDescent="0.25">
      <c r="A53" s="19" t="s">
        <v>47</v>
      </c>
      <c r="B53" s="20" t="s">
        <v>202</v>
      </c>
      <c r="C53" s="20" t="s">
        <v>202</v>
      </c>
      <c r="D53" s="20"/>
      <c r="E53" s="19" t="s">
        <v>122</v>
      </c>
      <c r="F53" s="21">
        <f>SUM(F54:F56)</f>
        <v>93.390804597701148</v>
      </c>
      <c r="G53" s="21">
        <f t="shared" ref="G53:J53" si="12">SUM(G54:G56)</f>
        <v>112.20545977011496</v>
      </c>
      <c r="H53" s="21">
        <f t="shared" si="12"/>
        <v>5151.3764367816093</v>
      </c>
      <c r="I53" s="21">
        <f t="shared" si="12"/>
        <v>7.6968390804597702</v>
      </c>
      <c r="J53" s="21">
        <f t="shared" si="12"/>
        <v>450.87356321839081</v>
      </c>
    </row>
    <row r="54" spans="1:10" x14ac:dyDescent="0.25">
      <c r="A54" t="s">
        <v>48</v>
      </c>
      <c r="B54" s="7" t="s">
        <v>208</v>
      </c>
      <c r="C54" s="7" t="s">
        <v>208</v>
      </c>
      <c r="D54" s="7"/>
      <c r="E54" t="s">
        <v>122</v>
      </c>
      <c r="F54" s="2">
        <f>Hoja1!D54/6.96</f>
        <v>0</v>
      </c>
      <c r="G54" s="2">
        <f>Hoja1!E54/6.96</f>
        <v>0</v>
      </c>
      <c r="H54" s="2">
        <f>Hoja1!F54/6.96</f>
        <v>0</v>
      </c>
      <c r="I54" s="2">
        <f>Hoja1!G54/6.96</f>
        <v>0</v>
      </c>
      <c r="J54" s="2">
        <f>Hoja1!H54/6.96</f>
        <v>0</v>
      </c>
    </row>
    <row r="55" spans="1:10" x14ac:dyDescent="0.25">
      <c r="A55" t="s">
        <v>49</v>
      </c>
      <c r="B55" s="7" t="s">
        <v>209</v>
      </c>
      <c r="C55" s="7" t="s">
        <v>209</v>
      </c>
      <c r="D55" s="7"/>
      <c r="E55" t="s">
        <v>122</v>
      </c>
      <c r="F55" s="2">
        <f>Hoja1!D55/6.96</f>
        <v>21.551724137931036</v>
      </c>
      <c r="G55" s="2">
        <f>Hoja1!E55/6.96</f>
        <v>112.20545977011496</v>
      </c>
      <c r="H55" s="2">
        <f>Hoja1!F55/6.96</f>
        <v>5151.3764367816093</v>
      </c>
      <c r="I55" s="2">
        <f>Hoja1!G55/6.96</f>
        <v>7.6968390804597702</v>
      </c>
      <c r="J55" s="2">
        <f>Hoja1!H55/6.96</f>
        <v>13.373563218390805</v>
      </c>
    </row>
    <row r="56" spans="1:10" x14ac:dyDescent="0.25">
      <c r="A56" t="s">
        <v>50</v>
      </c>
      <c r="B56" s="7" t="s">
        <v>210</v>
      </c>
      <c r="C56" s="7" t="s">
        <v>210</v>
      </c>
      <c r="D56" s="7"/>
      <c r="E56" t="s">
        <v>122</v>
      </c>
      <c r="F56" s="2">
        <f>Hoja1!D56/6.96</f>
        <v>71.839080459770116</v>
      </c>
      <c r="G56" s="2">
        <f>Hoja1!E56/6.96</f>
        <v>0</v>
      </c>
      <c r="H56" s="2">
        <f>Hoja1!F56/6.96</f>
        <v>0</v>
      </c>
      <c r="I56" s="2">
        <f>Hoja1!G56/6.96</f>
        <v>0</v>
      </c>
      <c r="J56" s="2">
        <f>Hoja1!H56/6.96</f>
        <v>437.5</v>
      </c>
    </row>
    <row r="57" spans="1:10" x14ac:dyDescent="0.25">
      <c r="A57" s="13" t="s">
        <v>51</v>
      </c>
      <c r="B57" s="14" t="s">
        <v>211</v>
      </c>
      <c r="C57" s="14" t="s">
        <v>211</v>
      </c>
      <c r="D57" s="14" t="s">
        <v>144</v>
      </c>
      <c r="E57" s="13" t="s">
        <v>310</v>
      </c>
      <c r="F57" s="15">
        <f>F58</f>
        <v>36171.022243946391</v>
      </c>
      <c r="G57" s="15">
        <f t="shared" ref="G57:J57" si="13">G58</f>
        <v>32262.743045977004</v>
      </c>
      <c r="H57" s="15">
        <f t="shared" si="13"/>
        <v>25311.884367816092</v>
      </c>
      <c r="I57" s="15">
        <f t="shared" si="13"/>
        <v>30311.95913793103</v>
      </c>
      <c r="J57" s="15">
        <f t="shared" si="13"/>
        <v>27217.830402298849</v>
      </c>
    </row>
    <row r="58" spans="1:10" x14ac:dyDescent="0.25">
      <c r="A58" s="16" t="s">
        <v>52</v>
      </c>
      <c r="B58" s="17" t="s">
        <v>212</v>
      </c>
      <c r="C58" s="17" t="s">
        <v>212</v>
      </c>
      <c r="D58" s="17" t="s">
        <v>145</v>
      </c>
      <c r="E58" s="16" t="s">
        <v>310</v>
      </c>
      <c r="F58" s="18">
        <f>F59+F68+F73+F75+F77+F82+F85+F95+F103+F107+F111+F117</f>
        <v>36171.022243946391</v>
      </c>
      <c r="G58" s="18">
        <f t="shared" ref="G58:J58" si="14">G59+G68+G73+G75+G77+G82+G85+G95+G103+G107+G111+G117</f>
        <v>32262.743045977004</v>
      </c>
      <c r="H58" s="18">
        <f t="shared" si="14"/>
        <v>25311.884367816092</v>
      </c>
      <c r="I58" s="18">
        <f t="shared" si="14"/>
        <v>30311.95913793103</v>
      </c>
      <c r="J58" s="18">
        <f t="shared" si="14"/>
        <v>27217.830402298849</v>
      </c>
    </row>
    <row r="59" spans="1:10" x14ac:dyDescent="0.25">
      <c r="A59" s="19" t="s">
        <v>37</v>
      </c>
      <c r="B59" s="20" t="s">
        <v>213</v>
      </c>
      <c r="C59" s="20" t="s">
        <v>213</v>
      </c>
      <c r="D59" s="20" t="s">
        <v>146</v>
      </c>
      <c r="E59" s="19" t="s">
        <v>310</v>
      </c>
      <c r="F59" s="21">
        <f>SUM(F60:F67)</f>
        <v>23177.607022289067</v>
      </c>
      <c r="G59" s="21">
        <f t="shared" ref="G59:J59" si="15">SUM(G60:G67)</f>
        <v>15926.044597701148</v>
      </c>
      <c r="H59" s="21">
        <f t="shared" si="15"/>
        <v>13590.968275862069</v>
      </c>
      <c r="I59" s="21">
        <f t="shared" si="15"/>
        <v>16411.088045977012</v>
      </c>
      <c r="J59" s="21">
        <f t="shared" si="15"/>
        <v>12979.994137931035</v>
      </c>
    </row>
    <row r="60" spans="1:10" x14ac:dyDescent="0.25">
      <c r="A60" t="s">
        <v>53</v>
      </c>
      <c r="B60" s="7" t="s">
        <v>215</v>
      </c>
      <c r="C60" s="7" t="s">
        <v>215</v>
      </c>
      <c r="D60" s="7"/>
      <c r="E60" t="s">
        <v>122</v>
      </c>
      <c r="F60" s="2">
        <f>Hoja1!D60/6.96</f>
        <v>10467.120689655172</v>
      </c>
      <c r="G60" s="2">
        <f>Hoja1!E60/6.96</f>
        <v>7906.083333333333</v>
      </c>
      <c r="H60" s="2">
        <f>Hoja1!F60/6.96</f>
        <v>4449.3505747126437</v>
      </c>
      <c r="I60" s="2">
        <f>Hoja1!G60/6.96</f>
        <v>7110.0488505747126</v>
      </c>
      <c r="J60" s="2">
        <f>Hoja1!H60/6.96</f>
        <v>4449.3505747126437</v>
      </c>
    </row>
    <row r="61" spans="1:10" x14ac:dyDescent="0.25">
      <c r="A61" t="s">
        <v>54</v>
      </c>
      <c r="B61" s="7" t="s">
        <v>216</v>
      </c>
      <c r="C61" s="7" t="s">
        <v>216</v>
      </c>
      <c r="D61" s="7"/>
      <c r="E61" t="s">
        <v>122</v>
      </c>
      <c r="F61" s="2">
        <f>Hoja1!D61/6.96</f>
        <v>1005.7471264367816</v>
      </c>
      <c r="G61" s="2">
        <f>Hoja1!E61/6.96</f>
        <v>437.5</v>
      </c>
      <c r="H61" s="2">
        <f>Hoja1!F61/6.96</f>
        <v>625</v>
      </c>
      <c r="I61" s="2">
        <f>Hoja1!G61/6.96</f>
        <v>1250</v>
      </c>
      <c r="J61" s="2">
        <f>Hoja1!H61/6.96</f>
        <v>1875</v>
      </c>
    </row>
    <row r="62" spans="1:10" x14ac:dyDescent="0.25">
      <c r="A62" s="25" t="s">
        <v>186</v>
      </c>
      <c r="B62" s="7" t="s">
        <v>217</v>
      </c>
      <c r="C62" s="7"/>
      <c r="D62" s="7" t="s">
        <v>147</v>
      </c>
      <c r="E62" s="8" t="s">
        <v>185</v>
      </c>
      <c r="F62" s="9">
        <f>Hoja1!D134</f>
        <v>6839.5093211396415</v>
      </c>
      <c r="G62" s="9">
        <f>Hoja1!E134</f>
        <v>3649.99</v>
      </c>
      <c r="H62" s="9">
        <f>Hoja1!F134</f>
        <v>3527.77</v>
      </c>
      <c r="I62" s="9">
        <f>Hoja1!G134</f>
        <v>1894.43</v>
      </c>
      <c r="J62" s="9">
        <f>Hoja1!H134</f>
        <v>3527.77</v>
      </c>
    </row>
    <row r="63" spans="1:10" x14ac:dyDescent="0.25">
      <c r="A63" s="24" t="s">
        <v>140</v>
      </c>
      <c r="B63" s="7" t="s">
        <v>218</v>
      </c>
      <c r="C63" s="7"/>
      <c r="D63" s="7" t="s">
        <v>148</v>
      </c>
      <c r="E63" s="8" t="s">
        <v>185</v>
      </c>
      <c r="F63" s="9">
        <f>Hoja1!D142</f>
        <v>200</v>
      </c>
      <c r="G63" s="9">
        <f>Hoja1!E142</f>
        <v>0</v>
      </c>
      <c r="H63" s="9">
        <f>Hoja1!F142</f>
        <v>0</v>
      </c>
      <c r="I63" s="9">
        <f>Hoja1!G142</f>
        <v>0</v>
      </c>
      <c r="J63" s="9">
        <f>Hoja1!H142</f>
        <v>0</v>
      </c>
    </row>
    <row r="64" spans="1:10" x14ac:dyDescent="0.25">
      <c r="A64" s="8" t="s">
        <v>38</v>
      </c>
      <c r="B64" s="7" t="s">
        <v>219</v>
      </c>
      <c r="C64" s="7" t="s">
        <v>217</v>
      </c>
      <c r="E64" s="8" t="s">
        <v>122</v>
      </c>
      <c r="F64" s="9">
        <f>Hoja1!D62/6.96</f>
        <v>2011.4942528735633</v>
      </c>
      <c r="G64" s="9">
        <f>Hoja1!E62/6.96</f>
        <v>1307.471264367816</v>
      </c>
      <c r="H64" s="9">
        <f>Hoja1!F62/6.96</f>
        <v>1508.6206896551723</v>
      </c>
      <c r="I64" s="9">
        <f>Hoja1!G62/6.96</f>
        <v>3531.6091954022991</v>
      </c>
      <c r="J64" s="9">
        <f>Hoja1!H62/6.96</f>
        <v>502.87356321839081</v>
      </c>
    </row>
    <row r="65" spans="1:10" x14ac:dyDescent="0.25">
      <c r="A65" s="23" t="s">
        <v>197</v>
      </c>
      <c r="B65" s="7" t="s">
        <v>220</v>
      </c>
      <c r="C65" s="7"/>
      <c r="D65" s="7" t="s">
        <v>149</v>
      </c>
      <c r="E65" s="8" t="s">
        <v>185</v>
      </c>
      <c r="F65" s="2">
        <f>Hoja1!D141</f>
        <v>2625</v>
      </c>
      <c r="G65" s="2">
        <f>Hoja1!E141</f>
        <v>2625</v>
      </c>
      <c r="H65" s="2">
        <f>Hoja1!F141</f>
        <v>2625</v>
      </c>
      <c r="I65" s="2">
        <f>Hoja1!G141</f>
        <v>2625</v>
      </c>
      <c r="J65" s="2">
        <f>Hoja1!H141</f>
        <v>2625</v>
      </c>
    </row>
    <row r="66" spans="1:10" x14ac:dyDescent="0.25">
      <c r="A66" t="s">
        <v>55</v>
      </c>
      <c r="B66" s="7" t="s">
        <v>221</v>
      </c>
      <c r="C66" s="7" t="s">
        <v>218</v>
      </c>
      <c r="D66" s="7"/>
      <c r="E66" t="s">
        <v>122</v>
      </c>
      <c r="F66" s="2">
        <f>Hoja1!D63/6.96</f>
        <v>28.735632183908045</v>
      </c>
      <c r="G66" s="2">
        <f>Hoja1!E63/6.96</f>
        <v>0</v>
      </c>
      <c r="H66" s="2">
        <f>Hoja1!F63/6.96</f>
        <v>0</v>
      </c>
      <c r="I66" s="2">
        <f>Hoja1!G63/6.96</f>
        <v>0</v>
      </c>
      <c r="J66" s="2">
        <f>Hoja1!H63/6.96</f>
        <v>0</v>
      </c>
    </row>
    <row r="67" spans="1:10" x14ac:dyDescent="0.25">
      <c r="A67" t="s">
        <v>56</v>
      </c>
      <c r="B67" s="7" t="s">
        <v>222</v>
      </c>
      <c r="C67" s="7" t="s">
        <v>219</v>
      </c>
      <c r="D67" s="7"/>
      <c r="E67" t="s">
        <v>122</v>
      </c>
      <c r="F67" s="2">
        <f>Hoja1!D64/6.96</f>
        <v>0</v>
      </c>
      <c r="G67" s="2">
        <f>Hoja1!E64/6.96</f>
        <v>0</v>
      </c>
      <c r="H67" s="2">
        <f>Hoja1!F64/6.96</f>
        <v>855.22701149425291</v>
      </c>
      <c r="I67" s="2">
        <f>Hoja1!G64/6.96</f>
        <v>0</v>
      </c>
      <c r="J67" s="2">
        <f>Hoja1!H64/6.96</f>
        <v>0</v>
      </c>
    </row>
    <row r="68" spans="1:10" x14ac:dyDescent="0.25">
      <c r="A68" s="19" t="s">
        <v>57</v>
      </c>
      <c r="B68" s="20" t="s">
        <v>214</v>
      </c>
      <c r="C68" s="20" t="s">
        <v>214</v>
      </c>
      <c r="D68" s="20"/>
      <c r="E68" s="19" t="s">
        <v>122</v>
      </c>
      <c r="F68" s="21">
        <f>SUM(F69:F72)</f>
        <v>998.34946553721272</v>
      </c>
      <c r="G68" s="21">
        <f t="shared" ref="G68:J68" si="16">SUM(G69:G72)</f>
        <v>5732.7356321839079</v>
      </c>
      <c r="H68" s="21">
        <f t="shared" si="16"/>
        <v>765.73419540229884</v>
      </c>
      <c r="I68" s="21">
        <f t="shared" si="16"/>
        <v>1188.0890804597702</v>
      </c>
      <c r="J68" s="21">
        <f t="shared" si="16"/>
        <v>765.73419540229884</v>
      </c>
    </row>
    <row r="69" spans="1:10" x14ac:dyDescent="0.25">
      <c r="A69" t="s">
        <v>58</v>
      </c>
      <c r="B69" s="7" t="s">
        <v>223</v>
      </c>
      <c r="C69" s="7" t="s">
        <v>223</v>
      </c>
      <c r="D69" s="7"/>
      <c r="E69" t="s">
        <v>122</v>
      </c>
      <c r="F69" s="2">
        <f>Hoja1!D66/6.96</f>
        <v>414.70893033263417</v>
      </c>
      <c r="G69" s="2">
        <f>Hoja1!E66/6.96</f>
        <v>734.16379310344826</v>
      </c>
      <c r="H69" s="2">
        <f>Hoja1!F66/6.96</f>
        <v>444.93534482758622</v>
      </c>
      <c r="I69" s="2">
        <f>Hoja1!G66/6.96</f>
        <v>711.00431034482756</v>
      </c>
      <c r="J69" s="2">
        <f>Hoja1!H66/6.96</f>
        <v>444.93534482758622</v>
      </c>
    </row>
    <row r="70" spans="1:10" x14ac:dyDescent="0.25">
      <c r="A70" t="s">
        <v>59</v>
      </c>
      <c r="B70" s="7" t="s">
        <v>224</v>
      </c>
      <c r="C70" s="7" t="s">
        <v>224</v>
      </c>
      <c r="D70" s="7"/>
      <c r="E70" t="s">
        <v>122</v>
      </c>
      <c r="F70" s="2">
        <f>Hoja1!D67/6.96</f>
        <v>195.3279061866707</v>
      </c>
      <c r="G70" s="2">
        <f>Hoja1!E67/6.96</f>
        <v>492.62356321839081</v>
      </c>
      <c r="H70" s="2">
        <f>Hoja1!F67/6.96</f>
        <v>320.79885057471267</v>
      </c>
      <c r="I70" s="2">
        <f>Hoja1!G67/6.96</f>
        <v>477.08477011494256</v>
      </c>
      <c r="J70" s="2">
        <f>Hoja1!H67/6.96</f>
        <v>320.79885057471267</v>
      </c>
    </row>
    <row r="71" spans="1:10" x14ac:dyDescent="0.25">
      <c r="A71" t="s">
        <v>60</v>
      </c>
      <c r="B71" s="7" t="s">
        <v>225</v>
      </c>
      <c r="C71" s="7" t="s">
        <v>225</v>
      </c>
      <c r="D71" s="7"/>
      <c r="E71" t="s">
        <v>122</v>
      </c>
      <c r="F71" s="2">
        <f>Hoja1!D68/6.96</f>
        <v>172.79538763859756</v>
      </c>
      <c r="G71" s="2">
        <f>Hoja1!E68/6.96</f>
        <v>337.41379310344831</v>
      </c>
      <c r="H71" s="2">
        <f>Hoja1!F68/6.96</f>
        <v>0</v>
      </c>
      <c r="I71" s="2">
        <f>Hoja1!G68/6.96</f>
        <v>0</v>
      </c>
      <c r="J71" s="2">
        <f>Hoja1!H68/6.96</f>
        <v>0</v>
      </c>
    </row>
    <row r="72" spans="1:10" x14ac:dyDescent="0.25">
      <c r="A72" t="s">
        <v>61</v>
      </c>
      <c r="B72" s="7" t="s">
        <v>226</v>
      </c>
      <c r="C72" s="7" t="s">
        <v>226</v>
      </c>
      <c r="D72" s="7"/>
      <c r="E72" t="s">
        <v>122</v>
      </c>
      <c r="F72" s="2">
        <f>Hoja1!D69/6.96</f>
        <v>215.51724137931035</v>
      </c>
      <c r="G72" s="2">
        <f>Hoja1!E69/6.96</f>
        <v>4168.5344827586205</v>
      </c>
      <c r="H72" s="2">
        <f>Hoja1!F69/6.96</f>
        <v>0</v>
      </c>
      <c r="I72" s="2">
        <f>Hoja1!G69/6.96</f>
        <v>0</v>
      </c>
      <c r="J72" s="2">
        <f>Hoja1!H69/6.96</f>
        <v>0</v>
      </c>
    </row>
    <row r="73" spans="1:10" x14ac:dyDescent="0.25">
      <c r="A73" s="19" t="s">
        <v>62</v>
      </c>
      <c r="B73" s="20" t="s">
        <v>227</v>
      </c>
      <c r="C73" s="20" t="s">
        <v>227</v>
      </c>
      <c r="D73" s="20"/>
      <c r="E73" s="19" t="s">
        <v>122</v>
      </c>
      <c r="F73" s="21">
        <f>F74</f>
        <v>872.26005747126442</v>
      </c>
      <c r="G73" s="21">
        <f t="shared" ref="G73:J73" si="17">G74</f>
        <v>611.80316091954023</v>
      </c>
      <c r="H73" s="21">
        <f t="shared" si="17"/>
        <v>370.7787356321839</v>
      </c>
      <c r="I73" s="21">
        <f t="shared" si="17"/>
        <v>592.50431034482756</v>
      </c>
      <c r="J73" s="21">
        <f t="shared" si="17"/>
        <v>370.7787356321839</v>
      </c>
    </row>
    <row r="74" spans="1:10" x14ac:dyDescent="0.25">
      <c r="A74" t="s">
        <v>63</v>
      </c>
      <c r="B74" s="7" t="s">
        <v>228</v>
      </c>
      <c r="C74" s="7" t="s">
        <v>228</v>
      </c>
      <c r="D74" s="7"/>
      <c r="E74" t="s">
        <v>122</v>
      </c>
      <c r="F74" s="2">
        <f>Hoja1!D71/6.96</f>
        <v>872.26005747126442</v>
      </c>
      <c r="G74" s="2">
        <f>Hoja1!E71/6.96</f>
        <v>611.80316091954023</v>
      </c>
      <c r="H74" s="2">
        <f>Hoja1!F71/6.96</f>
        <v>370.7787356321839</v>
      </c>
      <c r="I74" s="2">
        <f>Hoja1!G71/6.96</f>
        <v>592.50431034482756</v>
      </c>
      <c r="J74" s="2">
        <f>Hoja1!H71/6.96</f>
        <v>370.7787356321839</v>
      </c>
    </row>
    <row r="75" spans="1:10" x14ac:dyDescent="0.25">
      <c r="A75" s="19" t="s">
        <v>64</v>
      </c>
      <c r="B75" s="20" t="s">
        <v>229</v>
      </c>
      <c r="C75" s="20" t="s">
        <v>229</v>
      </c>
      <c r="D75" s="20"/>
      <c r="E75" s="19" t="s">
        <v>122</v>
      </c>
      <c r="F75" s="21">
        <f>F76</f>
        <v>345.59077527719512</v>
      </c>
      <c r="G75" s="21">
        <f t="shared" ref="G75:J75" si="18">G76</f>
        <v>611.80316091954023</v>
      </c>
      <c r="H75" s="21">
        <f t="shared" si="18"/>
        <v>370.7787356321839</v>
      </c>
      <c r="I75" s="21">
        <f t="shared" si="18"/>
        <v>592.50431034482756</v>
      </c>
      <c r="J75" s="21">
        <f t="shared" si="18"/>
        <v>370.7787356321839</v>
      </c>
    </row>
    <row r="76" spans="1:10" x14ac:dyDescent="0.25">
      <c r="A76" t="s">
        <v>65</v>
      </c>
      <c r="B76" s="7" t="s">
        <v>230</v>
      </c>
      <c r="C76" s="7" t="s">
        <v>230</v>
      </c>
      <c r="D76" s="7"/>
      <c r="E76" t="s">
        <v>122</v>
      </c>
      <c r="F76" s="2">
        <f>Hoja1!D73/6.96</f>
        <v>345.59077527719512</v>
      </c>
      <c r="G76" s="2">
        <f>Hoja1!E73/6.96</f>
        <v>611.80316091954023</v>
      </c>
      <c r="H76" s="2">
        <f>Hoja1!F73/6.96</f>
        <v>370.7787356321839</v>
      </c>
      <c r="I76" s="2">
        <f>Hoja1!G73/6.96</f>
        <v>592.50431034482756</v>
      </c>
      <c r="J76" s="2">
        <f>Hoja1!H73/6.96</f>
        <v>370.7787356321839</v>
      </c>
    </row>
    <row r="77" spans="1:10" x14ac:dyDescent="0.25">
      <c r="A77" s="19" t="s">
        <v>45</v>
      </c>
      <c r="B77" s="20" t="s">
        <v>231</v>
      </c>
      <c r="C77" s="20" t="s">
        <v>231</v>
      </c>
      <c r="D77" s="20" t="s">
        <v>152</v>
      </c>
      <c r="E77" s="19" t="s">
        <v>310</v>
      </c>
      <c r="F77" s="21">
        <f>SUM(F78:F81)</f>
        <v>106.26436781609195</v>
      </c>
      <c r="G77" s="21">
        <f t="shared" ref="G77:J77" si="19">SUM(G78:G81)</f>
        <v>0</v>
      </c>
      <c r="H77" s="21">
        <f t="shared" si="19"/>
        <v>50</v>
      </c>
      <c r="I77" s="21">
        <f t="shared" si="19"/>
        <v>0</v>
      </c>
      <c r="J77" s="21">
        <f t="shared" si="19"/>
        <v>0</v>
      </c>
    </row>
    <row r="78" spans="1:10" x14ac:dyDescent="0.25">
      <c r="A78" t="s">
        <v>66</v>
      </c>
      <c r="B78" s="7" t="s">
        <v>232</v>
      </c>
      <c r="C78" s="7" t="s">
        <v>232</v>
      </c>
      <c r="D78" s="7"/>
      <c r="E78" t="s">
        <v>122</v>
      </c>
      <c r="F78" s="2">
        <f>Hoja1!D75/6.96</f>
        <v>21.551724137931036</v>
      </c>
      <c r="G78" s="2">
        <f>Hoja1!E75/6.96</f>
        <v>0</v>
      </c>
      <c r="H78" s="2">
        <f>Hoja1!F75/6.96</f>
        <v>50</v>
      </c>
      <c r="I78" s="2">
        <f>Hoja1!G75/6.96</f>
        <v>0</v>
      </c>
      <c r="J78" s="2">
        <f>Hoja1!H75/6.96</f>
        <v>0</v>
      </c>
    </row>
    <row r="79" spans="1:10" x14ac:dyDescent="0.25">
      <c r="A79" t="s">
        <v>67</v>
      </c>
      <c r="B79" s="7" t="s">
        <v>233</v>
      </c>
      <c r="C79" s="7" t="s">
        <v>233</v>
      </c>
      <c r="D79" s="7"/>
      <c r="E79" t="s">
        <v>122</v>
      </c>
      <c r="F79" s="2">
        <f>Hoja1!D76/6.96</f>
        <v>17.241379310344829</v>
      </c>
      <c r="G79" s="2">
        <f>Hoja1!E76/6.96</f>
        <v>0</v>
      </c>
      <c r="H79" s="2">
        <f>Hoja1!F76/6.96</f>
        <v>0</v>
      </c>
      <c r="I79" s="2">
        <f>Hoja1!G76/6.96</f>
        <v>0</v>
      </c>
      <c r="J79" s="2">
        <f>Hoja1!H76/6.96</f>
        <v>0</v>
      </c>
    </row>
    <row r="80" spans="1:10" x14ac:dyDescent="0.25">
      <c r="A80" t="s">
        <v>68</v>
      </c>
      <c r="B80" s="7" t="s">
        <v>234</v>
      </c>
      <c r="C80" s="7" t="s">
        <v>234</v>
      </c>
      <c r="D80" s="7"/>
      <c r="E80" t="s">
        <v>122</v>
      </c>
      <c r="F80" s="2">
        <f>Hoja1!D77/6.96</f>
        <v>57.47126436781609</v>
      </c>
      <c r="G80" s="2">
        <f>Hoja1!E77/6.96</f>
        <v>0</v>
      </c>
      <c r="H80" s="2">
        <f>Hoja1!F77/6.96</f>
        <v>0</v>
      </c>
      <c r="I80" s="2">
        <f>Hoja1!G77/6.96</f>
        <v>0</v>
      </c>
      <c r="J80" s="2">
        <f>Hoja1!H77/6.96</f>
        <v>0</v>
      </c>
    </row>
    <row r="81" spans="1:10" x14ac:dyDescent="0.25">
      <c r="A81" s="24" t="s">
        <v>194</v>
      </c>
      <c r="B81" s="7" t="s">
        <v>235</v>
      </c>
      <c r="C81" s="7"/>
      <c r="D81" s="7" t="s">
        <v>153</v>
      </c>
      <c r="E81" s="8" t="s">
        <v>185</v>
      </c>
      <c r="F81" s="9">
        <f>Hoja1!D140</f>
        <v>10</v>
      </c>
      <c r="G81" s="9">
        <f>Hoja1!E140</f>
        <v>0</v>
      </c>
      <c r="H81" s="9">
        <f>Hoja1!F140</f>
        <v>0</v>
      </c>
      <c r="I81" s="9">
        <f>Hoja1!G140</f>
        <v>0</v>
      </c>
      <c r="J81" s="9">
        <f>Hoja1!H140</f>
        <v>0</v>
      </c>
    </row>
    <row r="82" spans="1:10" x14ac:dyDescent="0.25">
      <c r="A82" s="19" t="s">
        <v>47</v>
      </c>
      <c r="B82" s="20" t="s">
        <v>236</v>
      </c>
      <c r="C82" s="20" t="s">
        <v>236</v>
      </c>
      <c r="D82" s="20"/>
      <c r="E82" s="19" t="s">
        <v>122</v>
      </c>
      <c r="F82" s="21">
        <f>F83+F84</f>
        <v>172.41379310344828</v>
      </c>
      <c r="G82" s="21">
        <f t="shared" ref="G82:J82" si="20">G83+G84</f>
        <v>93.560344827586206</v>
      </c>
      <c r="H82" s="21">
        <f t="shared" si="20"/>
        <v>301.62068965517244</v>
      </c>
      <c r="I82" s="21">
        <f t="shared" si="20"/>
        <v>128.81034482758619</v>
      </c>
      <c r="J82" s="21">
        <f t="shared" si="20"/>
        <v>0</v>
      </c>
    </row>
    <row r="83" spans="1:10" x14ac:dyDescent="0.25">
      <c r="A83" t="s">
        <v>69</v>
      </c>
      <c r="B83" s="7" t="s">
        <v>237</v>
      </c>
      <c r="C83" s="7" t="s">
        <v>237</v>
      </c>
      <c r="D83" s="7"/>
      <c r="E83" t="s">
        <v>122</v>
      </c>
      <c r="F83" s="2">
        <f>Hoja1!D79/6.96</f>
        <v>143.67816091954023</v>
      </c>
      <c r="G83" s="2">
        <f>Hoja1!E79/6.96</f>
        <v>93.560344827586206</v>
      </c>
      <c r="H83" s="2">
        <f>Hoja1!F79/6.96</f>
        <v>301.62068965517244</v>
      </c>
      <c r="I83" s="2">
        <f>Hoja1!G79/6.96</f>
        <v>128.81034482758619</v>
      </c>
      <c r="J83" s="2">
        <f>Hoja1!H79/6.96</f>
        <v>0</v>
      </c>
    </row>
    <row r="84" spans="1:10" x14ac:dyDescent="0.25">
      <c r="A84" t="s">
        <v>70</v>
      </c>
      <c r="B84" s="7" t="s">
        <v>238</v>
      </c>
      <c r="C84" s="7" t="s">
        <v>238</v>
      </c>
      <c r="D84" s="7"/>
      <c r="E84" t="s">
        <v>122</v>
      </c>
      <c r="F84" s="2">
        <f>Hoja1!D80/6.96</f>
        <v>28.735632183908045</v>
      </c>
      <c r="G84" s="2">
        <f>Hoja1!E80/6.96</f>
        <v>0</v>
      </c>
      <c r="H84" s="2">
        <f>Hoja1!F80/6.96</f>
        <v>0</v>
      </c>
      <c r="I84" s="2">
        <f>Hoja1!G80/6.96</f>
        <v>0</v>
      </c>
      <c r="J84" s="2">
        <f>Hoja1!H80/6.96</f>
        <v>0</v>
      </c>
    </row>
    <row r="85" spans="1:10" x14ac:dyDescent="0.25">
      <c r="A85" s="19" t="s">
        <v>71</v>
      </c>
      <c r="B85" s="20" t="s">
        <v>239</v>
      </c>
      <c r="C85" s="20" t="s">
        <v>239</v>
      </c>
      <c r="D85" s="20" t="s">
        <v>299</v>
      </c>
      <c r="E85" s="19" t="s">
        <v>310</v>
      </c>
      <c r="F85" s="21">
        <f>SUM(F86:F94)</f>
        <v>1015.3988314176246</v>
      </c>
      <c r="G85" s="21">
        <f t="shared" ref="G85:J85" si="21">SUM(G86:G94)</f>
        <v>1294.6081034482756</v>
      </c>
      <c r="H85" s="21">
        <f t="shared" si="21"/>
        <v>981.75580459770094</v>
      </c>
      <c r="I85" s="21">
        <f t="shared" si="21"/>
        <v>718.2340804597701</v>
      </c>
      <c r="J85" s="21">
        <f t="shared" si="21"/>
        <v>931.77494252873555</v>
      </c>
    </row>
    <row r="86" spans="1:10" x14ac:dyDescent="0.25">
      <c r="A86" t="s">
        <v>72</v>
      </c>
      <c r="B86" s="7" t="s">
        <v>240</v>
      </c>
      <c r="C86" s="7" t="s">
        <v>240</v>
      </c>
      <c r="D86" s="7"/>
      <c r="E86" t="s">
        <v>122</v>
      </c>
      <c r="F86" s="2">
        <f>Hoja1!D82/6.96</f>
        <v>244.2528735632184</v>
      </c>
      <c r="G86" s="2">
        <f>Hoja1!E82/6.96</f>
        <v>248.66810344827587</v>
      </c>
      <c r="H86" s="2">
        <f>Hoja1!F82/6.96</f>
        <v>262.79885057471262</v>
      </c>
      <c r="I86" s="2">
        <f>Hoja1!G82/6.96</f>
        <v>236.6278735632184</v>
      </c>
      <c r="J86" s="2">
        <f>Hoja1!H82/6.96</f>
        <v>290.64224137931035</v>
      </c>
    </row>
    <row r="87" spans="1:10" x14ac:dyDescent="0.25">
      <c r="A87" t="s">
        <v>73</v>
      </c>
      <c r="B87" s="7" t="s">
        <v>241</v>
      </c>
      <c r="C87" s="7" t="s">
        <v>241</v>
      </c>
      <c r="D87" s="7"/>
      <c r="E87" t="s">
        <v>122</v>
      </c>
      <c r="F87" s="2">
        <f>Hoja1!D83/6.96</f>
        <v>158.04597701149424</v>
      </c>
      <c r="G87" s="2">
        <f>Hoja1!E83/6.96</f>
        <v>150.625</v>
      </c>
      <c r="H87" s="2">
        <f>Hoja1!F83/6.96</f>
        <v>166.36925287356323</v>
      </c>
      <c r="I87" s="2">
        <f>Hoja1!G83/6.96</f>
        <v>150.625</v>
      </c>
      <c r="J87" s="2">
        <f>Hoja1!H83/6.96</f>
        <v>136.875</v>
      </c>
    </row>
    <row r="88" spans="1:10" x14ac:dyDescent="0.25">
      <c r="A88" t="s">
        <v>74</v>
      </c>
      <c r="B88" s="7" t="s">
        <v>242</v>
      </c>
      <c r="C88" s="7" t="s">
        <v>242</v>
      </c>
      <c r="D88" s="7"/>
      <c r="E88" t="s">
        <v>122</v>
      </c>
      <c r="F88" s="2">
        <f>Hoja1!D84/6.96</f>
        <v>25.862068965517242</v>
      </c>
      <c r="G88" s="2">
        <f>Hoja1!E84/6.96</f>
        <v>28.75</v>
      </c>
      <c r="H88" s="2">
        <f>Hoja1!F84/6.96</f>
        <v>12.5</v>
      </c>
      <c r="I88" s="2">
        <f>Hoja1!G84/6.96</f>
        <v>13.125</v>
      </c>
      <c r="J88" s="2">
        <f>Hoja1!H84/6.96</f>
        <v>29.5</v>
      </c>
    </row>
    <row r="89" spans="1:10" x14ac:dyDescent="0.25">
      <c r="A89" t="s">
        <v>75</v>
      </c>
      <c r="B89" s="7" t="s">
        <v>243</v>
      </c>
      <c r="C89" s="7" t="s">
        <v>243</v>
      </c>
      <c r="D89" s="7"/>
      <c r="E89" t="s">
        <v>122</v>
      </c>
      <c r="F89" s="2">
        <f>Hoja1!D85/6.96</f>
        <v>117.81609195402299</v>
      </c>
      <c r="G89" s="2">
        <f>Hoja1!E85/6.96</f>
        <v>108.75</v>
      </c>
      <c r="H89" s="2">
        <f>Hoja1!F85/6.96</f>
        <v>73.875</v>
      </c>
      <c r="I89" s="2">
        <f>Hoja1!G85/6.96</f>
        <v>113.96120689655172</v>
      </c>
      <c r="J89" s="2">
        <f>Hoja1!H85/6.96</f>
        <v>73.875</v>
      </c>
    </row>
    <row r="90" spans="1:10" x14ac:dyDescent="0.25">
      <c r="A90" t="s">
        <v>76</v>
      </c>
      <c r="B90" s="7" t="s">
        <v>244</v>
      </c>
      <c r="C90" s="7" t="s">
        <v>244</v>
      </c>
      <c r="D90" s="7"/>
      <c r="E90" t="s">
        <v>122</v>
      </c>
      <c r="F90" s="2">
        <f>Hoja1!D86/6.96</f>
        <v>143.67816091954023</v>
      </c>
      <c r="G90" s="2">
        <f>Hoja1!E86/6.96</f>
        <v>103.625</v>
      </c>
      <c r="H90" s="2">
        <f>Hoja1!F86/6.96</f>
        <v>187</v>
      </c>
      <c r="I90" s="2">
        <f>Hoja1!G86/6.96</f>
        <v>97.875</v>
      </c>
      <c r="J90" s="2">
        <f>Hoja1!H86/6.96</f>
        <v>190</v>
      </c>
    </row>
    <row r="91" spans="1:10" x14ac:dyDescent="0.25">
      <c r="A91" t="s">
        <v>77</v>
      </c>
      <c r="B91" s="7" t="s">
        <v>245</v>
      </c>
      <c r="C91" s="7" t="s">
        <v>245</v>
      </c>
      <c r="D91" s="7"/>
      <c r="E91" t="s">
        <v>122</v>
      </c>
      <c r="F91" s="2">
        <f>Hoja1!D87/6.96</f>
        <v>17.959770114942529</v>
      </c>
      <c r="G91" s="2">
        <f>Hoja1!E87/6.96</f>
        <v>0</v>
      </c>
      <c r="H91" s="2">
        <f>Hoja1!F87/6.96</f>
        <v>11.972701149425287</v>
      </c>
      <c r="I91" s="2">
        <f>Hoja1!G87/6.96</f>
        <v>0</v>
      </c>
      <c r="J91" s="2">
        <f>Hoja1!H87/6.96</f>
        <v>11.972701149425287</v>
      </c>
    </row>
    <row r="92" spans="1:10" x14ac:dyDescent="0.25">
      <c r="A92" t="s">
        <v>129</v>
      </c>
      <c r="B92" s="7" t="s">
        <v>246</v>
      </c>
      <c r="C92" s="7" t="s">
        <v>246</v>
      </c>
      <c r="D92" s="7"/>
      <c r="E92" t="s">
        <v>122</v>
      </c>
      <c r="F92" s="2">
        <f>Hoja1!D88/6.96</f>
        <v>185.91666666666666</v>
      </c>
      <c r="G92" s="2">
        <f>Hoja1!E88/6.96</f>
        <v>0</v>
      </c>
      <c r="H92" s="2">
        <f>Hoja1!F88/6.96</f>
        <v>0</v>
      </c>
      <c r="I92" s="2">
        <f>Hoja1!G88/6.96</f>
        <v>0</v>
      </c>
      <c r="J92" s="2">
        <f>Hoja1!H88/6.96</f>
        <v>0</v>
      </c>
    </row>
    <row r="93" spans="1:10" x14ac:dyDescent="0.25">
      <c r="A93" s="24" t="s">
        <v>188</v>
      </c>
      <c r="B93" s="7" t="s">
        <v>247</v>
      </c>
      <c r="C93" s="7"/>
      <c r="D93" s="7" t="s">
        <v>300</v>
      </c>
      <c r="E93" s="8" t="s">
        <v>185</v>
      </c>
      <c r="F93" s="9">
        <f>Hoja1!D135</f>
        <v>41.867222222222217</v>
      </c>
      <c r="G93" s="9">
        <f>Hoja1!E135</f>
        <v>511.85</v>
      </c>
      <c r="H93" s="9">
        <f>Hoja1!F135</f>
        <v>47.79</v>
      </c>
      <c r="I93" s="9">
        <f>Hoja1!G135</f>
        <v>0</v>
      </c>
      <c r="J93" s="9">
        <f>Hoja1!H135</f>
        <v>47.79</v>
      </c>
    </row>
    <row r="94" spans="1:10" x14ac:dyDescent="0.25">
      <c r="A94" s="24" t="s">
        <v>184</v>
      </c>
      <c r="B94" s="7" t="s">
        <v>248</v>
      </c>
      <c r="C94" s="7"/>
      <c r="D94" s="7" t="s">
        <v>301</v>
      </c>
      <c r="E94" s="8" t="s">
        <v>185</v>
      </c>
      <c r="F94" s="9">
        <f>Hoja1!D133</f>
        <v>80</v>
      </c>
      <c r="G94" s="9">
        <f>Hoja1!E133</f>
        <v>142.34</v>
      </c>
      <c r="H94" s="9">
        <f>Hoja1!F133</f>
        <v>219.45</v>
      </c>
      <c r="I94" s="9">
        <f>Hoja1!G133</f>
        <v>106.02</v>
      </c>
      <c r="J94" s="9">
        <f>Hoja1!H133</f>
        <v>151.12</v>
      </c>
    </row>
    <row r="95" spans="1:10" x14ac:dyDescent="0.25">
      <c r="A95" s="19" t="s">
        <v>79</v>
      </c>
      <c r="B95" s="20" t="s">
        <v>249</v>
      </c>
      <c r="C95" s="20" t="s">
        <v>249</v>
      </c>
      <c r="D95" s="20"/>
      <c r="E95" s="19" t="s">
        <v>122</v>
      </c>
      <c r="F95" s="21">
        <f>SUM(F96:F102)</f>
        <v>212.64367816091954</v>
      </c>
      <c r="G95" s="21">
        <f t="shared" ref="G95:J95" si="22">SUM(G96:G102)</f>
        <v>0</v>
      </c>
      <c r="H95" s="21">
        <f t="shared" si="22"/>
        <v>111.44109195402299</v>
      </c>
      <c r="I95" s="21">
        <f t="shared" si="22"/>
        <v>274.53735632183907</v>
      </c>
      <c r="J95" s="21">
        <f t="shared" si="22"/>
        <v>6.3218390804597702</v>
      </c>
    </row>
    <row r="96" spans="1:10" x14ac:dyDescent="0.25">
      <c r="A96" t="s">
        <v>80</v>
      </c>
      <c r="B96" s="7" t="s">
        <v>250</v>
      </c>
      <c r="C96" s="7" t="s">
        <v>250</v>
      </c>
      <c r="D96" s="7"/>
      <c r="E96" t="s">
        <v>122</v>
      </c>
      <c r="F96" s="2">
        <f>Hoja1!D90/6.96</f>
        <v>28.735632183908045</v>
      </c>
      <c r="G96" s="2">
        <f>Hoja1!E90/6.96</f>
        <v>0</v>
      </c>
      <c r="H96" s="2">
        <f>Hoja1!F90/6.96</f>
        <v>3.1867816091954024</v>
      </c>
      <c r="I96" s="2">
        <f>Hoja1!G90/6.96</f>
        <v>0</v>
      </c>
      <c r="J96" s="2">
        <f>Hoja1!H90/6.96</f>
        <v>0</v>
      </c>
    </row>
    <row r="97" spans="1:10" x14ac:dyDescent="0.25">
      <c r="A97" t="s">
        <v>81</v>
      </c>
      <c r="B97" s="7" t="s">
        <v>251</v>
      </c>
      <c r="C97" s="7" t="s">
        <v>251</v>
      </c>
      <c r="D97" s="7"/>
      <c r="E97" t="s">
        <v>122</v>
      </c>
      <c r="F97" s="2">
        <f>Hoja1!D91/6.96</f>
        <v>2.8735632183908044</v>
      </c>
      <c r="G97" s="2">
        <f>Hoja1!E91/6.96</f>
        <v>0</v>
      </c>
      <c r="H97" s="2">
        <f>Hoja1!F91/6.96</f>
        <v>2.4425287356321839</v>
      </c>
      <c r="I97" s="2">
        <f>Hoja1!G91/6.96</f>
        <v>4.5373563218390807</v>
      </c>
      <c r="J97" s="2">
        <f>Hoja1!H91/6.96</f>
        <v>6.3218390804597702</v>
      </c>
    </row>
    <row r="98" spans="1:10" x14ac:dyDescent="0.25">
      <c r="A98" t="s">
        <v>82</v>
      </c>
      <c r="B98" s="7" t="s">
        <v>252</v>
      </c>
      <c r="C98" s="7" t="s">
        <v>252</v>
      </c>
      <c r="D98" s="7"/>
      <c r="E98" t="s">
        <v>122</v>
      </c>
      <c r="F98" s="2">
        <f>Hoja1!D92/6.96</f>
        <v>31.609195402298852</v>
      </c>
      <c r="G98" s="2">
        <f>Hoja1!E92/6.96</f>
        <v>0</v>
      </c>
      <c r="H98" s="2">
        <f>Hoja1!F92/6.96</f>
        <v>0</v>
      </c>
      <c r="I98" s="2">
        <f>Hoja1!G92/6.96</f>
        <v>0</v>
      </c>
      <c r="J98" s="2">
        <f>Hoja1!H92/6.96</f>
        <v>0</v>
      </c>
    </row>
    <row r="99" spans="1:10" x14ac:dyDescent="0.25">
      <c r="A99" t="s">
        <v>83</v>
      </c>
      <c r="B99" s="7" t="s">
        <v>253</v>
      </c>
      <c r="C99" s="7" t="s">
        <v>253</v>
      </c>
      <c r="D99" s="7"/>
      <c r="E99" t="s">
        <v>122</v>
      </c>
      <c r="F99" s="2">
        <f>Hoja1!D93/6.96</f>
        <v>5.7471264367816088</v>
      </c>
      <c r="G99" s="2">
        <f>Hoja1!E93/6.96</f>
        <v>0</v>
      </c>
      <c r="H99" s="2">
        <f>Hoja1!F93/6.96</f>
        <v>7.0617816091954024</v>
      </c>
      <c r="I99" s="2">
        <f>Hoja1!G93/6.96</f>
        <v>0</v>
      </c>
      <c r="J99" s="2">
        <f>Hoja1!H93/6.96</f>
        <v>0</v>
      </c>
    </row>
    <row r="100" spans="1:10" x14ac:dyDescent="0.25">
      <c r="A100" t="s">
        <v>84</v>
      </c>
      <c r="B100" s="7" t="s">
        <v>254</v>
      </c>
      <c r="C100" s="7" t="s">
        <v>254</v>
      </c>
      <c r="D100" s="7"/>
      <c r="E100" t="s">
        <v>122</v>
      </c>
      <c r="F100" s="2">
        <f>Hoja1!D94/6.96</f>
        <v>143.67816091954023</v>
      </c>
      <c r="G100" s="2">
        <f>Hoja1!E94/6.96</f>
        <v>0</v>
      </c>
      <c r="H100" s="2">
        <f>Hoja1!F94/6.96</f>
        <v>98.75</v>
      </c>
      <c r="I100" s="2">
        <f>Hoja1!G94/6.96</f>
        <v>270</v>
      </c>
      <c r="J100" s="2">
        <f>Hoja1!H94/6.96</f>
        <v>0</v>
      </c>
    </row>
    <row r="101" spans="1:10" x14ac:dyDescent="0.25">
      <c r="A101" t="s">
        <v>85</v>
      </c>
      <c r="B101" s="7" t="s">
        <v>255</v>
      </c>
      <c r="C101" s="7" t="s">
        <v>255</v>
      </c>
      <c r="D101" s="7"/>
      <c r="E101" t="s">
        <v>122</v>
      </c>
      <c r="F101" s="2">
        <f>Hoja1!D95/6.96</f>
        <v>0</v>
      </c>
      <c r="G101" s="2">
        <f>Hoja1!E95/6.96</f>
        <v>0</v>
      </c>
      <c r="H101" s="2">
        <f>Hoja1!F95/6.96</f>
        <v>0</v>
      </c>
      <c r="I101" s="2">
        <f>Hoja1!G95/6.96</f>
        <v>0</v>
      </c>
      <c r="J101" s="2">
        <f>Hoja1!H95/6.96</f>
        <v>0</v>
      </c>
    </row>
    <row r="102" spans="1:10" x14ac:dyDescent="0.25">
      <c r="A102" t="s">
        <v>86</v>
      </c>
      <c r="B102" s="7" t="s">
        <v>256</v>
      </c>
      <c r="C102" s="7" t="s">
        <v>256</v>
      </c>
      <c r="D102" s="7"/>
      <c r="E102" t="s">
        <v>122</v>
      </c>
      <c r="F102" s="2">
        <f>Hoja1!D96/6.96</f>
        <v>0</v>
      </c>
      <c r="G102" s="2">
        <f>Hoja1!E96/6.96</f>
        <v>0</v>
      </c>
      <c r="H102" s="2">
        <f>Hoja1!F96/6.96</f>
        <v>0</v>
      </c>
      <c r="I102" s="2">
        <f>Hoja1!G96/6.96</f>
        <v>0</v>
      </c>
      <c r="J102" s="2">
        <f>Hoja1!H96/6.96</f>
        <v>0</v>
      </c>
    </row>
    <row r="103" spans="1:10" x14ac:dyDescent="0.25">
      <c r="A103" s="19" t="s">
        <v>87</v>
      </c>
      <c r="B103" s="20" t="s">
        <v>257</v>
      </c>
      <c r="C103" s="20" t="s">
        <v>257</v>
      </c>
      <c r="D103" s="20" t="s">
        <v>302</v>
      </c>
      <c r="E103" s="19" t="s">
        <v>310</v>
      </c>
      <c r="F103" s="21">
        <f>F104+F105+F106</f>
        <v>521.55172413793105</v>
      </c>
      <c r="G103" s="21">
        <f t="shared" ref="G103:J103" si="23">G104+G105+G106</f>
        <v>0</v>
      </c>
      <c r="H103" s="21">
        <f t="shared" si="23"/>
        <v>0</v>
      </c>
      <c r="I103" s="21">
        <f t="shared" si="23"/>
        <v>64.997126436781613</v>
      </c>
      <c r="J103" s="21">
        <f t="shared" si="23"/>
        <v>1117.47</v>
      </c>
    </row>
    <row r="104" spans="1:10" x14ac:dyDescent="0.25">
      <c r="A104" t="s">
        <v>88</v>
      </c>
      <c r="B104" s="7" t="s">
        <v>258</v>
      </c>
      <c r="C104" s="7" t="s">
        <v>258</v>
      </c>
      <c r="D104" s="7"/>
      <c r="E104" t="s">
        <v>122</v>
      </c>
      <c r="F104" s="2">
        <f>Hoja1!D98/6.96</f>
        <v>14.367816091954023</v>
      </c>
      <c r="G104" s="2">
        <f>Hoja1!E98/6.96</f>
        <v>0</v>
      </c>
      <c r="H104" s="2">
        <f>Hoja1!F98/6.96</f>
        <v>0</v>
      </c>
      <c r="I104" s="2">
        <f>Hoja1!G98/6.96</f>
        <v>0</v>
      </c>
      <c r="J104" s="2">
        <f>Hoja1!H98/6.96</f>
        <v>0</v>
      </c>
    </row>
    <row r="105" spans="1:10" x14ac:dyDescent="0.25">
      <c r="A105" t="s">
        <v>89</v>
      </c>
      <c r="B105" s="7" t="s">
        <v>259</v>
      </c>
      <c r="C105" s="7" t="s">
        <v>259</v>
      </c>
      <c r="D105" s="7"/>
      <c r="E105" t="s">
        <v>122</v>
      </c>
      <c r="F105" s="2">
        <f>Hoja1!D99/6.96</f>
        <v>7.1839080459770113</v>
      </c>
      <c r="G105" s="2">
        <f>Hoja1!E99/6.96</f>
        <v>0</v>
      </c>
      <c r="H105" s="2">
        <f>Hoja1!F99/6.96</f>
        <v>0</v>
      </c>
      <c r="I105" s="2">
        <f>Hoja1!G99/6.96</f>
        <v>64.997126436781613</v>
      </c>
      <c r="J105" s="2">
        <f>Hoja1!H99/6.96</f>
        <v>0</v>
      </c>
    </row>
    <row r="106" spans="1:10" x14ac:dyDescent="0.25">
      <c r="A106" s="8" t="s">
        <v>192</v>
      </c>
      <c r="B106" s="7" t="s">
        <v>260</v>
      </c>
      <c r="C106" s="7"/>
      <c r="D106" s="7" t="s">
        <v>303</v>
      </c>
      <c r="E106" s="8" t="s">
        <v>185</v>
      </c>
      <c r="F106" s="9">
        <f>Hoja1!D139</f>
        <v>500</v>
      </c>
      <c r="G106" s="9">
        <f>Hoja1!E139</f>
        <v>0</v>
      </c>
      <c r="H106" s="9">
        <f>Hoja1!F139</f>
        <v>0</v>
      </c>
      <c r="I106" s="9">
        <f>Hoja1!G139</f>
        <v>0</v>
      </c>
      <c r="J106" s="9">
        <f>Hoja1!H139</f>
        <v>1117.47</v>
      </c>
    </row>
    <row r="107" spans="1:10" x14ac:dyDescent="0.25">
      <c r="A107" s="19" t="s">
        <v>90</v>
      </c>
      <c r="B107" s="20" t="s">
        <v>261</v>
      </c>
      <c r="C107" s="20" t="s">
        <v>261</v>
      </c>
      <c r="D107" s="20" t="s">
        <v>304</v>
      </c>
      <c r="E107" s="19" t="s">
        <v>310</v>
      </c>
      <c r="F107" s="21">
        <f>SUM(F108:F110)</f>
        <v>682.47126436781605</v>
      </c>
      <c r="G107" s="21">
        <f>SUM(G108:G110)</f>
        <v>1004.3</v>
      </c>
      <c r="H107" s="21">
        <f t="shared" ref="G107:J107" si="24">SUM(H108:H110)</f>
        <v>577.5</v>
      </c>
      <c r="I107" s="21">
        <f t="shared" si="24"/>
        <v>3419.3</v>
      </c>
      <c r="J107" s="21">
        <f t="shared" si="24"/>
        <v>577.5</v>
      </c>
    </row>
    <row r="108" spans="1:10" x14ac:dyDescent="0.25">
      <c r="A108" t="s">
        <v>91</v>
      </c>
      <c r="B108" s="7" t="s">
        <v>263</v>
      </c>
      <c r="C108" s="7" t="s">
        <v>263</v>
      </c>
      <c r="D108" s="7"/>
      <c r="E108" t="s">
        <v>122</v>
      </c>
      <c r="F108" s="2">
        <f>Hoja1!D101/6.96</f>
        <v>675.28735632183907</v>
      </c>
      <c r="G108" s="2">
        <f>Hoja1!E101/6.96</f>
        <v>897.5</v>
      </c>
      <c r="H108" s="2">
        <f>Hoja1!F101/6.96</f>
        <v>577.5</v>
      </c>
      <c r="I108" s="2">
        <f>Hoja1!G101/6.96</f>
        <v>522.5</v>
      </c>
      <c r="J108" s="2">
        <f>Hoja1!H101/6.96</f>
        <v>577.5</v>
      </c>
    </row>
    <row r="109" spans="1:10" x14ac:dyDescent="0.25">
      <c r="A109" t="s">
        <v>92</v>
      </c>
      <c r="B109" s="7" t="s">
        <v>264</v>
      </c>
      <c r="C109" s="7" t="s">
        <v>264</v>
      </c>
      <c r="D109" s="7"/>
      <c r="E109" t="s">
        <v>122</v>
      </c>
      <c r="F109" s="2">
        <f>Hoja1!D102/6.96</f>
        <v>7.1839080459770113</v>
      </c>
      <c r="G109" s="2">
        <f>Hoja1!E102/6.96</f>
        <v>0</v>
      </c>
      <c r="H109" s="2">
        <f>Hoja1!F102/6.96</f>
        <v>0</v>
      </c>
      <c r="I109" s="2">
        <f>Hoja1!G102/6.96</f>
        <v>0</v>
      </c>
      <c r="J109" s="2">
        <f>Hoja1!H102/6.96</f>
        <v>0</v>
      </c>
    </row>
    <row r="110" spans="1:10" x14ac:dyDescent="0.25">
      <c r="A110" s="23" t="s">
        <v>189</v>
      </c>
      <c r="B110" s="7" t="s">
        <v>265</v>
      </c>
      <c r="C110" s="7"/>
      <c r="D110" s="7" t="s">
        <v>306</v>
      </c>
      <c r="E110" s="8" t="s">
        <v>185</v>
      </c>
      <c r="F110" s="2">
        <f>Hoja1!D136</f>
        <v>0</v>
      </c>
      <c r="G110" s="2">
        <f>Hoja1!E136</f>
        <v>106.8</v>
      </c>
      <c r="H110" s="2">
        <f>Hoja1!F136</f>
        <v>0</v>
      </c>
      <c r="I110" s="2">
        <f>Hoja1!G136</f>
        <v>2896.8</v>
      </c>
      <c r="J110" s="2">
        <f>Hoja1!H136</f>
        <v>0</v>
      </c>
    </row>
    <row r="111" spans="1:10" x14ac:dyDescent="0.25">
      <c r="A111" s="19" t="s">
        <v>93</v>
      </c>
      <c r="B111" s="20" t="s">
        <v>262</v>
      </c>
      <c r="C111" s="20" t="s">
        <v>262</v>
      </c>
      <c r="D111" s="20" t="s">
        <v>305</v>
      </c>
      <c r="E111" s="19" t="s">
        <v>310</v>
      </c>
      <c r="F111" s="21">
        <f>SUM(F112:F116)</f>
        <v>7832.5862068965516</v>
      </c>
      <c r="G111" s="21">
        <f t="shared" ref="G111:J111" si="25">SUM(G112:G116)</f>
        <v>6910.0079885057467</v>
      </c>
      <c r="H111" s="21">
        <f t="shared" si="25"/>
        <v>7905.4275287356322</v>
      </c>
      <c r="I111" s="21">
        <f t="shared" si="25"/>
        <v>6886.7651724137932</v>
      </c>
      <c r="J111" s="21">
        <f t="shared" si="25"/>
        <v>10093.598505747126</v>
      </c>
    </row>
    <row r="112" spans="1:10" x14ac:dyDescent="0.25">
      <c r="A112" t="s">
        <v>94</v>
      </c>
      <c r="B112" s="7" t="s">
        <v>267</v>
      </c>
      <c r="C112" s="7" t="s">
        <v>267</v>
      </c>
      <c r="D112" s="7"/>
      <c r="E112" t="s">
        <v>122</v>
      </c>
      <c r="F112" s="2">
        <f>Hoja1!D104/6.96</f>
        <v>2045.1867816091954</v>
      </c>
      <c r="G112" s="2">
        <f>Hoja1!E104/6.96</f>
        <v>1117.403735632184</v>
      </c>
      <c r="H112" s="2">
        <f>Hoja1!F104/6.96</f>
        <v>2016.6681034482758</v>
      </c>
      <c r="I112" s="2">
        <f>Hoja1!G104/6.96</f>
        <v>1108.1551724137933</v>
      </c>
      <c r="J112" s="2">
        <f>Hoja1!H104/6.96</f>
        <v>4242.5632183908046</v>
      </c>
    </row>
    <row r="113" spans="1:10" x14ac:dyDescent="0.25">
      <c r="A113" t="s">
        <v>95</v>
      </c>
      <c r="B113" s="7" t="s">
        <v>268</v>
      </c>
      <c r="C113" s="7" t="s">
        <v>268</v>
      </c>
      <c r="D113" s="7"/>
      <c r="E113" t="s">
        <v>122</v>
      </c>
      <c r="F113" s="2">
        <f>Hoja1!D105/6.96</f>
        <v>5.7471264367816088</v>
      </c>
      <c r="G113" s="2">
        <f>Hoja1!E105/6.96</f>
        <v>1.0474137931034482</v>
      </c>
      <c r="H113" s="2">
        <f>Hoja1!F105/6.96</f>
        <v>0</v>
      </c>
      <c r="I113" s="2">
        <f>Hoja1!G105/6.96</f>
        <v>0</v>
      </c>
      <c r="J113" s="2">
        <f>Hoja1!H105/6.96</f>
        <v>0</v>
      </c>
    </row>
    <row r="114" spans="1:10" x14ac:dyDescent="0.25">
      <c r="A114" t="s">
        <v>96</v>
      </c>
      <c r="B114" s="7" t="s">
        <v>269</v>
      </c>
      <c r="C114" s="7" t="s">
        <v>269</v>
      </c>
      <c r="D114" s="7"/>
      <c r="E114" t="s">
        <v>122</v>
      </c>
      <c r="F114" s="2">
        <f>Hoja1!D106/6.96</f>
        <v>40.229885057471265</v>
      </c>
      <c r="G114" s="2">
        <f>Hoja1!E106/6.96</f>
        <v>6</v>
      </c>
      <c r="H114" s="2">
        <f>Hoja1!F106/6.96</f>
        <v>112.14942528735631</v>
      </c>
      <c r="I114" s="2">
        <f>Hoja1!G106/6.96</f>
        <v>2</v>
      </c>
      <c r="J114" s="2">
        <f>Hoja1!H106/6.96</f>
        <v>74.425287356321846</v>
      </c>
    </row>
    <row r="115" spans="1:10" x14ac:dyDescent="0.25">
      <c r="A115" t="s">
        <v>97</v>
      </c>
      <c r="B115" s="7" t="s">
        <v>270</v>
      </c>
      <c r="C115" s="7" t="s">
        <v>270</v>
      </c>
      <c r="D115" s="7"/>
      <c r="E115" t="s">
        <v>122</v>
      </c>
      <c r="F115" s="2">
        <f>Hoja1!D107/6.96</f>
        <v>1.0057471264367817</v>
      </c>
      <c r="G115" s="2">
        <f>Hoja1!E107/6.96</f>
        <v>8.9468390804597711</v>
      </c>
      <c r="H115" s="2">
        <f>Hoja1!F107/6.96</f>
        <v>0</v>
      </c>
      <c r="I115" s="2">
        <f>Hoja1!G107/6.96</f>
        <v>0</v>
      </c>
      <c r="J115" s="2">
        <f>Hoja1!H107/6.96</f>
        <v>0</v>
      </c>
    </row>
    <row r="116" spans="1:10" x14ac:dyDescent="0.25">
      <c r="A116" s="24" t="s">
        <v>196</v>
      </c>
      <c r="B116" s="7" t="s">
        <v>271</v>
      </c>
      <c r="C116" s="7"/>
      <c r="D116" s="7" t="s">
        <v>307</v>
      </c>
      <c r="E116" s="8" t="s">
        <v>185</v>
      </c>
      <c r="F116" s="9">
        <f>Hoja1!D145</f>
        <v>5740.416666666667</v>
      </c>
      <c r="G116" s="9">
        <f>Hoja1!E145</f>
        <v>5776.61</v>
      </c>
      <c r="H116" s="9">
        <f>Hoja1!F145</f>
        <v>5776.61</v>
      </c>
      <c r="I116" s="9">
        <f>Hoja1!G145</f>
        <v>5776.61</v>
      </c>
      <c r="J116" s="9">
        <f>Hoja1!H145</f>
        <v>5776.61</v>
      </c>
    </row>
    <row r="117" spans="1:10" x14ac:dyDescent="0.25">
      <c r="A117" s="19" t="s">
        <v>98</v>
      </c>
      <c r="B117" s="20" t="s">
        <v>266</v>
      </c>
      <c r="C117" s="20" t="s">
        <v>266</v>
      </c>
      <c r="D117" s="20" t="s">
        <v>308</v>
      </c>
      <c r="E117" s="19" t="s">
        <v>310</v>
      </c>
      <c r="F117" s="21">
        <f>SUM(F118:F123)</f>
        <v>233.88505747126436</v>
      </c>
      <c r="G117" s="21">
        <f t="shared" ref="G117:J117" si="26">SUM(G118:G123)</f>
        <v>77.880057471264365</v>
      </c>
      <c r="H117" s="21">
        <f t="shared" si="26"/>
        <v>285.87931034482756</v>
      </c>
      <c r="I117" s="21">
        <f t="shared" si="26"/>
        <v>35.129310344827587</v>
      </c>
      <c r="J117" s="21">
        <f t="shared" si="26"/>
        <v>3.8793103448275863</v>
      </c>
    </row>
    <row r="118" spans="1:10" x14ac:dyDescent="0.25">
      <c r="A118" t="s">
        <v>99</v>
      </c>
      <c r="B118" s="7" t="s">
        <v>272</v>
      </c>
      <c r="C118" s="7" t="s">
        <v>272</v>
      </c>
      <c r="D118" s="7"/>
      <c r="E118" t="s">
        <v>122</v>
      </c>
      <c r="F118" s="2">
        <f>Hoja1!D109/6.96</f>
        <v>229.88505747126436</v>
      </c>
      <c r="G118" s="2">
        <f>Hoja1!E109/6.96</f>
        <v>15.086206896551724</v>
      </c>
      <c r="H118" s="2">
        <f>Hoja1!F109/6.96</f>
        <v>3.8793103448275863</v>
      </c>
      <c r="I118" s="2">
        <f>Hoja1!G109/6.96</f>
        <v>35.129310344827587</v>
      </c>
      <c r="J118" s="2">
        <f>Hoja1!H109/6.96</f>
        <v>3.8793103448275863</v>
      </c>
    </row>
    <row r="119" spans="1:10" x14ac:dyDescent="0.25">
      <c r="A119" t="s">
        <v>100</v>
      </c>
      <c r="B119" s="7" t="s">
        <v>273</v>
      </c>
      <c r="C119" s="7" t="s">
        <v>273</v>
      </c>
      <c r="D119" s="7"/>
      <c r="E119" t="s">
        <v>122</v>
      </c>
      <c r="F119" s="2">
        <f>Hoja1!D110/6.96</f>
        <v>0</v>
      </c>
      <c r="G119" s="2">
        <f>Hoja1!E110/6.96</f>
        <v>0</v>
      </c>
      <c r="H119" s="2">
        <f>Hoja1!F110/6.96</f>
        <v>0</v>
      </c>
      <c r="I119" s="2">
        <f>Hoja1!G110/6.96</f>
        <v>0</v>
      </c>
      <c r="J119" s="2">
        <f>Hoja1!H110/6.96</f>
        <v>0</v>
      </c>
    </row>
    <row r="120" spans="1:10" x14ac:dyDescent="0.25">
      <c r="A120" t="s">
        <v>101</v>
      </c>
      <c r="B120" s="7" t="s">
        <v>274</v>
      </c>
      <c r="C120" s="7" t="s">
        <v>274</v>
      </c>
      <c r="D120" s="7"/>
      <c r="E120" t="s">
        <v>122</v>
      </c>
      <c r="F120" s="2">
        <f>Hoja1!D111/6.96</f>
        <v>0</v>
      </c>
      <c r="G120" s="2">
        <f>Hoja1!E111/6.96</f>
        <v>25.923850574712645</v>
      </c>
      <c r="H120" s="2">
        <f>Hoja1!F111/6.96</f>
        <v>0</v>
      </c>
      <c r="I120" s="2">
        <f>Hoja1!G111/6.96</f>
        <v>0</v>
      </c>
      <c r="J120" s="2">
        <f>Hoja1!H111/6.96</f>
        <v>0</v>
      </c>
    </row>
    <row r="121" spans="1:10" x14ac:dyDescent="0.25">
      <c r="A121" s="22" t="s">
        <v>128</v>
      </c>
      <c r="B121" s="7" t="s">
        <v>275</v>
      </c>
      <c r="C121" s="7" t="s">
        <v>275</v>
      </c>
      <c r="D121" s="7"/>
      <c r="E121" t="s">
        <v>122</v>
      </c>
      <c r="F121" s="2">
        <f>Hoja1!D112/6.96</f>
        <v>0</v>
      </c>
      <c r="G121" s="2">
        <f>Hoja1!E112/6.96</f>
        <v>0</v>
      </c>
      <c r="H121" s="2">
        <f>Hoja1!F112/6.96</f>
        <v>0</v>
      </c>
      <c r="I121" s="2">
        <f>Hoja1!G112/6.96</f>
        <v>0</v>
      </c>
      <c r="J121" s="2">
        <f>Hoja1!H112/6.96</f>
        <v>0</v>
      </c>
    </row>
    <row r="122" spans="1:10" x14ac:dyDescent="0.25">
      <c r="A122" t="s">
        <v>102</v>
      </c>
      <c r="B122" s="7" t="s">
        <v>276</v>
      </c>
      <c r="C122" s="7" t="s">
        <v>276</v>
      </c>
      <c r="D122" s="7"/>
      <c r="E122" t="s">
        <v>122</v>
      </c>
      <c r="F122" s="2">
        <f>Hoja1!D113/6.96</f>
        <v>0</v>
      </c>
      <c r="G122" s="2">
        <f>Hoja1!E113/6.96</f>
        <v>0</v>
      </c>
      <c r="H122" s="2">
        <f>Hoja1!F113/6.96</f>
        <v>282</v>
      </c>
      <c r="I122" s="2">
        <f>Hoja1!G113/6.96</f>
        <v>0</v>
      </c>
      <c r="J122" s="2">
        <f>Hoja1!H113/6.96</f>
        <v>0</v>
      </c>
    </row>
    <row r="123" spans="1:10" x14ac:dyDescent="0.25">
      <c r="A123" s="24" t="s">
        <v>191</v>
      </c>
      <c r="B123" s="7" t="s">
        <v>277</v>
      </c>
      <c r="C123" s="7"/>
      <c r="D123" s="7" t="s">
        <v>309</v>
      </c>
      <c r="E123" s="8" t="s">
        <v>185</v>
      </c>
      <c r="F123" s="9">
        <f>Hoja1!D138</f>
        <v>4</v>
      </c>
      <c r="G123" s="9">
        <f>Hoja1!E138</f>
        <v>36.869999999999997</v>
      </c>
      <c r="H123" s="9">
        <f>Hoja1!F138</f>
        <v>0</v>
      </c>
      <c r="I123" s="9">
        <f>Hoja1!G138</f>
        <v>0</v>
      </c>
      <c r="J123" s="9">
        <f>Hoja1!H138</f>
        <v>0</v>
      </c>
    </row>
    <row r="124" spans="1:10" x14ac:dyDescent="0.25">
      <c r="A124" s="13" t="s">
        <v>103</v>
      </c>
      <c r="B124" s="14" t="s">
        <v>278</v>
      </c>
      <c r="C124" s="14" t="s">
        <v>278</v>
      </c>
      <c r="D124" s="14" t="s">
        <v>179</v>
      </c>
      <c r="E124" s="13" t="s">
        <v>310</v>
      </c>
      <c r="F124" s="15">
        <f>F125</f>
        <v>248.13218390804599</v>
      </c>
      <c r="G124" s="15">
        <f t="shared" ref="G124:J124" si="27">G125</f>
        <v>182.625</v>
      </c>
      <c r="H124" s="15">
        <f t="shared" si="27"/>
        <v>88.057471264367805</v>
      </c>
      <c r="I124" s="15">
        <f t="shared" si="27"/>
        <v>167.64798850574712</v>
      </c>
      <c r="J124" s="15">
        <f t="shared" si="27"/>
        <v>58.998563218390807</v>
      </c>
    </row>
    <row r="125" spans="1:10" x14ac:dyDescent="0.25">
      <c r="A125" s="16" t="s">
        <v>104</v>
      </c>
      <c r="B125" s="17" t="s">
        <v>279</v>
      </c>
      <c r="C125" s="17" t="s">
        <v>279</v>
      </c>
      <c r="D125" s="17" t="s">
        <v>180</v>
      </c>
      <c r="E125" s="16" t="s">
        <v>310</v>
      </c>
      <c r="F125" s="18">
        <f>F126+F128+F131</f>
        <v>248.13218390804599</v>
      </c>
      <c r="G125" s="18">
        <f t="shared" ref="G125:J125" si="28">G126+G128+G131</f>
        <v>182.625</v>
      </c>
      <c r="H125" s="18">
        <f t="shared" si="28"/>
        <v>88.057471264367805</v>
      </c>
      <c r="I125" s="18">
        <f t="shared" si="28"/>
        <v>167.64798850574712</v>
      </c>
      <c r="J125" s="18">
        <f t="shared" si="28"/>
        <v>58.998563218390807</v>
      </c>
    </row>
    <row r="126" spans="1:10" x14ac:dyDescent="0.25">
      <c r="A126" s="19" t="s">
        <v>105</v>
      </c>
      <c r="B126" s="20" t="s">
        <v>280</v>
      </c>
      <c r="C126" s="20" t="s">
        <v>280</v>
      </c>
      <c r="D126" s="20"/>
      <c r="E126" s="19" t="s">
        <v>122</v>
      </c>
      <c r="F126" s="21">
        <f>F127</f>
        <v>0.86206896551724144</v>
      </c>
      <c r="G126" s="21">
        <f t="shared" ref="G126:J126" si="29">G127</f>
        <v>0</v>
      </c>
      <c r="H126" s="21">
        <f t="shared" si="29"/>
        <v>0.14367816091954022</v>
      </c>
      <c r="I126" s="21">
        <f t="shared" si="29"/>
        <v>0</v>
      </c>
      <c r="J126" s="21">
        <f t="shared" si="29"/>
        <v>0</v>
      </c>
    </row>
    <row r="127" spans="1:10" x14ac:dyDescent="0.25">
      <c r="A127" t="s">
        <v>106</v>
      </c>
      <c r="B127" s="7" t="s">
        <v>283</v>
      </c>
      <c r="C127" s="7" t="s">
        <v>283</v>
      </c>
      <c r="D127" s="7"/>
      <c r="E127" t="s">
        <v>122</v>
      </c>
      <c r="F127" s="2">
        <f>Hoja1!D117/6.96</f>
        <v>0.86206896551724144</v>
      </c>
      <c r="G127" s="2">
        <f>Hoja1!E117/6.96</f>
        <v>0</v>
      </c>
      <c r="H127" s="2">
        <f>Hoja1!F117/6.96</f>
        <v>0.14367816091954022</v>
      </c>
      <c r="I127" s="2">
        <f>Hoja1!G117/6.96</f>
        <v>0</v>
      </c>
      <c r="J127" s="2">
        <f>Hoja1!H117/6.96</f>
        <v>0</v>
      </c>
    </row>
    <row r="128" spans="1:10" x14ac:dyDescent="0.25">
      <c r="A128" s="19" t="s">
        <v>107</v>
      </c>
      <c r="B128" s="20" t="s">
        <v>281</v>
      </c>
      <c r="C128" s="20" t="s">
        <v>281</v>
      </c>
      <c r="D128" s="20" t="s">
        <v>181</v>
      </c>
      <c r="E128" s="19" t="s">
        <v>310</v>
      </c>
      <c r="F128" s="21">
        <f>F129+F130</f>
        <v>243.67816091954023</v>
      </c>
      <c r="G128" s="21">
        <f t="shared" ref="G128:J128" si="30">G129+G130</f>
        <v>180.75</v>
      </c>
      <c r="H128" s="21">
        <f t="shared" si="30"/>
        <v>86.03879310344827</v>
      </c>
      <c r="I128" s="21">
        <f t="shared" si="30"/>
        <v>165.77298850574712</v>
      </c>
      <c r="J128" s="21">
        <f t="shared" si="30"/>
        <v>57.123563218390807</v>
      </c>
    </row>
    <row r="129" spans="1:10" x14ac:dyDescent="0.25">
      <c r="A129" t="s">
        <v>108</v>
      </c>
      <c r="B129" s="7" t="s">
        <v>284</v>
      </c>
      <c r="C129" s="7" t="s">
        <v>284</v>
      </c>
      <c r="D129" s="7"/>
      <c r="E129" t="s">
        <v>122</v>
      </c>
      <c r="F129" s="2">
        <f>Hoja1!D119/6.96</f>
        <v>143.67816091954023</v>
      </c>
      <c r="G129" s="2">
        <f>Hoja1!E119/6.96</f>
        <v>152.5</v>
      </c>
      <c r="H129" s="2">
        <f>Hoja1!F119/6.96</f>
        <v>57.78879310344827</v>
      </c>
      <c r="I129" s="2">
        <f>Hoja1!G119/6.96</f>
        <v>165.77298850574712</v>
      </c>
      <c r="J129" s="2">
        <f>Hoja1!H119/6.96</f>
        <v>0.62356321839080453</v>
      </c>
    </row>
    <row r="130" spans="1:10" x14ac:dyDescent="0.25">
      <c r="A130" s="24" t="s">
        <v>195</v>
      </c>
      <c r="B130" s="7" t="s">
        <v>285</v>
      </c>
      <c r="C130" s="7"/>
      <c r="D130" s="7" t="s">
        <v>182</v>
      </c>
      <c r="E130" s="8" t="s">
        <v>185</v>
      </c>
      <c r="F130" s="9">
        <f>Hoja1!D144</f>
        <v>100</v>
      </c>
      <c r="G130" s="9">
        <f>Hoja1!E144</f>
        <v>28.25</v>
      </c>
      <c r="H130" s="9">
        <f>Hoja1!F144</f>
        <v>28.25</v>
      </c>
      <c r="I130" s="9">
        <f>Hoja1!G144</f>
        <v>0</v>
      </c>
      <c r="J130" s="9">
        <f>Hoja1!H144</f>
        <v>56.5</v>
      </c>
    </row>
    <row r="131" spans="1:10" x14ac:dyDescent="0.25">
      <c r="A131" s="19" t="s">
        <v>109</v>
      </c>
      <c r="B131" s="20" t="s">
        <v>282</v>
      </c>
      <c r="C131" s="20" t="s">
        <v>282</v>
      </c>
      <c r="D131" s="20"/>
      <c r="E131" s="19" t="s">
        <v>122</v>
      </c>
      <c r="F131" s="21">
        <f>F132+F133</f>
        <v>3.5919540229885056</v>
      </c>
      <c r="G131" s="21">
        <f t="shared" ref="G131:J131" si="31">G132+G133</f>
        <v>1.8750000000000002</v>
      </c>
      <c r="H131" s="21">
        <f t="shared" si="31"/>
        <v>1.8750000000000002</v>
      </c>
      <c r="I131" s="21">
        <f t="shared" si="31"/>
        <v>1.8750000000000002</v>
      </c>
      <c r="J131" s="21">
        <f t="shared" si="31"/>
        <v>1.8750000000000002</v>
      </c>
    </row>
    <row r="132" spans="1:10" x14ac:dyDescent="0.25">
      <c r="A132" t="s">
        <v>110</v>
      </c>
      <c r="B132" s="7" t="s">
        <v>286</v>
      </c>
      <c r="C132" s="7" t="s">
        <v>286</v>
      </c>
      <c r="D132" s="7"/>
      <c r="E132" t="s">
        <v>122</v>
      </c>
      <c r="F132" s="2">
        <f>Hoja1!D121/6.96</f>
        <v>0</v>
      </c>
      <c r="G132" s="2">
        <f>Hoja1!E121/6.96</f>
        <v>1.8750000000000002</v>
      </c>
      <c r="H132" s="2">
        <f>Hoja1!F121/6.96</f>
        <v>0</v>
      </c>
      <c r="I132" s="2">
        <f>Hoja1!G121/6.96</f>
        <v>0</v>
      </c>
      <c r="J132" s="2">
        <f>Hoja1!H121/6.96</f>
        <v>0</v>
      </c>
    </row>
    <row r="133" spans="1:10" x14ac:dyDescent="0.25">
      <c r="A133" t="s">
        <v>111</v>
      </c>
      <c r="B133" s="7" t="s">
        <v>287</v>
      </c>
      <c r="C133" s="7" t="s">
        <v>287</v>
      </c>
      <c r="D133" s="7"/>
      <c r="E133" t="s">
        <v>122</v>
      </c>
      <c r="F133" s="2">
        <f>Hoja1!D122/6.96</f>
        <v>3.5919540229885056</v>
      </c>
      <c r="G133" s="2">
        <f>Hoja1!E122/6.96</f>
        <v>0</v>
      </c>
      <c r="H133" s="2">
        <f>Hoja1!F122/6.96</f>
        <v>1.8750000000000002</v>
      </c>
      <c r="I133" s="2">
        <f>Hoja1!G122/6.96</f>
        <v>1.8750000000000002</v>
      </c>
      <c r="J133" s="2">
        <f>Hoja1!H122/6.96</f>
        <v>1.8750000000000002</v>
      </c>
    </row>
    <row r="134" spans="1:10" x14ac:dyDescent="0.25">
      <c r="A134" s="13" t="s">
        <v>112</v>
      </c>
      <c r="B134" s="14" t="s">
        <v>288</v>
      </c>
      <c r="C134" s="14" t="s">
        <v>288</v>
      </c>
      <c r="D134" s="14" t="s">
        <v>211</v>
      </c>
      <c r="E134" s="13" t="s">
        <v>310</v>
      </c>
      <c r="F134" s="15">
        <f>F135</f>
        <v>7466.9252873563219</v>
      </c>
      <c r="G134" s="15">
        <f t="shared" ref="G134:J134" si="32">G135</f>
        <v>570.91735632183907</v>
      </c>
      <c r="H134" s="15">
        <f t="shared" si="32"/>
        <v>25000.262931034482</v>
      </c>
      <c r="I134" s="15">
        <f t="shared" si="32"/>
        <v>12.619252873563218</v>
      </c>
      <c r="J134" s="15">
        <f t="shared" si="32"/>
        <v>-786.91954022988511</v>
      </c>
    </row>
    <row r="135" spans="1:10" x14ac:dyDescent="0.25">
      <c r="A135" s="16" t="s">
        <v>113</v>
      </c>
      <c r="B135" s="17" t="s">
        <v>289</v>
      </c>
      <c r="C135" s="17" t="s">
        <v>289</v>
      </c>
      <c r="D135" s="17" t="s">
        <v>212</v>
      </c>
      <c r="E135" s="16" t="s">
        <v>310</v>
      </c>
      <c r="F135" s="18">
        <f>F136+F138</f>
        <v>7466.9252873563219</v>
      </c>
      <c r="G135" s="18">
        <f t="shared" ref="G135:J135" si="33">G136+G138</f>
        <v>570.91735632183907</v>
      </c>
      <c r="H135" s="18">
        <f t="shared" si="33"/>
        <v>25000.262931034482</v>
      </c>
      <c r="I135" s="18">
        <f t="shared" si="33"/>
        <v>12.619252873563218</v>
      </c>
      <c r="J135" s="18">
        <f t="shared" si="33"/>
        <v>-786.91954022988511</v>
      </c>
    </row>
    <row r="136" spans="1:10" x14ac:dyDescent="0.25">
      <c r="A136" s="19" t="s">
        <v>114</v>
      </c>
      <c r="B136" s="20" t="s">
        <v>290</v>
      </c>
      <c r="C136" s="20" t="s">
        <v>290</v>
      </c>
      <c r="D136" s="20"/>
      <c r="E136" s="19" t="s">
        <v>122</v>
      </c>
      <c r="F136" s="21">
        <f>F137</f>
        <v>7183.9080459770112</v>
      </c>
      <c r="G136" s="21">
        <f t="shared" ref="G136:J136" si="34">G137</f>
        <v>5.5186781609195394</v>
      </c>
      <c r="H136" s="21">
        <f t="shared" si="34"/>
        <v>24999.923850574713</v>
      </c>
      <c r="I136" s="21">
        <f t="shared" si="34"/>
        <v>12.466954022988505</v>
      </c>
      <c r="J136" s="21">
        <f t="shared" si="34"/>
        <v>-786.98132183908046</v>
      </c>
    </row>
    <row r="137" spans="1:10" x14ac:dyDescent="0.25">
      <c r="A137" t="s">
        <v>115</v>
      </c>
      <c r="B137" s="7" t="s">
        <v>292</v>
      </c>
      <c r="C137" s="7" t="s">
        <v>292</v>
      </c>
      <c r="D137" s="7"/>
      <c r="E137" t="s">
        <v>122</v>
      </c>
      <c r="F137" s="2">
        <f>Hoja1!D126/6.96</f>
        <v>7183.9080459770112</v>
      </c>
      <c r="G137" s="2">
        <f>Hoja1!E126/6.96</f>
        <v>5.5186781609195394</v>
      </c>
      <c r="H137" s="2">
        <f>Hoja1!F126/6.96</f>
        <v>24999.923850574713</v>
      </c>
      <c r="I137" s="2">
        <f>Hoja1!G126/6.96</f>
        <v>12.466954022988505</v>
      </c>
      <c r="J137" s="2">
        <f>Hoja1!H126/6.96</f>
        <v>-786.98132183908046</v>
      </c>
    </row>
    <row r="138" spans="1:10" x14ac:dyDescent="0.25">
      <c r="A138" s="19" t="s">
        <v>116</v>
      </c>
      <c r="B138" s="20" t="s">
        <v>291</v>
      </c>
      <c r="C138" s="20" t="s">
        <v>291</v>
      </c>
      <c r="D138" s="20" t="s">
        <v>213</v>
      </c>
      <c r="E138" s="19" t="s">
        <v>310</v>
      </c>
      <c r="F138" s="21">
        <f>SUM(F139:F142)</f>
        <v>283.01724137931035</v>
      </c>
      <c r="G138" s="21">
        <f t="shared" ref="G138:J138" si="35">SUM(G139:G142)</f>
        <v>565.39867816091953</v>
      </c>
      <c r="H138" s="21">
        <f t="shared" si="35"/>
        <v>0.33908045977011492</v>
      </c>
      <c r="I138" s="21">
        <f t="shared" si="35"/>
        <v>0.15229885057471265</v>
      </c>
      <c r="J138" s="21">
        <f t="shared" si="35"/>
        <v>6.17816091954023E-2</v>
      </c>
    </row>
    <row r="139" spans="1:10" x14ac:dyDescent="0.25">
      <c r="A139" t="s">
        <v>117</v>
      </c>
      <c r="B139" s="7" t="s">
        <v>293</v>
      </c>
      <c r="C139" s="7" t="s">
        <v>293</v>
      </c>
      <c r="D139" s="7"/>
      <c r="E139" t="s">
        <v>122</v>
      </c>
      <c r="F139" s="2">
        <f>Hoja1!D128/6.96</f>
        <v>1.4367816091954022</v>
      </c>
      <c r="G139" s="2">
        <f>Hoja1!E128/6.96</f>
        <v>25</v>
      </c>
      <c r="H139" s="2">
        <f>Hoja1!F128/6.96</f>
        <v>0</v>
      </c>
      <c r="I139" s="2">
        <f>Hoja1!G128/6.96</f>
        <v>0</v>
      </c>
      <c r="J139" s="2">
        <f>Hoja1!H128/6.96</f>
        <v>0</v>
      </c>
    </row>
    <row r="140" spans="1:10" x14ac:dyDescent="0.25">
      <c r="A140" t="s">
        <v>118</v>
      </c>
      <c r="B140" s="7" t="s">
        <v>294</v>
      </c>
      <c r="C140" s="7" t="s">
        <v>294</v>
      </c>
      <c r="D140" s="7"/>
      <c r="E140" t="s">
        <v>122</v>
      </c>
      <c r="F140" s="2">
        <f>Hoja1!D129/6.96</f>
        <v>0.14367816091954022</v>
      </c>
      <c r="G140" s="2">
        <f>Hoja1!E129/6.96</f>
        <v>1.8678160919540231E-2</v>
      </c>
      <c r="H140" s="2">
        <f>Hoja1!F129/6.96</f>
        <v>0.19540229885057472</v>
      </c>
      <c r="I140" s="2">
        <f>Hoja1!G129/6.96</f>
        <v>0.15229885057471265</v>
      </c>
      <c r="J140" s="2">
        <f>Hoja1!H129/6.96</f>
        <v>6.17816091954023E-2</v>
      </c>
    </row>
    <row r="141" spans="1:10" x14ac:dyDescent="0.25">
      <c r="A141" t="s">
        <v>119</v>
      </c>
      <c r="B141" s="7" t="s">
        <v>295</v>
      </c>
      <c r="C141" s="7" t="s">
        <v>295</v>
      </c>
      <c r="D141" s="7"/>
      <c r="E141" t="s">
        <v>122</v>
      </c>
      <c r="F141" s="2">
        <f>Hoja1!D130/6.96</f>
        <v>1.4367816091954022</v>
      </c>
      <c r="G141" s="2">
        <f>Hoja1!E130/6.96</f>
        <v>0</v>
      </c>
      <c r="H141" s="2">
        <f>Hoja1!F130/6.96</f>
        <v>0.14367816091954022</v>
      </c>
      <c r="I141" s="2">
        <f>Hoja1!G130/6.96</f>
        <v>0</v>
      </c>
      <c r="J141" s="2">
        <f>Hoja1!H130/6.96</f>
        <v>0</v>
      </c>
    </row>
    <row r="142" spans="1:10" x14ac:dyDescent="0.25">
      <c r="A142" s="25" t="s">
        <v>190</v>
      </c>
      <c r="B142" s="7" t="s">
        <v>296</v>
      </c>
      <c r="C142" s="7"/>
      <c r="D142" s="7" t="s">
        <v>215</v>
      </c>
      <c r="E142" s="8" t="s">
        <v>185</v>
      </c>
      <c r="F142" s="9">
        <f>Hoja1!D137</f>
        <v>280</v>
      </c>
      <c r="G142" s="9">
        <f>Hoja1!E137</f>
        <v>540.38</v>
      </c>
      <c r="H142" s="9">
        <f>Hoja1!F137</f>
        <v>0</v>
      </c>
      <c r="I142" s="9">
        <f>Hoja1!G137</f>
        <v>0</v>
      </c>
      <c r="J142" s="9">
        <f>Hoja1!H137</f>
        <v>0</v>
      </c>
    </row>
    <row r="144" spans="1:10" x14ac:dyDescent="0.25">
      <c r="F144" s="4"/>
      <c r="G144" s="4"/>
      <c r="H144" s="4"/>
      <c r="I144" s="4"/>
      <c r="J144" s="4"/>
    </row>
    <row r="145" spans="1:10" x14ac:dyDescent="0.25">
      <c r="A145" s="6"/>
      <c r="F145" s="5"/>
      <c r="G145" s="5"/>
      <c r="H145" s="5"/>
      <c r="I145" s="5"/>
      <c r="J145" s="5"/>
    </row>
    <row r="146" spans="1:10" x14ac:dyDescent="0.25">
      <c r="A146" s="6"/>
    </row>
    <row r="147" spans="1:10" x14ac:dyDescent="0.25">
      <c r="A147" s="6"/>
    </row>
    <row r="148" spans="1:10" x14ac:dyDescent="0.25">
      <c r="A148" s="6"/>
    </row>
    <row r="149" spans="1:10" x14ac:dyDescent="0.25">
      <c r="A149" s="6"/>
    </row>
    <row r="150" spans="1:10" x14ac:dyDescent="0.25">
      <c r="A150" s="6"/>
    </row>
    <row r="151" spans="1:10" x14ac:dyDescent="0.25">
      <c r="A151" s="6"/>
    </row>
    <row r="152" spans="1:10" x14ac:dyDescent="0.25">
      <c r="A152" s="6"/>
    </row>
    <row r="153" spans="1:10" x14ac:dyDescent="0.25">
      <c r="A153" s="6"/>
    </row>
    <row r="154" spans="1:10" x14ac:dyDescent="0.25">
      <c r="A154" s="6"/>
    </row>
    <row r="156" spans="1:10" x14ac:dyDescent="0.25">
      <c r="A156" s="6"/>
    </row>
    <row r="157" spans="1:10" x14ac:dyDescent="0.25">
      <c r="A157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JulioCondori</dc:creator>
  <cp:lastModifiedBy>JulioCondori</cp:lastModifiedBy>
  <dcterms:created xsi:type="dcterms:W3CDTF">2025-03-28T17:43:51Z</dcterms:created>
  <dcterms:modified xsi:type="dcterms:W3CDTF">2025-03-29T01:11:21Z</dcterms:modified>
</cp:coreProperties>
</file>