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Condori\Documents\"/>
    </mc:Choice>
  </mc:AlternateContent>
  <xr:revisionPtr revIDLastSave="0" documentId="8_{F2C429CE-2196-4B9C-BC69-8F3E348E6E7E}" xr6:coauthVersionLast="47" xr6:coauthVersionMax="47" xr10:uidLastSave="{00000000-0000-0000-0000-000000000000}"/>
  <bookViews>
    <workbookView xWindow="-120" yWindow="-120" windowWidth="15600" windowHeight="11160" xr2:uid="{20067428-DAEF-43AE-A236-7C84E3772D3B}"/>
  </bookViews>
  <sheets>
    <sheet name="Hoja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1" l="1"/>
  <c r="L5" i="1"/>
  <c r="K5" i="1"/>
  <c r="J5" i="1"/>
  <c r="I5" i="1"/>
  <c r="H5" i="1"/>
  <c r="H32" i="1"/>
  <c r="H30" i="1"/>
  <c r="H19" i="1"/>
  <c r="H18" i="1"/>
  <c r="H11" i="1"/>
  <c r="L11" i="1" l="1"/>
  <c r="K11" i="1"/>
  <c r="J11" i="1"/>
  <c r="I11" i="1"/>
  <c r="H17" i="1"/>
  <c r="L18" i="1"/>
  <c r="J18" i="1"/>
  <c r="J12" i="1"/>
  <c r="H12" i="1" s="1"/>
  <c r="K12" i="1"/>
  <c r="L12" i="1"/>
  <c r="J13" i="1"/>
  <c r="H13" i="1" s="1"/>
  <c r="K13" i="1"/>
  <c r="L13" i="1"/>
  <c r="J14" i="1"/>
  <c r="H14" i="1" s="1"/>
  <c r="K14" i="1"/>
  <c r="L14" i="1"/>
  <c r="J15" i="1"/>
  <c r="H15" i="1" s="1"/>
  <c r="K15" i="1"/>
  <c r="L15" i="1"/>
  <c r="J16" i="1"/>
  <c r="H16" i="1" s="1"/>
  <c r="K16" i="1"/>
  <c r="L16" i="1"/>
  <c r="K18" i="1"/>
  <c r="J19" i="1"/>
  <c r="K19" i="1"/>
  <c r="L19" i="1"/>
  <c r="J20" i="1"/>
  <c r="H20" i="1" s="1"/>
  <c r="K20" i="1"/>
  <c r="L20" i="1"/>
  <c r="J21" i="1"/>
  <c r="H21" i="1" s="1"/>
  <c r="K21" i="1"/>
  <c r="L21" i="1"/>
  <c r="J22" i="1"/>
  <c r="H22" i="1" s="1"/>
  <c r="K22" i="1"/>
  <c r="L22" i="1"/>
  <c r="J23" i="1"/>
  <c r="H23" i="1" s="1"/>
  <c r="K23" i="1"/>
  <c r="L23" i="1"/>
  <c r="J24" i="1"/>
  <c r="H24" i="1" s="1"/>
  <c r="K24" i="1"/>
  <c r="L24" i="1"/>
  <c r="J25" i="1"/>
  <c r="H25" i="1" s="1"/>
  <c r="K25" i="1"/>
  <c r="L25" i="1"/>
  <c r="J26" i="1"/>
  <c r="H26" i="1" s="1"/>
  <c r="K26" i="1"/>
  <c r="L26" i="1"/>
  <c r="J27" i="1"/>
  <c r="H27" i="1" s="1"/>
  <c r="K27" i="1"/>
  <c r="L27" i="1"/>
  <c r="J28" i="1"/>
  <c r="H28" i="1" s="1"/>
  <c r="K28" i="1"/>
  <c r="L28" i="1"/>
  <c r="J29" i="1"/>
  <c r="H29" i="1" s="1"/>
  <c r="K29" i="1"/>
  <c r="L29" i="1"/>
  <c r="J30" i="1"/>
  <c r="K30" i="1"/>
  <c r="L30" i="1"/>
  <c r="J31" i="1"/>
  <c r="H31" i="1" s="1"/>
  <c r="K31" i="1"/>
  <c r="L31" i="1"/>
  <c r="J32" i="1"/>
  <c r="K32" i="1"/>
  <c r="L32" i="1"/>
  <c r="J33" i="1"/>
  <c r="H33" i="1" s="1"/>
  <c r="K33" i="1"/>
  <c r="L33" i="1"/>
  <c r="J34" i="1"/>
  <c r="H34" i="1" s="1"/>
  <c r="K34" i="1"/>
  <c r="L34" i="1"/>
  <c r="J35" i="1"/>
  <c r="H35" i="1" s="1"/>
  <c r="K35" i="1"/>
  <c r="L35" i="1"/>
  <c r="J36" i="1"/>
  <c r="K36" i="1"/>
  <c r="L36" i="1"/>
  <c r="J37" i="1"/>
  <c r="H37" i="1" s="1"/>
  <c r="K37" i="1"/>
  <c r="L37" i="1"/>
  <c r="J38" i="1"/>
  <c r="H38" i="1" s="1"/>
  <c r="K38" i="1"/>
  <c r="L38" i="1"/>
  <c r="J39" i="1"/>
  <c r="H39" i="1" s="1"/>
  <c r="K39" i="1"/>
  <c r="L39" i="1"/>
  <c r="J40" i="1"/>
  <c r="H40" i="1" s="1"/>
  <c r="K40" i="1"/>
  <c r="L40" i="1"/>
  <c r="J41" i="1"/>
  <c r="H41" i="1" s="1"/>
  <c r="K41" i="1"/>
  <c r="L41" i="1"/>
  <c r="J42" i="1"/>
  <c r="H42" i="1" s="1"/>
  <c r="K42" i="1"/>
  <c r="L42" i="1"/>
  <c r="J43" i="1"/>
  <c r="H43" i="1" s="1"/>
  <c r="K43" i="1"/>
  <c r="L43" i="1"/>
  <c r="J44" i="1"/>
  <c r="K44" i="1"/>
  <c r="L44" i="1"/>
  <c r="J45" i="1"/>
  <c r="H45" i="1" s="1"/>
  <c r="K45" i="1"/>
  <c r="L45" i="1"/>
  <c r="J46" i="1"/>
  <c r="H46" i="1" s="1"/>
  <c r="K46" i="1"/>
  <c r="L46" i="1"/>
  <c r="J47" i="1"/>
  <c r="H47" i="1" s="1"/>
  <c r="K47" i="1"/>
  <c r="L47" i="1"/>
  <c r="I13" i="1"/>
  <c r="I14" i="1"/>
  <c r="I15" i="1"/>
  <c r="I1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12" i="1"/>
  <c r="H44" i="1"/>
  <c r="L9" i="1" l="1"/>
  <c r="L8" i="1"/>
  <c r="L7" i="1"/>
  <c r="L6" i="1" s="1"/>
  <c r="K9" i="1"/>
  <c r="K8" i="1"/>
  <c r="K7" i="1"/>
  <c r="I9" i="1"/>
  <c r="I8" i="1"/>
  <c r="I7" i="1"/>
  <c r="J9" i="1"/>
  <c r="H9" i="1" s="1"/>
  <c r="J8" i="1"/>
  <c r="H8" i="1" s="1"/>
  <c r="J7" i="1"/>
  <c r="H7" i="1" s="1"/>
  <c r="I6" i="1" l="1"/>
  <c r="H10" i="1"/>
  <c r="K6" i="1"/>
  <c r="J6" i="1"/>
</calcChain>
</file>

<file path=xl/sharedStrings.xml><?xml version="1.0" encoding="utf-8"?>
<sst xmlns="http://schemas.openxmlformats.org/spreadsheetml/2006/main" count="258" uniqueCount="69">
  <si>
    <t>CODIGO</t>
  </si>
  <si>
    <t>CLIENTE</t>
  </si>
  <si>
    <t>EJECUTIVO</t>
  </si>
  <si>
    <t>SERVICIO</t>
  </si>
  <si>
    <t>TIPO DE VENTA</t>
  </si>
  <si>
    <t>ENERO</t>
  </si>
  <si>
    <t>FEBRERO</t>
  </si>
  <si>
    <t>PAIS</t>
  </si>
  <si>
    <t>El Salvador</t>
  </si>
  <si>
    <t>VENTA</t>
  </si>
  <si>
    <t>OBJETIVO</t>
  </si>
  <si>
    <t>B4D</t>
  </si>
  <si>
    <t>PASADA</t>
  </si>
  <si>
    <t>NUEVA</t>
  </si>
  <si>
    <t>MRC</t>
  </si>
  <si>
    <t>INGRESOS TOTALES</t>
  </si>
  <si>
    <t>TIGO CAMPAÑAS</t>
  </si>
  <si>
    <t>MINSAL</t>
  </si>
  <si>
    <t>TIGO BUSINESS</t>
  </si>
  <si>
    <t>NUEVOS</t>
  </si>
  <si>
    <t>AIDISA - BOLIVIA S.A.</t>
  </si>
  <si>
    <t>ARRENDAMIENTOS BELEN S.A.</t>
  </si>
  <si>
    <t>CERVEYA S.R.L.</t>
  </si>
  <si>
    <t>GRANJA AVICOLA INTEGRAL SOFIA LTDA</t>
  </si>
  <si>
    <t>HAKATECHNOLOGIES S.A.</t>
  </si>
  <si>
    <t>KETAL S.A.</t>
  </si>
  <si>
    <t>LA PROMOTORA ENTIDAD FINANCIERA DE VIVIENDA</t>
  </si>
  <si>
    <t>PIL ANDINA S.A.</t>
  </si>
  <si>
    <t>TELEFONICA CELULAR DE BOLIVIA S.A.</t>
  </si>
  <si>
    <t>TERMINAL DE BUSES COCHABAMBA S.A.</t>
  </si>
  <si>
    <t>TRIPLEX LTDA.</t>
  </si>
  <si>
    <t>TERBOL S.A.</t>
  </si>
  <si>
    <t xml:space="preserve">EMPRESA DE TRANSPORTE DE VALORES ETV                   </t>
  </si>
  <si>
    <t>Bolivia</t>
  </si>
  <si>
    <t>LS</t>
  </si>
  <si>
    <t>SMART WIFI  CLOUD4WI</t>
  </si>
  <si>
    <t>BRIDGE360 OMNICANALIDAD</t>
  </si>
  <si>
    <t>BRIDGE</t>
  </si>
  <si>
    <t>BRIDGE 360 ADVANCE OMNICANALIDAD S1</t>
  </si>
  <si>
    <t>CASOS GESTIONADOS</t>
  </si>
  <si>
    <t>META</t>
  </si>
  <si>
    <t>CARRITO</t>
  </si>
  <si>
    <t>CAMARA 4K</t>
  </si>
  <si>
    <t>BRIDGE SECURITY 8 CANALES DIGIFORT</t>
  </si>
  <si>
    <t>SERVICIO MANZANA 4A</t>
  </si>
  <si>
    <t>SMARTWIFI</t>
  </si>
  <si>
    <t>BRIDGE SECURITY</t>
  </si>
  <si>
    <t>CAMPAÑAS KOKO</t>
  </si>
  <si>
    <t>SAC TIGO SMART WIFI - WEBFILTERING</t>
  </si>
  <si>
    <t>SAC TIGO SERVICIO QR</t>
  </si>
  <si>
    <t>MARKETING TIGO</t>
  </si>
  <si>
    <t>TIGO BUSINESS SERVICIO SMART WIFI</t>
  </si>
  <si>
    <t>SOCIAL WIFI LICENCIA TANA</t>
  </si>
  <si>
    <t>LICENCIA S1 AGENTE HUMANO</t>
  </si>
  <si>
    <t xml:space="preserve">IMPLEMENTACION CANAL CONVERSASIONAL BOT S1                                              </t>
  </si>
  <si>
    <t>MRC BRIDGE OMNICANALIDAD LICENCIA S1 CANAL</t>
  </si>
  <si>
    <t xml:space="preserve">MRC INGRESO BRIDGE LOGISTICS                                                                        </t>
  </si>
  <si>
    <t>BRIDGE WS - FIJO-53503</t>
  </si>
  <si>
    <t>BRIDGE WS - VARIABLE-53505</t>
  </si>
  <si>
    <t>OTC</t>
  </si>
  <si>
    <t>MRC CG</t>
  </si>
  <si>
    <t>TRX META</t>
  </si>
  <si>
    <t>MRC CARRITO</t>
  </si>
  <si>
    <t>TRX CAMPAÑAS</t>
  </si>
  <si>
    <t>CASOS GESTIONADOS EXTRA</t>
  </si>
  <si>
    <t>TRX CG</t>
  </si>
  <si>
    <t>INGRESOS NETOS</t>
  </si>
  <si>
    <t>INGRESO NETO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</si>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</sst>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3" fontId="2" fillId="0" borderId="0" xfId="1" applyFont="1"/>
    <xf numFmtId="43" fontId="0" fillId="0" borderId="0" xfId="1" applyFont="1"/>
    <xf numFmtId="43" fontId="0" fillId="0" borderId="0" xfId="1" applyFont="1" applyAlignment="1">
      <alignment horizontal="center"/>
    </xf>
    <xf numFmtId="4" fontId="0" fillId="0" borderId="0" xfId="0" applyNumberFormat="1"/>
    <xf numFmtId="43" fontId="2" fillId="0" borderId="0" xfId="1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ridge4digital1.sharepoint.com/sites/Contafinanzas/Documentos%20compartidos/B4D/DIRECTORIO%202025/FEBRERO%20ESV/EERR%20ESV%20H-MARZO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ridge4digital1.sharepoint.com/sites/Contafinanzas/Documentos%20compartidos/B4D/DIRECTORIO%202025/FEBRERO%20BO/INGRESOS%20FEB%20MARZO%20PRELI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ridge4digital1.sharepoint.com/sites/Contafinanzas/Documentos%20compartidos/B4D/DIRECTORIO%202025/HOJAS%20DE%20CALCULO/CALCULOS/V2%20GASTOS%20PRESUPUES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4">
          <cell r="B4">
            <v>780.55</v>
          </cell>
          <cell r="C4">
            <v>689.56</v>
          </cell>
          <cell r="D4">
            <v>0</v>
          </cell>
          <cell r="E4">
            <v>0</v>
          </cell>
        </row>
        <row r="5">
          <cell r="B5">
            <v>13170.42</v>
          </cell>
          <cell r="C5">
            <v>13170.42</v>
          </cell>
          <cell r="D5" t="str">
            <v xml:space="preserve">-   </v>
          </cell>
          <cell r="E5">
            <v>18340.84</v>
          </cell>
        </row>
        <row r="6">
          <cell r="B6">
            <v>9855.19</v>
          </cell>
          <cell r="C6">
            <v>10888.36</v>
          </cell>
          <cell r="D6">
            <v>9042.9</v>
          </cell>
          <cell r="E6">
            <v>9042.9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ERR"/>
    </sheetNames>
    <sheetDataSet>
      <sheetData sheetId="0">
        <row r="5">
          <cell r="G5">
            <v>3480</v>
          </cell>
          <cell r="H5">
            <v>4122.0600000000004</v>
          </cell>
          <cell r="I5">
            <v>3480</v>
          </cell>
          <cell r="J5">
            <v>4122.0600000000004</v>
          </cell>
        </row>
        <row r="6">
          <cell r="G6">
            <v>1577.14</v>
          </cell>
          <cell r="H6">
            <v>0</v>
          </cell>
          <cell r="I6">
            <v>1577.14</v>
          </cell>
          <cell r="J6">
            <v>0</v>
          </cell>
        </row>
        <row r="7">
          <cell r="G7">
            <v>1827</v>
          </cell>
          <cell r="H7">
            <v>2001</v>
          </cell>
          <cell r="I7">
            <v>1827</v>
          </cell>
          <cell r="J7">
            <v>2001</v>
          </cell>
        </row>
        <row r="8"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G9">
            <v>7919.21</v>
          </cell>
          <cell r="H9">
            <v>17140.810000000001</v>
          </cell>
          <cell r="I9">
            <v>0</v>
          </cell>
          <cell r="J9">
            <v>17035.189999999999</v>
          </cell>
        </row>
        <row r="10">
          <cell r="G10">
            <v>0</v>
          </cell>
          <cell r="H10">
            <v>43827.9</v>
          </cell>
          <cell r="I10">
            <v>0</v>
          </cell>
          <cell r="J10">
            <v>41489.78</v>
          </cell>
        </row>
        <row r="11">
          <cell r="G11">
            <v>0</v>
          </cell>
          <cell r="H11">
            <v>16978.38</v>
          </cell>
          <cell r="I11">
            <v>0</v>
          </cell>
          <cell r="J11">
            <v>16024.03</v>
          </cell>
        </row>
        <row r="12">
          <cell r="G12">
            <v>0</v>
          </cell>
          <cell r="H12">
            <v>1479</v>
          </cell>
          <cell r="I12">
            <v>0</v>
          </cell>
          <cell r="J12">
            <v>1479</v>
          </cell>
        </row>
        <row r="13">
          <cell r="G13">
            <v>0</v>
          </cell>
          <cell r="H13">
            <v>461.1</v>
          </cell>
          <cell r="I13">
            <v>0</v>
          </cell>
          <cell r="J13">
            <v>0</v>
          </cell>
        </row>
        <row r="14">
          <cell r="G14">
            <v>10731.74</v>
          </cell>
          <cell r="H14">
            <v>0</v>
          </cell>
          <cell r="I14">
            <v>10731.74</v>
          </cell>
          <cell r="J14">
            <v>0</v>
          </cell>
        </row>
        <row r="15">
          <cell r="G15">
            <v>0</v>
          </cell>
          <cell r="H15">
            <v>5652.98</v>
          </cell>
          <cell r="I15">
            <v>0</v>
          </cell>
          <cell r="J15">
            <v>0</v>
          </cell>
        </row>
        <row r="16">
          <cell r="G16">
            <v>0</v>
          </cell>
          <cell r="H16">
            <v>2414.25</v>
          </cell>
          <cell r="I16">
            <v>0</v>
          </cell>
          <cell r="J16">
            <v>0</v>
          </cell>
        </row>
        <row r="17">
          <cell r="G17">
            <v>3785.69</v>
          </cell>
          <cell r="H17">
            <v>0</v>
          </cell>
          <cell r="I17">
            <v>3785.69</v>
          </cell>
          <cell r="J17">
            <v>0</v>
          </cell>
        </row>
        <row r="18"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G19">
            <v>3952.84</v>
          </cell>
          <cell r="H19">
            <v>3896.04</v>
          </cell>
          <cell r="I19">
            <v>3952.84</v>
          </cell>
          <cell r="J19">
            <v>3896.04</v>
          </cell>
        </row>
        <row r="20">
          <cell r="G20">
            <v>53760.84</v>
          </cell>
          <cell r="H20">
            <v>4533.2700000000004</v>
          </cell>
          <cell r="I20">
            <v>0</v>
          </cell>
          <cell r="J20">
            <v>0</v>
          </cell>
        </row>
        <row r="21">
          <cell r="G21">
            <v>9387.83</v>
          </cell>
          <cell r="H21">
            <v>5517.17</v>
          </cell>
          <cell r="I21">
            <v>0</v>
          </cell>
          <cell r="J21">
            <v>0</v>
          </cell>
        </row>
        <row r="22">
          <cell r="G22">
            <v>9293.9500000000007</v>
          </cell>
          <cell r="H22">
            <v>1053.9100000000001</v>
          </cell>
          <cell r="I22">
            <v>0</v>
          </cell>
          <cell r="J22">
            <v>0</v>
          </cell>
        </row>
        <row r="23">
          <cell r="G23">
            <v>791.7</v>
          </cell>
          <cell r="H23">
            <v>1479</v>
          </cell>
          <cell r="I23">
            <v>0</v>
          </cell>
          <cell r="J23">
            <v>0</v>
          </cell>
        </row>
        <row r="24">
          <cell r="G24">
            <v>23532.3</v>
          </cell>
          <cell r="H24">
            <v>0</v>
          </cell>
          <cell r="I24">
            <v>7954.11</v>
          </cell>
          <cell r="J24">
            <v>0</v>
          </cell>
        </row>
        <row r="25">
          <cell r="G25">
            <v>7501.14</v>
          </cell>
          <cell r="H25">
            <v>6805.14</v>
          </cell>
          <cell r="I25">
            <v>7501.14</v>
          </cell>
          <cell r="J25">
            <v>6805.14</v>
          </cell>
        </row>
        <row r="26">
          <cell r="G26">
            <v>4872</v>
          </cell>
          <cell r="H26">
            <v>0</v>
          </cell>
          <cell r="I26">
            <v>4872</v>
          </cell>
          <cell r="J26">
            <v>0</v>
          </cell>
        </row>
        <row r="27">
          <cell r="G27">
            <v>6525</v>
          </cell>
          <cell r="H27">
            <v>36727.86</v>
          </cell>
          <cell r="I27">
            <v>6525</v>
          </cell>
          <cell r="J27">
            <v>2214.585</v>
          </cell>
        </row>
        <row r="28">
          <cell r="G28">
            <v>2201.61</v>
          </cell>
          <cell r="H28">
            <v>342617.21</v>
          </cell>
          <cell r="I28">
            <v>89380.82</v>
          </cell>
          <cell r="J28">
            <v>112739.44590000001</v>
          </cell>
        </row>
        <row r="29">
          <cell r="G29">
            <v>11417.01</v>
          </cell>
          <cell r="H29">
            <v>12243.51</v>
          </cell>
          <cell r="I29">
            <v>11417.01</v>
          </cell>
          <cell r="J29">
            <v>12243.51</v>
          </cell>
        </row>
        <row r="30">
          <cell r="G30">
            <v>90603.91</v>
          </cell>
          <cell r="H30">
            <v>59273.1</v>
          </cell>
          <cell r="I30">
            <v>87882.15</v>
          </cell>
          <cell r="J30">
            <v>59273.1</v>
          </cell>
        </row>
        <row r="31">
          <cell r="G31">
            <v>665.55</v>
          </cell>
          <cell r="H31">
            <v>665.55</v>
          </cell>
          <cell r="I31">
            <v>665.55</v>
          </cell>
          <cell r="J31">
            <v>665.55</v>
          </cell>
        </row>
        <row r="32">
          <cell r="G32">
            <v>1351.28</v>
          </cell>
          <cell r="H32">
            <v>1228.44</v>
          </cell>
          <cell r="I32">
            <v>1351.28</v>
          </cell>
          <cell r="J32">
            <v>1228.44</v>
          </cell>
        </row>
        <row r="33"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G35">
            <v>0</v>
          </cell>
          <cell r="H35">
            <v>4382</v>
          </cell>
          <cell r="I35">
            <v>0</v>
          </cell>
          <cell r="J35">
            <v>4436.13</v>
          </cell>
        </row>
        <row r="36">
          <cell r="G36">
            <v>0</v>
          </cell>
          <cell r="H36">
            <v>5464.3</v>
          </cell>
          <cell r="I36">
            <v>0</v>
          </cell>
          <cell r="J36">
            <v>5532.0515999999998</v>
          </cell>
        </row>
        <row r="37">
          <cell r="G37">
            <v>0</v>
          </cell>
          <cell r="H37">
            <v>301.95999999999998</v>
          </cell>
          <cell r="I37">
            <v>0</v>
          </cell>
          <cell r="J37">
            <v>465.26729999999998</v>
          </cell>
        </row>
        <row r="38">
          <cell r="G38">
            <v>0</v>
          </cell>
          <cell r="H38">
            <v>1479</v>
          </cell>
          <cell r="I38">
            <v>0</v>
          </cell>
          <cell r="J38">
            <v>1479</v>
          </cell>
        </row>
        <row r="39">
          <cell r="G39">
            <v>0</v>
          </cell>
          <cell r="H39">
            <v>0</v>
          </cell>
          <cell r="I39">
            <v>0</v>
          </cell>
          <cell r="J39">
            <v>4089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 31 DE DICIEMBRE-2024"/>
      <sheetName val="GASTOS"/>
      <sheetName val="ANUAL"/>
      <sheetName val="AJUSTES"/>
      <sheetName val="BUDGET GASTOS"/>
      <sheetName val="ANALISIS "/>
      <sheetName val="ANALISIS CON INGRESOS reorg"/>
      <sheetName val="ANALISIS CON INGRESOS norm"/>
      <sheetName val="CALCULOS DIRECTORIO"/>
      <sheetName val="CUADRO NUEVO"/>
      <sheetName val="CUADRO DE OBJETIVOS"/>
      <sheetName val="inversiones"/>
      <sheetName val="FLUJOS"/>
      <sheetName val="Sheet2"/>
      <sheetName val="INFO AÑO PAS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3">
          <cell r="C23">
            <v>58526.952466475086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02FD6-1FF5-4A95-9B38-925368E2E406}">
  <dimension ref="A3:L50"/>
  <sheetViews>
    <sheetView tabSelected="1" zoomScaleNormal="100" workbookViewId="0"/>
  </sheetViews>
  <sheetFormatPr baseColWidth="10" defaultRowHeight="15" x14ac:dyDescent="0.25"/>
  <cols>
    <col min="6" max="6" width="68.140625" bestFit="1" customWidth="1"/>
    <col min="8" max="9" width="15.85546875" bestFit="1" customWidth="1"/>
    <col min="10" max="10" width="16.85546875" bestFit="1" customWidth="1"/>
    <col min="11" max="12" width="15.85546875" bestFit="1" customWidth="1"/>
  </cols>
  <sheetData>
    <row r="3" spans="1:12" x14ac:dyDescent="0.25">
      <c r="I3">
        <v>2024</v>
      </c>
      <c r="J3">
        <v>2025</v>
      </c>
      <c r="K3">
        <v>2024</v>
      </c>
      <c r="L3">
        <v>2025</v>
      </c>
    </row>
    <row r="4" spans="1:12" x14ac:dyDescent="0.25">
      <c r="A4" t="s">
        <v>0</v>
      </c>
      <c r="B4" t="s">
        <v>1</v>
      </c>
      <c r="C4" t="s">
        <v>7</v>
      </c>
      <c r="D4" t="s">
        <v>2</v>
      </c>
      <c r="E4" t="s">
        <v>9</v>
      </c>
      <c r="F4" t="s">
        <v>3</v>
      </c>
      <c r="G4" t="s">
        <v>4</v>
      </c>
      <c r="H4" t="s">
        <v>10</v>
      </c>
      <c r="I4" t="s">
        <v>5</v>
      </c>
      <c r="J4" t="s">
        <v>5</v>
      </c>
      <c r="K4" t="s">
        <v>6</v>
      </c>
      <c r="L4" t="s">
        <v>6</v>
      </c>
    </row>
    <row r="5" spans="1:12" x14ac:dyDescent="0.25">
      <c r="B5" s="1" t="s">
        <v>15</v>
      </c>
      <c r="C5" s="1"/>
      <c r="D5" s="1"/>
      <c r="E5" s="1"/>
      <c r="F5" s="1"/>
      <c r="G5" s="1"/>
      <c r="H5" s="2">
        <f>H6+H11</f>
        <v>82909.970684865883</v>
      </c>
      <c r="I5" s="2">
        <f>I6+I11</f>
        <v>45706.3683908046</v>
      </c>
      <c r="J5" s="2">
        <f>J6+J11</f>
        <v>107390.20310344829</v>
      </c>
      <c r="K5" s="2">
        <f>K6+K11</f>
        <v>62283.663850574718</v>
      </c>
      <c r="L5" s="2">
        <f>L6+L11</f>
        <v>67452.121580459774</v>
      </c>
    </row>
    <row r="6" spans="1:12" x14ac:dyDescent="0.25">
      <c r="B6" s="1" t="s">
        <v>66</v>
      </c>
      <c r="C6" s="1" t="s">
        <v>8</v>
      </c>
      <c r="D6" s="1"/>
      <c r="E6" s="1"/>
      <c r="F6" s="1"/>
      <c r="G6" s="1"/>
      <c r="H6" s="2">
        <v>24383.0182183908</v>
      </c>
      <c r="I6" s="2">
        <f>SUM(I7:I10)</f>
        <v>9042.9</v>
      </c>
      <c r="J6" s="2">
        <f t="shared" ref="J6:L6" si="0">SUM(J7:J10)</f>
        <v>23806.16</v>
      </c>
      <c r="K6" s="2">
        <f t="shared" si="0"/>
        <v>27383.739999999998</v>
      </c>
      <c r="L6" s="2">
        <f t="shared" si="0"/>
        <v>24748.34</v>
      </c>
    </row>
    <row r="7" spans="1:12" x14ac:dyDescent="0.25">
      <c r="B7" t="s">
        <v>16</v>
      </c>
      <c r="C7" t="s">
        <v>8</v>
      </c>
      <c r="D7" t="s">
        <v>11</v>
      </c>
      <c r="E7" t="s">
        <v>12</v>
      </c>
      <c r="G7" t="s">
        <v>14</v>
      </c>
      <c r="H7" s="3">
        <f>J7</f>
        <v>780.55</v>
      </c>
      <c r="I7" s="4">
        <f>[1]Hoja1!D4</f>
        <v>0</v>
      </c>
      <c r="J7" s="4">
        <f>[1]Hoja1!B4</f>
        <v>780.55</v>
      </c>
      <c r="K7" s="3">
        <f>[1]Hoja1!E4</f>
        <v>0</v>
      </c>
      <c r="L7" s="3">
        <f>[1]Hoja1!C4</f>
        <v>689.56</v>
      </c>
    </row>
    <row r="8" spans="1:12" x14ac:dyDescent="0.25">
      <c r="B8" t="s">
        <v>17</v>
      </c>
      <c r="C8" t="s">
        <v>8</v>
      </c>
      <c r="D8" t="s">
        <v>11</v>
      </c>
      <c r="E8" t="s">
        <v>12</v>
      </c>
      <c r="G8" t="s">
        <v>14</v>
      </c>
      <c r="H8" s="3">
        <f>J8</f>
        <v>13170.42</v>
      </c>
      <c r="I8" s="4" t="str">
        <f>[1]Hoja1!D5</f>
        <v xml:space="preserve">-   </v>
      </c>
      <c r="J8" s="4">
        <f>[1]Hoja1!B5</f>
        <v>13170.42</v>
      </c>
      <c r="K8" s="3">
        <f>[1]Hoja1!E5</f>
        <v>18340.84</v>
      </c>
      <c r="L8" s="3">
        <f>[1]Hoja1!C5</f>
        <v>13170.42</v>
      </c>
    </row>
    <row r="9" spans="1:12" x14ac:dyDescent="0.25">
      <c r="B9" t="s">
        <v>18</v>
      </c>
      <c r="C9" t="s">
        <v>8</v>
      </c>
      <c r="D9" t="s">
        <v>11</v>
      </c>
      <c r="E9" t="s">
        <v>12</v>
      </c>
      <c r="G9" t="s">
        <v>14</v>
      </c>
      <c r="H9" s="3">
        <f>J9</f>
        <v>9855.19</v>
      </c>
      <c r="I9" s="4">
        <f>[1]Hoja1!D6</f>
        <v>9042.9</v>
      </c>
      <c r="J9" s="4">
        <f>[1]Hoja1!B6</f>
        <v>9855.19</v>
      </c>
      <c r="K9" s="3">
        <f>[1]Hoja1!E6</f>
        <v>9042.9</v>
      </c>
      <c r="L9" s="3">
        <f>[1]Hoja1!C6</f>
        <v>10888.36</v>
      </c>
    </row>
    <row r="10" spans="1:12" x14ac:dyDescent="0.25">
      <c r="B10" t="s">
        <v>19</v>
      </c>
      <c r="C10" t="s">
        <v>8</v>
      </c>
      <c r="D10" t="s">
        <v>11</v>
      </c>
      <c r="E10" t="s">
        <v>13</v>
      </c>
      <c r="G10" t="s">
        <v>14</v>
      </c>
      <c r="H10" s="3">
        <f>H6-SUM(H7:H9)</f>
        <v>576.85821839080018</v>
      </c>
      <c r="I10" s="4">
        <v>0</v>
      </c>
      <c r="J10" s="4">
        <v>0</v>
      </c>
      <c r="K10" s="3">
        <v>0</v>
      </c>
      <c r="L10" s="3">
        <v>0</v>
      </c>
    </row>
    <row r="11" spans="1:12" x14ac:dyDescent="0.25">
      <c r="B11" s="1" t="s">
        <v>67</v>
      </c>
      <c r="C11" s="1" t="s">
        <v>33</v>
      </c>
      <c r="D11" s="1"/>
      <c r="E11" s="1"/>
      <c r="F11" s="1"/>
      <c r="G11" s="1"/>
      <c r="H11" s="2">
        <f>'[3]CUADRO NUEVO'!$C$23</f>
        <v>58526.952466475086</v>
      </c>
      <c r="I11" s="6">
        <f>SUM(I12:I48)</f>
        <v>36663.468390804599</v>
      </c>
      <c r="J11" s="6">
        <f t="shared" ref="J11:L11" si="1">SUM(J12:J48)</f>
        <v>83584.04310344829</v>
      </c>
      <c r="K11" s="6">
        <f t="shared" si="1"/>
        <v>34899.92385057472</v>
      </c>
      <c r="L11" s="6">
        <f t="shared" si="1"/>
        <v>42703.78158045977</v>
      </c>
    </row>
    <row r="12" spans="1:12" x14ac:dyDescent="0.25">
      <c r="B12" t="s">
        <v>20</v>
      </c>
      <c r="C12" t="s">
        <v>33</v>
      </c>
      <c r="D12" t="s">
        <v>34</v>
      </c>
      <c r="E12" t="s">
        <v>12</v>
      </c>
      <c r="F12" t="s">
        <v>35</v>
      </c>
      <c r="G12" t="s">
        <v>14</v>
      </c>
      <c r="H12" s="3">
        <f>J12</f>
        <v>592.25000000000011</v>
      </c>
      <c r="I12" s="3">
        <f>[2]EERR!G5/6.96</f>
        <v>500</v>
      </c>
      <c r="J12" s="3">
        <f>[2]EERR!H5/6.96</f>
        <v>592.25000000000011</v>
      </c>
      <c r="K12" s="3">
        <f>[2]EERR!I5/6.96</f>
        <v>500</v>
      </c>
      <c r="L12" s="3">
        <f>[2]EERR!J5/6.96</f>
        <v>592.25000000000011</v>
      </c>
    </row>
    <row r="13" spans="1:12" x14ac:dyDescent="0.25">
      <c r="B13" t="s">
        <v>21</v>
      </c>
      <c r="C13" t="s">
        <v>33</v>
      </c>
      <c r="D13" t="s">
        <v>34</v>
      </c>
      <c r="E13" t="s">
        <v>12</v>
      </c>
      <c r="F13" t="s">
        <v>35</v>
      </c>
      <c r="G13" t="s">
        <v>14</v>
      </c>
      <c r="H13" s="3">
        <f t="shared" ref="H13:H47" si="2">J13</f>
        <v>0</v>
      </c>
      <c r="I13" s="3">
        <f>[2]EERR!G6/6.96</f>
        <v>226.60057471264369</v>
      </c>
      <c r="J13" s="3">
        <f>[2]EERR!H6/6.96</f>
        <v>0</v>
      </c>
      <c r="K13" s="3">
        <f>[2]EERR!I6/6.96</f>
        <v>226.60057471264369</v>
      </c>
      <c r="L13" s="3">
        <f>[2]EERR!J6/6.96</f>
        <v>0</v>
      </c>
    </row>
    <row r="14" spans="1:12" x14ac:dyDescent="0.25">
      <c r="B14" t="s">
        <v>22</v>
      </c>
      <c r="C14" t="s">
        <v>33</v>
      </c>
      <c r="D14" t="s">
        <v>34</v>
      </c>
      <c r="E14" t="s">
        <v>12</v>
      </c>
      <c r="F14" t="s">
        <v>36</v>
      </c>
      <c r="G14" t="s">
        <v>14</v>
      </c>
      <c r="H14" s="3">
        <f t="shared" si="2"/>
        <v>287.5</v>
      </c>
      <c r="I14" s="3">
        <f>[2]EERR!G7/6.96</f>
        <v>262.5</v>
      </c>
      <c r="J14" s="3">
        <f>[2]EERR!H7/6.96</f>
        <v>287.5</v>
      </c>
      <c r="K14" s="3">
        <f>[2]EERR!I7/6.96</f>
        <v>262.5</v>
      </c>
      <c r="L14" s="3">
        <f>[2]EERR!J7/6.96</f>
        <v>287.5</v>
      </c>
    </row>
    <row r="15" spans="1:12" x14ac:dyDescent="0.25">
      <c r="B15" t="s">
        <v>23</v>
      </c>
      <c r="C15" t="s">
        <v>33</v>
      </c>
      <c r="D15" t="s">
        <v>34</v>
      </c>
      <c r="E15" t="s">
        <v>12</v>
      </c>
      <c r="F15" t="s">
        <v>37</v>
      </c>
      <c r="G15" t="s">
        <v>59</v>
      </c>
      <c r="H15" s="3">
        <f t="shared" si="2"/>
        <v>0</v>
      </c>
      <c r="I15" s="3">
        <f>[2]EERR!G8/6.96</f>
        <v>0</v>
      </c>
      <c r="J15" s="3">
        <f>[2]EERR!H8/6.96</f>
        <v>0</v>
      </c>
      <c r="K15" s="3">
        <f>[2]EERR!I8/6.96</f>
        <v>0</v>
      </c>
      <c r="L15" s="3">
        <f>[2]EERR!J8/6.96</f>
        <v>0</v>
      </c>
    </row>
    <row r="16" spans="1:12" x14ac:dyDescent="0.25">
      <c r="B16" t="s">
        <v>23</v>
      </c>
      <c r="C16" t="s">
        <v>33</v>
      </c>
      <c r="D16" t="s">
        <v>34</v>
      </c>
      <c r="E16" t="s">
        <v>12</v>
      </c>
      <c r="F16" t="s">
        <v>38</v>
      </c>
      <c r="G16" t="s">
        <v>14</v>
      </c>
      <c r="H16" s="3">
        <f t="shared" si="2"/>
        <v>2462.7600574712646</v>
      </c>
      <c r="I16" s="3">
        <f>[2]EERR!G9/6.96</f>
        <v>1137.8175287356321</v>
      </c>
      <c r="J16" s="3">
        <f>[2]EERR!H9/6.96</f>
        <v>2462.7600574712646</v>
      </c>
      <c r="K16" s="3">
        <f>[2]EERR!I9/6.96</f>
        <v>0</v>
      </c>
      <c r="L16" s="3">
        <f>[2]EERR!J9/6.96</f>
        <v>2447.5847701149423</v>
      </c>
    </row>
    <row r="17" spans="2:12" x14ac:dyDescent="0.25">
      <c r="B17" t="s">
        <v>23</v>
      </c>
      <c r="C17" t="s">
        <v>33</v>
      </c>
      <c r="D17" t="s">
        <v>34</v>
      </c>
      <c r="E17" t="s">
        <v>12</v>
      </c>
      <c r="F17" t="s">
        <v>39</v>
      </c>
      <c r="G17" t="s">
        <v>60</v>
      </c>
      <c r="H17" s="3">
        <f>J17</f>
        <v>3968.56</v>
      </c>
      <c r="I17" s="3">
        <v>0</v>
      </c>
      <c r="J17" s="3">
        <v>3968.56</v>
      </c>
      <c r="K17" s="3">
        <v>0</v>
      </c>
      <c r="L17" s="3">
        <v>3968.56</v>
      </c>
    </row>
    <row r="18" spans="2:12" x14ac:dyDescent="0.25">
      <c r="B18" t="s">
        <v>23</v>
      </c>
      <c r="C18" t="s">
        <v>33</v>
      </c>
      <c r="D18" t="s">
        <v>34</v>
      </c>
      <c r="E18" t="s">
        <v>12</v>
      </c>
      <c r="F18" t="s">
        <v>64</v>
      </c>
      <c r="G18" t="s">
        <v>65</v>
      </c>
      <c r="H18" s="3">
        <f>J18</f>
        <v>2328.5520689655173</v>
      </c>
      <c r="I18" s="3">
        <f>[2]EERR!G10/6.96</f>
        <v>0</v>
      </c>
      <c r="J18" s="3">
        <f>[2]EERR!H10/6.96-J17</f>
        <v>2328.5520689655173</v>
      </c>
      <c r="K18" s="3">
        <f>[2]EERR!I10/6.96</f>
        <v>0</v>
      </c>
      <c r="L18" s="3">
        <f>[2]EERR!J10/6.96-L17</f>
        <v>1992.6152873563219</v>
      </c>
    </row>
    <row r="19" spans="2:12" x14ac:dyDescent="0.25">
      <c r="B19" t="s">
        <v>23</v>
      </c>
      <c r="C19" t="s">
        <v>33</v>
      </c>
      <c r="D19" t="s">
        <v>34</v>
      </c>
      <c r="E19" t="s">
        <v>12</v>
      </c>
      <c r="F19" t="s">
        <v>40</v>
      </c>
      <c r="G19" t="s">
        <v>61</v>
      </c>
      <c r="H19" s="3">
        <f t="shared" si="2"/>
        <v>2439.4224137931037</v>
      </c>
      <c r="I19" s="3">
        <f>[2]EERR!G11/6.96</f>
        <v>0</v>
      </c>
      <c r="J19" s="3">
        <f>[2]EERR!H11/6.96</f>
        <v>2439.4224137931037</v>
      </c>
      <c r="K19" s="3">
        <f>[2]EERR!I11/6.96</f>
        <v>0</v>
      </c>
      <c r="L19" s="3">
        <f>[2]EERR!J11/6.96</f>
        <v>2302.3031609195405</v>
      </c>
    </row>
    <row r="20" spans="2:12" x14ac:dyDescent="0.25">
      <c r="B20" t="s">
        <v>23</v>
      </c>
      <c r="C20" t="s">
        <v>33</v>
      </c>
      <c r="D20" t="s">
        <v>34</v>
      </c>
      <c r="E20" t="s">
        <v>12</v>
      </c>
      <c r="F20" t="s">
        <v>41</v>
      </c>
      <c r="G20" t="s">
        <v>62</v>
      </c>
      <c r="H20" s="3">
        <f t="shared" si="2"/>
        <v>212.5</v>
      </c>
      <c r="I20" s="3">
        <f>[2]EERR!G12/6.96</f>
        <v>0</v>
      </c>
      <c r="J20" s="3">
        <f>[2]EERR!H12/6.96</f>
        <v>212.5</v>
      </c>
      <c r="K20" s="3">
        <f>[2]EERR!I12/6.96</f>
        <v>0</v>
      </c>
      <c r="L20" s="3">
        <f>[2]EERR!J12/6.96</f>
        <v>212.5</v>
      </c>
    </row>
    <row r="21" spans="2:12" x14ac:dyDescent="0.25">
      <c r="B21" t="s">
        <v>24</v>
      </c>
      <c r="C21" t="s">
        <v>33</v>
      </c>
      <c r="D21" t="s">
        <v>34</v>
      </c>
      <c r="E21" t="s">
        <v>12</v>
      </c>
      <c r="F21" t="s">
        <v>42</v>
      </c>
      <c r="G21" t="s">
        <v>14</v>
      </c>
      <c r="H21" s="3">
        <f t="shared" si="2"/>
        <v>66.25</v>
      </c>
      <c r="I21" s="3">
        <f>[2]EERR!G13/6.96</f>
        <v>0</v>
      </c>
      <c r="J21" s="3">
        <f>[2]EERR!H13/6.96</f>
        <v>66.25</v>
      </c>
      <c r="K21" s="3">
        <f>[2]EERR!I13/6.96</f>
        <v>0</v>
      </c>
      <c r="L21" s="3">
        <f>[2]EERR!J13/6.96</f>
        <v>0</v>
      </c>
    </row>
    <row r="22" spans="2:12" x14ac:dyDescent="0.25">
      <c r="B22" t="s">
        <v>24</v>
      </c>
      <c r="C22" t="s">
        <v>33</v>
      </c>
      <c r="D22" t="s">
        <v>34</v>
      </c>
      <c r="E22" t="s">
        <v>12</v>
      </c>
      <c r="F22" t="s">
        <v>43</v>
      </c>
      <c r="G22" t="s">
        <v>14</v>
      </c>
      <c r="H22" s="3">
        <f t="shared" si="2"/>
        <v>0</v>
      </c>
      <c r="I22" s="3">
        <f>[2]EERR!G14/6.96</f>
        <v>1541.9166666666667</v>
      </c>
      <c r="J22" s="3">
        <f>[2]EERR!H14/6.96</f>
        <v>0</v>
      </c>
      <c r="K22" s="3">
        <f>[2]EERR!I14/6.96</f>
        <v>1541.9166666666667</v>
      </c>
      <c r="L22" s="3">
        <f>[2]EERR!J14/6.96</f>
        <v>0</v>
      </c>
    </row>
    <row r="23" spans="2:12" x14ac:dyDescent="0.25">
      <c r="B23" t="s">
        <v>24</v>
      </c>
      <c r="C23" t="s">
        <v>33</v>
      </c>
      <c r="D23" t="s">
        <v>34</v>
      </c>
      <c r="E23" t="s">
        <v>12</v>
      </c>
      <c r="F23" t="s">
        <v>44</v>
      </c>
      <c r="G23" t="s">
        <v>14</v>
      </c>
      <c r="H23" s="3">
        <f t="shared" si="2"/>
        <v>812.20977011494244</v>
      </c>
      <c r="I23" s="3">
        <f>[2]EERR!G15/6.96</f>
        <v>0</v>
      </c>
      <c r="J23" s="3">
        <f>[2]EERR!H15/6.96</f>
        <v>812.20977011494244</v>
      </c>
      <c r="K23" s="3">
        <f>[2]EERR!I15/6.96</f>
        <v>0</v>
      </c>
      <c r="L23" s="3">
        <f>[2]EERR!J15/6.96</f>
        <v>0</v>
      </c>
    </row>
    <row r="24" spans="2:12" x14ac:dyDescent="0.25">
      <c r="B24" t="s">
        <v>24</v>
      </c>
      <c r="C24" t="s">
        <v>33</v>
      </c>
      <c r="D24" t="s">
        <v>34</v>
      </c>
      <c r="E24" t="s">
        <v>12</v>
      </c>
      <c r="F24" t="s">
        <v>45</v>
      </c>
      <c r="G24" t="s">
        <v>14</v>
      </c>
      <c r="H24" s="3">
        <f t="shared" si="2"/>
        <v>346.875</v>
      </c>
      <c r="I24" s="3">
        <f>[2]EERR!G16/6.96</f>
        <v>0</v>
      </c>
      <c r="J24" s="3">
        <f>[2]EERR!H16/6.96</f>
        <v>346.875</v>
      </c>
      <c r="K24" s="3">
        <f>[2]EERR!I16/6.96</f>
        <v>0</v>
      </c>
      <c r="L24" s="3">
        <f>[2]EERR!J16/6.96</f>
        <v>0</v>
      </c>
    </row>
    <row r="25" spans="2:12" x14ac:dyDescent="0.25">
      <c r="B25" t="s">
        <v>25</v>
      </c>
      <c r="C25" t="s">
        <v>33</v>
      </c>
      <c r="D25" t="s">
        <v>11</v>
      </c>
      <c r="E25" t="s">
        <v>12</v>
      </c>
      <c r="F25" t="s">
        <v>43</v>
      </c>
      <c r="G25" t="s">
        <v>14</v>
      </c>
      <c r="H25" s="3">
        <f t="shared" si="2"/>
        <v>0</v>
      </c>
      <c r="I25" s="3">
        <f>[2]EERR!G17/6.96</f>
        <v>543.9209770114943</v>
      </c>
      <c r="J25" s="3">
        <f>[2]EERR!H17/6.96</f>
        <v>0</v>
      </c>
      <c r="K25" s="3">
        <f>[2]EERR!I17/6.96</f>
        <v>543.9209770114943</v>
      </c>
      <c r="L25" s="3">
        <f>[2]EERR!J17/6.96</f>
        <v>0</v>
      </c>
    </row>
    <row r="26" spans="2:12" x14ac:dyDescent="0.25">
      <c r="B26" t="s">
        <v>25</v>
      </c>
      <c r="C26" t="s">
        <v>33</v>
      </c>
      <c r="D26" t="s">
        <v>11</v>
      </c>
      <c r="E26" t="s">
        <v>12</v>
      </c>
      <c r="F26" t="s">
        <v>46</v>
      </c>
      <c r="G26" t="s">
        <v>59</v>
      </c>
      <c r="H26" s="3">
        <f t="shared" si="2"/>
        <v>0</v>
      </c>
      <c r="I26" s="3">
        <f>[2]EERR!G18/6.96</f>
        <v>0</v>
      </c>
      <c r="J26" s="3">
        <f>[2]EERR!H18/6.96</f>
        <v>0</v>
      </c>
      <c r="K26" s="3">
        <f>[2]EERR!I18/6.96</f>
        <v>0</v>
      </c>
      <c r="L26" s="3">
        <f>[2]EERR!J18/6.96</f>
        <v>0</v>
      </c>
    </row>
    <row r="27" spans="2:12" x14ac:dyDescent="0.25">
      <c r="B27" t="s">
        <v>26</v>
      </c>
      <c r="C27" t="s">
        <v>33</v>
      </c>
      <c r="D27" t="s">
        <v>34</v>
      </c>
      <c r="E27" t="s">
        <v>12</v>
      </c>
      <c r="F27" t="s">
        <v>38</v>
      </c>
      <c r="G27" t="s">
        <v>14</v>
      </c>
      <c r="H27" s="3">
        <f t="shared" si="2"/>
        <v>559.77586206896547</v>
      </c>
      <c r="I27" s="3">
        <f>[2]EERR!G19/6.96</f>
        <v>567.93678160919546</v>
      </c>
      <c r="J27" s="3">
        <f>[2]EERR!H19/6.96</f>
        <v>559.77586206896547</v>
      </c>
      <c r="K27" s="3">
        <f>[2]EERR!I19/6.96</f>
        <v>567.93678160919546</v>
      </c>
      <c r="L27" s="3">
        <f>[2]EERR!J19/6.96</f>
        <v>559.77586206896547</v>
      </c>
    </row>
    <row r="28" spans="2:12" x14ac:dyDescent="0.25">
      <c r="B28" t="s">
        <v>27</v>
      </c>
      <c r="C28" t="s">
        <v>33</v>
      </c>
      <c r="D28" t="s">
        <v>11</v>
      </c>
      <c r="E28" t="s">
        <v>12</v>
      </c>
      <c r="F28" t="s">
        <v>38</v>
      </c>
      <c r="G28" t="s">
        <v>14</v>
      </c>
      <c r="H28" s="3">
        <f t="shared" si="2"/>
        <v>651.33189655172418</v>
      </c>
      <c r="I28" s="3">
        <f>[2]EERR!G20/6.96</f>
        <v>7724.2586206896549</v>
      </c>
      <c r="J28" s="3">
        <f>[2]EERR!H20/6.96</f>
        <v>651.33189655172418</v>
      </c>
      <c r="K28" s="3">
        <f>[2]EERR!I20/6.96</f>
        <v>0</v>
      </c>
      <c r="L28" s="3">
        <f>[2]EERR!J20/6.96</f>
        <v>0</v>
      </c>
    </row>
    <row r="29" spans="2:12" x14ac:dyDescent="0.25">
      <c r="B29" t="s">
        <v>27</v>
      </c>
      <c r="C29" t="s">
        <v>33</v>
      </c>
      <c r="D29" t="s">
        <v>11</v>
      </c>
      <c r="E29" t="s">
        <v>12</v>
      </c>
      <c r="F29" t="s">
        <v>39</v>
      </c>
      <c r="G29" t="s">
        <v>60</v>
      </c>
      <c r="H29" s="3">
        <f t="shared" si="2"/>
        <v>792.69683908045977</v>
      </c>
      <c r="I29" s="3">
        <f>[2]EERR!G21/6.96</f>
        <v>1348.8261494252874</v>
      </c>
      <c r="J29" s="3">
        <f>[2]EERR!H21/6.96</f>
        <v>792.69683908045977</v>
      </c>
      <c r="K29" s="3">
        <f>[2]EERR!I21/6.96</f>
        <v>0</v>
      </c>
      <c r="L29" s="3">
        <f>[2]EERR!J21/6.96</f>
        <v>0</v>
      </c>
    </row>
    <row r="30" spans="2:12" x14ac:dyDescent="0.25">
      <c r="B30" t="s">
        <v>27</v>
      </c>
      <c r="C30" t="s">
        <v>33</v>
      </c>
      <c r="D30" t="s">
        <v>11</v>
      </c>
      <c r="E30" t="s">
        <v>12</v>
      </c>
      <c r="F30" t="s">
        <v>40</v>
      </c>
      <c r="G30" t="s">
        <v>61</v>
      </c>
      <c r="H30" s="3">
        <f t="shared" si="2"/>
        <v>151.42385057471265</v>
      </c>
      <c r="I30" s="3">
        <f>[2]EERR!G22/6.96</f>
        <v>1335.3376436781609</v>
      </c>
      <c r="J30" s="3">
        <f>[2]EERR!H22/6.96</f>
        <v>151.42385057471265</v>
      </c>
      <c r="K30" s="3">
        <f>[2]EERR!I22/6.96</f>
        <v>0</v>
      </c>
      <c r="L30" s="3">
        <f>[2]EERR!J22/6.96</f>
        <v>0</v>
      </c>
    </row>
    <row r="31" spans="2:12" x14ac:dyDescent="0.25">
      <c r="B31" t="s">
        <v>27</v>
      </c>
      <c r="C31" t="s">
        <v>33</v>
      </c>
      <c r="D31" t="s">
        <v>11</v>
      </c>
      <c r="E31" t="s">
        <v>12</v>
      </c>
      <c r="F31" t="s">
        <v>41</v>
      </c>
      <c r="G31" t="s">
        <v>62</v>
      </c>
      <c r="H31" s="3">
        <f t="shared" si="2"/>
        <v>212.5</v>
      </c>
      <c r="I31" s="3">
        <f>[2]EERR!G23/6.96</f>
        <v>113.75000000000001</v>
      </c>
      <c r="J31" s="3">
        <f>[2]EERR!H23/6.96</f>
        <v>212.5</v>
      </c>
      <c r="K31" s="3">
        <f>[2]EERR!I23/6.96</f>
        <v>0</v>
      </c>
      <c r="L31" s="3">
        <f>[2]EERR!J23/6.96</f>
        <v>0</v>
      </c>
    </row>
    <row r="32" spans="2:12" x14ac:dyDescent="0.25">
      <c r="B32" t="s">
        <v>27</v>
      </c>
      <c r="C32" t="s">
        <v>33</v>
      </c>
      <c r="D32" t="s">
        <v>11</v>
      </c>
      <c r="E32" t="s">
        <v>12</v>
      </c>
      <c r="F32" t="s">
        <v>47</v>
      </c>
      <c r="G32" t="s">
        <v>63</v>
      </c>
      <c r="H32" s="3">
        <f t="shared" si="2"/>
        <v>0</v>
      </c>
      <c r="I32" s="3">
        <f>[2]EERR!G24/6.96</f>
        <v>3381.0775862068963</v>
      </c>
      <c r="J32" s="3">
        <f>[2]EERR!H24/6.96</f>
        <v>0</v>
      </c>
      <c r="K32" s="3">
        <f>[2]EERR!I24/6.96</f>
        <v>1142.8318965517242</v>
      </c>
      <c r="L32" s="3">
        <f>[2]EERR!J24/6.96</f>
        <v>0</v>
      </c>
    </row>
    <row r="33" spans="2:12" x14ac:dyDescent="0.25">
      <c r="B33" t="s">
        <v>28</v>
      </c>
      <c r="C33" t="s">
        <v>33</v>
      </c>
      <c r="D33" t="s">
        <v>34</v>
      </c>
      <c r="E33" t="s">
        <v>12</v>
      </c>
      <c r="F33" t="s">
        <v>48</v>
      </c>
      <c r="G33" t="s">
        <v>14</v>
      </c>
      <c r="H33" s="3">
        <f t="shared" si="2"/>
        <v>977.75</v>
      </c>
      <c r="I33" s="3">
        <f>[2]EERR!G25/6.96</f>
        <v>1077.75</v>
      </c>
      <c r="J33" s="3">
        <f>[2]EERR!H25/6.96</f>
        <v>977.75</v>
      </c>
      <c r="K33" s="3">
        <f>[2]EERR!I25/6.96</f>
        <v>1077.75</v>
      </c>
      <c r="L33" s="3">
        <f>[2]EERR!J25/6.96</f>
        <v>977.75</v>
      </c>
    </row>
    <row r="34" spans="2:12" x14ac:dyDescent="0.25">
      <c r="B34" t="s">
        <v>28</v>
      </c>
      <c r="C34" t="s">
        <v>33</v>
      </c>
      <c r="D34" t="s">
        <v>34</v>
      </c>
      <c r="E34" t="s">
        <v>12</v>
      </c>
      <c r="F34" t="s">
        <v>49</v>
      </c>
      <c r="G34" t="s">
        <v>14</v>
      </c>
      <c r="H34" s="3">
        <f t="shared" si="2"/>
        <v>0</v>
      </c>
      <c r="I34" s="3">
        <f>[2]EERR!G26/6.96</f>
        <v>700</v>
      </c>
      <c r="J34" s="3">
        <f>[2]EERR!H26/6.96</f>
        <v>0</v>
      </c>
      <c r="K34" s="3">
        <f>[2]EERR!I26/6.96</f>
        <v>700</v>
      </c>
      <c r="L34" s="3">
        <f>[2]EERR!J26/6.96</f>
        <v>0</v>
      </c>
    </row>
    <row r="35" spans="2:12" x14ac:dyDescent="0.25">
      <c r="B35" t="s">
        <v>28</v>
      </c>
      <c r="C35" t="s">
        <v>33</v>
      </c>
      <c r="D35" t="s">
        <v>34</v>
      </c>
      <c r="E35" t="s">
        <v>12</v>
      </c>
      <c r="F35" t="s">
        <v>57</v>
      </c>
      <c r="G35" t="s">
        <v>14</v>
      </c>
      <c r="H35" s="3">
        <f t="shared" si="2"/>
        <v>5276.9913793103451</v>
      </c>
      <c r="I35" s="3">
        <f>[2]EERR!G27/6.96</f>
        <v>937.5</v>
      </c>
      <c r="J35" s="3">
        <f>[2]EERR!H27/6.96</f>
        <v>5276.9913793103451</v>
      </c>
      <c r="K35" s="3">
        <f>[2]EERR!I27/6.96</f>
        <v>937.5</v>
      </c>
      <c r="L35" s="3">
        <f>[2]EERR!J27/6.96</f>
        <v>318.1875</v>
      </c>
    </row>
    <row r="36" spans="2:12" x14ac:dyDescent="0.25">
      <c r="B36" t="s">
        <v>28</v>
      </c>
      <c r="C36" t="s">
        <v>33</v>
      </c>
      <c r="D36" t="s">
        <v>34</v>
      </c>
      <c r="E36" t="s">
        <v>12</v>
      </c>
      <c r="F36" t="s">
        <v>58</v>
      </c>
      <c r="G36" t="s">
        <v>61</v>
      </c>
      <c r="H36" s="3">
        <v>0</v>
      </c>
      <c r="I36" s="3">
        <f>[2]EERR!G28/6.96</f>
        <v>316.32327586206901</v>
      </c>
      <c r="J36" s="3">
        <f>[2]EERR!H28/6.96</f>
        <v>49226.610632183911</v>
      </c>
      <c r="K36" s="3">
        <f>[2]EERR!I28/6.96</f>
        <v>12842.071839080461</v>
      </c>
      <c r="L36" s="3">
        <f>[2]EERR!J28/6.96</f>
        <v>16198.196250000001</v>
      </c>
    </row>
    <row r="37" spans="2:12" x14ac:dyDescent="0.25">
      <c r="B37" t="s">
        <v>28</v>
      </c>
      <c r="C37" t="s">
        <v>33</v>
      </c>
      <c r="D37" t="s">
        <v>34</v>
      </c>
      <c r="E37" t="s">
        <v>12</v>
      </c>
      <c r="F37" t="s">
        <v>50</v>
      </c>
      <c r="G37" t="s">
        <v>14</v>
      </c>
      <c r="H37" s="3">
        <f t="shared" si="2"/>
        <v>1759.125</v>
      </c>
      <c r="I37" s="3">
        <f>[2]EERR!G29/6.96</f>
        <v>1640.375</v>
      </c>
      <c r="J37" s="3">
        <f>[2]EERR!H29/6.96</f>
        <v>1759.125</v>
      </c>
      <c r="K37" s="3">
        <f>[2]EERR!I29/6.96</f>
        <v>1640.375</v>
      </c>
      <c r="L37" s="3">
        <f>[2]EERR!J29/6.96</f>
        <v>1759.125</v>
      </c>
    </row>
    <row r="38" spans="2:12" x14ac:dyDescent="0.25">
      <c r="B38" t="s">
        <v>28</v>
      </c>
      <c r="C38" t="s">
        <v>33</v>
      </c>
      <c r="D38" t="s">
        <v>34</v>
      </c>
      <c r="E38" t="s">
        <v>12</v>
      </c>
      <c r="F38" t="s">
        <v>51</v>
      </c>
      <c r="G38" t="s">
        <v>14</v>
      </c>
      <c r="H38" s="3">
        <f t="shared" si="2"/>
        <v>8516.25</v>
      </c>
      <c r="I38" s="3">
        <f>[2]EERR!G30/6.96</f>
        <v>13017.80316091954</v>
      </c>
      <c r="J38" s="3">
        <f>[2]EERR!H30/6.96</f>
        <v>8516.25</v>
      </c>
      <c r="K38" s="3">
        <f>[2]EERR!I30/6.96</f>
        <v>12626.745689655172</v>
      </c>
      <c r="L38" s="3">
        <f>[2]EERR!J30/6.96</f>
        <v>8516.25</v>
      </c>
    </row>
    <row r="39" spans="2:12" x14ac:dyDescent="0.25">
      <c r="B39" t="s">
        <v>29</v>
      </c>
      <c r="C39" t="s">
        <v>33</v>
      </c>
      <c r="D39" t="s">
        <v>11</v>
      </c>
      <c r="E39" t="s">
        <v>12</v>
      </c>
      <c r="F39" t="s">
        <v>35</v>
      </c>
      <c r="G39" t="s">
        <v>14</v>
      </c>
      <c r="H39" s="3">
        <f t="shared" si="2"/>
        <v>95.625</v>
      </c>
      <c r="I39" s="3">
        <f>[2]EERR!G31/6.96</f>
        <v>95.625</v>
      </c>
      <c r="J39" s="3">
        <f>[2]EERR!H31/6.96</f>
        <v>95.625</v>
      </c>
      <c r="K39" s="3">
        <f>[2]EERR!I31/6.96</f>
        <v>95.625</v>
      </c>
      <c r="L39" s="3">
        <f>[2]EERR!J31/6.96</f>
        <v>95.625</v>
      </c>
    </row>
    <row r="40" spans="2:12" x14ac:dyDescent="0.25">
      <c r="B40" t="s">
        <v>30</v>
      </c>
      <c r="C40" t="s">
        <v>33</v>
      </c>
      <c r="D40" t="s">
        <v>34</v>
      </c>
      <c r="E40" t="s">
        <v>12</v>
      </c>
      <c r="F40" t="s">
        <v>52</v>
      </c>
      <c r="G40" t="s">
        <v>14</v>
      </c>
      <c r="H40" s="3">
        <f t="shared" si="2"/>
        <v>176.5</v>
      </c>
      <c r="I40" s="3">
        <f>[2]EERR!G32/6.96</f>
        <v>194.14942528735631</v>
      </c>
      <c r="J40" s="3">
        <f>[2]EERR!H32/6.96</f>
        <v>176.5</v>
      </c>
      <c r="K40" s="3">
        <f>[2]EERR!I32/6.96</f>
        <v>194.14942528735631</v>
      </c>
      <c r="L40" s="3">
        <f>[2]EERR!J32/6.96</f>
        <v>176.5</v>
      </c>
    </row>
    <row r="41" spans="2:12" x14ac:dyDescent="0.25">
      <c r="B41" t="s">
        <v>31</v>
      </c>
      <c r="C41" t="s">
        <v>33</v>
      </c>
      <c r="D41" t="s">
        <v>34</v>
      </c>
      <c r="E41" t="s">
        <v>12</v>
      </c>
      <c r="F41" t="s">
        <v>53</v>
      </c>
      <c r="G41" t="s">
        <v>14</v>
      </c>
      <c r="H41" s="3">
        <f t="shared" si="2"/>
        <v>0</v>
      </c>
      <c r="I41" s="3">
        <f>[2]EERR!G33/6.96</f>
        <v>0</v>
      </c>
      <c r="J41" s="3">
        <f>[2]EERR!H33/6.96</f>
        <v>0</v>
      </c>
      <c r="K41" s="3">
        <f>[2]EERR!I33/6.96</f>
        <v>0</v>
      </c>
      <c r="L41" s="3">
        <f>[2]EERR!J33/6.96</f>
        <v>0</v>
      </c>
    </row>
    <row r="42" spans="2:12" x14ac:dyDescent="0.25">
      <c r="B42" t="s">
        <v>31</v>
      </c>
      <c r="C42" t="s">
        <v>33</v>
      </c>
      <c r="D42" t="s">
        <v>34</v>
      </c>
      <c r="E42" t="s">
        <v>12</v>
      </c>
      <c r="F42" t="s">
        <v>54</v>
      </c>
      <c r="G42" t="s">
        <v>59</v>
      </c>
      <c r="H42" s="3">
        <f t="shared" si="2"/>
        <v>0</v>
      </c>
      <c r="I42" s="3">
        <f>[2]EERR!G34/6.96</f>
        <v>0</v>
      </c>
      <c r="J42" s="3">
        <f>[2]EERR!H34/6.96</f>
        <v>0</v>
      </c>
      <c r="K42" s="3">
        <f>[2]EERR!I34/6.96</f>
        <v>0</v>
      </c>
      <c r="L42" s="3">
        <f>[2]EERR!J34/6.96</f>
        <v>0</v>
      </c>
    </row>
    <row r="43" spans="2:12" x14ac:dyDescent="0.25">
      <c r="B43" t="s">
        <v>31</v>
      </c>
      <c r="C43" t="s">
        <v>33</v>
      </c>
      <c r="D43" t="s">
        <v>34</v>
      </c>
      <c r="E43" t="s">
        <v>12</v>
      </c>
      <c r="F43" t="s">
        <v>55</v>
      </c>
      <c r="G43" t="s">
        <v>14</v>
      </c>
      <c r="H43" s="3">
        <f t="shared" si="2"/>
        <v>629.59770114942523</v>
      </c>
      <c r="I43" s="3">
        <f>[2]EERR!G35/6.96</f>
        <v>0</v>
      </c>
      <c r="J43" s="3">
        <f>[2]EERR!H35/6.96</f>
        <v>629.59770114942523</v>
      </c>
      <c r="K43" s="3">
        <f>[2]EERR!I35/6.96</f>
        <v>0</v>
      </c>
      <c r="L43" s="3">
        <f>[2]EERR!J35/6.96</f>
        <v>637.375</v>
      </c>
    </row>
    <row r="44" spans="2:12" x14ac:dyDescent="0.25">
      <c r="B44" t="s">
        <v>31</v>
      </c>
      <c r="C44" t="s">
        <v>33</v>
      </c>
      <c r="D44" t="s">
        <v>34</v>
      </c>
      <c r="E44" t="s">
        <v>12</v>
      </c>
      <c r="F44" t="s">
        <v>39</v>
      </c>
      <c r="G44" t="s">
        <v>14</v>
      </c>
      <c r="H44" s="3">
        <f t="shared" si="2"/>
        <v>785.10057471264372</v>
      </c>
      <c r="I44" s="3">
        <f>[2]EERR!G36/6.96</f>
        <v>0</v>
      </c>
      <c r="J44" s="3">
        <f>[2]EERR!H36/6.96</f>
        <v>785.10057471264372</v>
      </c>
      <c r="K44" s="3">
        <f>[2]EERR!I36/6.96</f>
        <v>0</v>
      </c>
      <c r="L44" s="3">
        <f>[2]EERR!J36/6.96</f>
        <v>794.83499999999992</v>
      </c>
    </row>
    <row r="45" spans="2:12" x14ac:dyDescent="0.25">
      <c r="B45" t="s">
        <v>31</v>
      </c>
      <c r="C45" t="s">
        <v>33</v>
      </c>
      <c r="D45" t="s">
        <v>34</v>
      </c>
      <c r="E45" t="s">
        <v>12</v>
      </c>
      <c r="F45" t="s">
        <v>40</v>
      </c>
      <c r="G45" t="s">
        <v>14</v>
      </c>
      <c r="H45" s="3">
        <f t="shared" si="2"/>
        <v>43.385057471264368</v>
      </c>
      <c r="I45" s="3">
        <f>[2]EERR!G37/6.96</f>
        <v>0</v>
      </c>
      <c r="J45" s="3">
        <f>[2]EERR!H37/6.96</f>
        <v>43.385057471264368</v>
      </c>
      <c r="K45" s="3">
        <f>[2]EERR!I37/6.96</f>
        <v>0</v>
      </c>
      <c r="L45" s="3">
        <f>[2]EERR!J37/6.96</f>
        <v>66.848749999999995</v>
      </c>
    </row>
    <row r="46" spans="2:12" x14ac:dyDescent="0.25">
      <c r="B46" t="s">
        <v>31</v>
      </c>
      <c r="C46" t="s">
        <v>33</v>
      </c>
      <c r="D46" t="s">
        <v>34</v>
      </c>
      <c r="E46" t="s">
        <v>12</v>
      </c>
      <c r="F46" t="s">
        <v>41</v>
      </c>
      <c r="G46" t="s">
        <v>14</v>
      </c>
      <c r="H46" s="3">
        <f t="shared" si="2"/>
        <v>212.5</v>
      </c>
      <c r="I46" s="3">
        <f>[2]EERR!G38/6.96</f>
        <v>0</v>
      </c>
      <c r="J46" s="3">
        <f>[2]EERR!H38/6.96</f>
        <v>212.5</v>
      </c>
      <c r="K46" s="3">
        <f>[2]EERR!I38/6.96</f>
        <v>0</v>
      </c>
      <c r="L46" s="3">
        <f>[2]EERR!J38/6.96</f>
        <v>212.5</v>
      </c>
    </row>
    <row r="47" spans="2:12" x14ac:dyDescent="0.25">
      <c r="B47" t="s">
        <v>32</v>
      </c>
      <c r="C47" t="s">
        <v>33</v>
      </c>
      <c r="D47" t="s">
        <v>11</v>
      </c>
      <c r="E47" t="s">
        <v>12</v>
      </c>
      <c r="F47" t="s">
        <v>56</v>
      </c>
      <c r="G47" t="s">
        <v>14</v>
      </c>
      <c r="H47" s="3">
        <f t="shared" si="2"/>
        <v>0</v>
      </c>
      <c r="I47" s="3">
        <f>[2]EERR!G39/6.96</f>
        <v>0</v>
      </c>
      <c r="J47" s="3">
        <f>[2]EERR!H39/6.96</f>
        <v>0</v>
      </c>
      <c r="K47" s="3">
        <f>[2]EERR!I39/6.96</f>
        <v>0</v>
      </c>
      <c r="L47" s="3">
        <f>[2]EERR!J39/6.96</f>
        <v>587.5</v>
      </c>
    </row>
    <row r="48" spans="2:12" x14ac:dyDescent="0.25">
      <c r="B48" t="s">
        <v>19</v>
      </c>
      <c r="C48" t="s">
        <v>33</v>
      </c>
      <c r="D48" t="s">
        <v>11</v>
      </c>
      <c r="E48" t="s">
        <v>13</v>
      </c>
      <c r="G48" t="s">
        <v>68</v>
      </c>
      <c r="H48" s="3">
        <f>SUM(H11-SUM(H12:H47))</f>
        <v>24169.519995210721</v>
      </c>
      <c r="I48" s="3">
        <v>0</v>
      </c>
      <c r="J48" s="3">
        <v>0</v>
      </c>
      <c r="K48" s="3">
        <v>0</v>
      </c>
      <c r="L48" s="3">
        <v>0</v>
      </c>
    </row>
    <row r="49" spans="8:12" x14ac:dyDescent="0.25">
      <c r="H49" s="5"/>
      <c r="I49" s="3"/>
      <c r="J49" s="3"/>
      <c r="K49" s="3"/>
      <c r="L49" s="3"/>
    </row>
    <row r="50" spans="8:12" x14ac:dyDescent="0.25">
      <c r="I50" s="3"/>
      <c r="J50" s="3"/>
      <c r="K50" s="3"/>
      <c r="L5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JulioCondori</dc:creator>
  <cp:lastModifiedBy>JulioCondori</cp:lastModifiedBy>
  <dcterms:created xsi:type="dcterms:W3CDTF">2025-03-28T14:10:38Z</dcterms:created>
  <dcterms:modified xsi:type="dcterms:W3CDTF">2025-03-28T16:08:50Z</dcterms:modified>
</cp:coreProperties>
</file>