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ton\Desktop\"/>
    </mc:Choice>
  </mc:AlternateContent>
  <bookViews>
    <workbookView xWindow="0" yWindow="0" windowWidth="23040" windowHeight="9192" firstSheet="1" activeTab="1"/>
  </bookViews>
  <sheets>
    <sheet name="product rating sheet" sheetId="1" r:id="rId1"/>
    <sheet name="Categories" sheetId="9" r:id="rId2"/>
    <sheet name="Sales" sheetId="5" r:id="rId3"/>
    <sheet name="Retailers" sheetId="7" r:id="rId4"/>
    <sheet name="Customers" sheetId="6" r:id="rId5"/>
    <sheet name="claims" sheetId="2" r:id="rId6"/>
    <sheet name="Repairers" sheetId="8" r:id="rId7"/>
    <sheet name="Reporting" sheetId="4" r:id="rId8"/>
    <sheet name="Sample certificate" sheetId="3" r:id="rId9"/>
  </sheets>
  <calcPr calcId="162913" iterate="1"/>
</workbook>
</file>

<file path=xl/calcChain.xml><?xml version="1.0" encoding="utf-8"?>
<calcChain xmlns="http://schemas.openxmlformats.org/spreadsheetml/2006/main">
  <c r="G25" i="1" l="1"/>
  <c r="H25" i="1"/>
  <c r="I25" i="1"/>
  <c r="L25" i="1" s="1"/>
  <c r="G26" i="1"/>
  <c r="H26" i="1"/>
  <c r="I26" i="1"/>
  <c r="L26" i="1" s="1"/>
  <c r="G27" i="1"/>
  <c r="H27" i="1"/>
  <c r="K27" i="1" s="1"/>
  <c r="I27" i="1"/>
  <c r="G28" i="1"/>
  <c r="J28" i="1" s="1"/>
  <c r="H28" i="1"/>
  <c r="K28" i="1" s="1"/>
  <c r="I28" i="1"/>
  <c r="G29" i="1"/>
  <c r="H29" i="1"/>
  <c r="K29" i="1" s="1"/>
  <c r="I29" i="1"/>
  <c r="L29" i="1" s="1"/>
  <c r="G30" i="1"/>
  <c r="J30" i="1" s="1"/>
  <c r="H30" i="1"/>
  <c r="I30" i="1"/>
  <c r="L30" i="1" s="1"/>
  <c r="G31" i="1"/>
  <c r="J31" i="1" s="1"/>
  <c r="H31" i="1"/>
  <c r="I31" i="1"/>
  <c r="G32" i="1"/>
  <c r="J32" i="1" s="1"/>
  <c r="H32" i="1"/>
  <c r="I32" i="1"/>
  <c r="L32" i="1" s="1"/>
  <c r="G33" i="1"/>
  <c r="H33" i="1"/>
  <c r="K33" i="1" s="1"/>
  <c r="I33" i="1"/>
  <c r="L33" i="1" s="1"/>
  <c r="G34" i="1"/>
  <c r="H34" i="1"/>
  <c r="I34" i="1"/>
  <c r="L34" i="1" s="1"/>
  <c r="G35" i="1"/>
  <c r="J35" i="1" s="1"/>
  <c r="H35" i="1"/>
  <c r="K35" i="1" s="1"/>
  <c r="I35" i="1"/>
  <c r="G36" i="1"/>
  <c r="H36" i="1"/>
  <c r="K36" i="1" s="1"/>
  <c r="I36" i="1"/>
  <c r="G37" i="1"/>
  <c r="H37" i="1"/>
  <c r="K37" i="1" s="1"/>
  <c r="I37" i="1"/>
  <c r="G38" i="1"/>
  <c r="J38" i="1" s="1"/>
  <c r="H38" i="1"/>
  <c r="I38" i="1"/>
  <c r="L38" i="1" s="1"/>
  <c r="G39" i="1"/>
  <c r="J39" i="1" s="1"/>
  <c r="H39" i="1"/>
  <c r="I39" i="1"/>
  <c r="G40" i="1"/>
  <c r="J40" i="1" s="1"/>
  <c r="H40" i="1"/>
  <c r="K40" i="1" s="1"/>
  <c r="I40" i="1"/>
  <c r="L40" i="1" s="1"/>
  <c r="G41" i="1"/>
  <c r="H41" i="1"/>
  <c r="K41" i="1" s="1"/>
  <c r="I41" i="1"/>
  <c r="L41" i="1" s="1"/>
  <c r="G42" i="1"/>
  <c r="H42" i="1"/>
  <c r="I42" i="1"/>
  <c r="L42" i="1" s="1"/>
  <c r="G43" i="1"/>
  <c r="H43" i="1"/>
  <c r="K43" i="1" s="1"/>
  <c r="I43" i="1"/>
  <c r="G44" i="1"/>
  <c r="J44" i="1" s="1"/>
  <c r="H44" i="1"/>
  <c r="K44" i="1" s="1"/>
  <c r="I44" i="1"/>
  <c r="G45" i="1"/>
  <c r="H45" i="1"/>
  <c r="K45" i="1" s="1"/>
  <c r="I45" i="1"/>
  <c r="L45" i="1" s="1"/>
  <c r="G46" i="1"/>
  <c r="J46" i="1" s="1"/>
  <c r="H46" i="1"/>
  <c r="I46" i="1"/>
  <c r="G47" i="1"/>
  <c r="J47" i="1" s="1"/>
  <c r="H47" i="1"/>
  <c r="I47" i="1"/>
  <c r="G48" i="1"/>
  <c r="J48" i="1" s="1"/>
  <c r="H48" i="1"/>
  <c r="I48" i="1"/>
  <c r="L48" i="1" s="1"/>
  <c r="G49" i="1"/>
  <c r="H49" i="1"/>
  <c r="K49" i="1" s="1"/>
  <c r="I49" i="1"/>
  <c r="L49" i="1" s="1"/>
  <c r="G50" i="1"/>
  <c r="H50" i="1"/>
  <c r="I50" i="1"/>
  <c r="L50" i="1" s="1"/>
  <c r="G51" i="1"/>
  <c r="J51" i="1" s="1"/>
  <c r="H51" i="1"/>
  <c r="K51" i="1" s="1"/>
  <c r="I51" i="1"/>
  <c r="I24" i="1"/>
  <c r="L24" i="1" s="1"/>
  <c r="H24" i="1"/>
  <c r="K24" i="1" s="1"/>
  <c r="G24" i="1"/>
  <c r="J24" i="1" s="1"/>
  <c r="J6" i="1"/>
  <c r="J14" i="1"/>
  <c r="J22" i="1"/>
  <c r="J25" i="1"/>
  <c r="K25" i="1"/>
  <c r="J26" i="1"/>
  <c r="K26" i="1"/>
  <c r="J27" i="1"/>
  <c r="L27" i="1"/>
  <c r="L28" i="1"/>
  <c r="J29" i="1"/>
  <c r="K30" i="1"/>
  <c r="K31" i="1"/>
  <c r="L31" i="1"/>
  <c r="K32" i="1"/>
  <c r="J33" i="1"/>
  <c r="J34" i="1"/>
  <c r="K34" i="1"/>
  <c r="L35" i="1"/>
  <c r="J36" i="1"/>
  <c r="L36" i="1"/>
  <c r="J37" i="1"/>
  <c r="L37" i="1"/>
  <c r="K38" i="1"/>
  <c r="K39" i="1"/>
  <c r="L39" i="1"/>
  <c r="J41" i="1"/>
  <c r="J42" i="1"/>
  <c r="K42" i="1"/>
  <c r="J43" i="1"/>
  <c r="L43" i="1"/>
  <c r="L44" i="1"/>
  <c r="J45" i="1"/>
  <c r="K46" i="1"/>
  <c r="L46" i="1"/>
  <c r="K47" i="1"/>
  <c r="L47" i="1"/>
  <c r="K48" i="1"/>
  <c r="J49" i="1"/>
  <c r="J50" i="1"/>
  <c r="K50" i="1"/>
  <c r="L51" i="1"/>
  <c r="K2" i="1"/>
  <c r="G3" i="1"/>
  <c r="J3" i="1" s="1"/>
  <c r="G4" i="1"/>
  <c r="J4" i="1" s="1"/>
  <c r="G5" i="1"/>
  <c r="J5" i="1" s="1"/>
  <c r="G6" i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G23" i="1"/>
  <c r="J23" i="1" s="1"/>
  <c r="G2" i="1"/>
  <c r="J2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" i="1"/>
  <c r="I2" i="1"/>
  <c r="L2" i="1" s="1"/>
  <c r="I19" i="1"/>
  <c r="L19" i="1" s="1"/>
  <c r="I20" i="1"/>
  <c r="L20" i="1" s="1"/>
  <c r="I21" i="1"/>
  <c r="L21" i="1" s="1"/>
  <c r="I22" i="1"/>
  <c r="L22" i="1" s="1"/>
  <c r="I23" i="1"/>
  <c r="L23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C10" i="3"/>
  <c r="C9" i="3"/>
  <c r="D21" i="1"/>
  <c r="D22" i="1" s="1"/>
  <c r="D23" i="1" s="1"/>
  <c r="D16" i="1"/>
  <c r="D17" i="1" s="1"/>
  <c r="D18" i="1" s="1"/>
</calcChain>
</file>

<file path=xl/comments1.xml><?xml version="1.0" encoding="utf-8"?>
<comments xmlns="http://schemas.openxmlformats.org/spreadsheetml/2006/main">
  <authors>
    <author>Elliott, Antony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Elliott, Antony:</t>
        </r>
        <r>
          <rPr>
            <sz val="9"/>
            <color indexed="81"/>
            <rFont val="Tahoma"/>
            <family val="2"/>
          </rPr>
          <t xml:space="preserve">
The commission would actually depend by retailer
</t>
        </r>
      </text>
    </comment>
  </commentList>
</comments>
</file>

<file path=xl/comments2.xml><?xml version="1.0" encoding="utf-8"?>
<comments xmlns="http://schemas.openxmlformats.org/spreadsheetml/2006/main">
  <authors>
    <author>Elliott, Antony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Elliott, Antony:</t>
        </r>
        <r>
          <rPr>
            <sz val="9"/>
            <color indexed="81"/>
            <rFont val="Tahoma"/>
            <family val="2"/>
          </rPr>
          <t xml:space="preserve">
Due to retailer if replaced</t>
        </r>
      </text>
    </comment>
  </commentList>
</comments>
</file>

<file path=xl/comments3.xml><?xml version="1.0" encoding="utf-8"?>
<comments xmlns="http://schemas.openxmlformats.org/spreadsheetml/2006/main">
  <authors>
    <author>Elliott, Antony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Elliott, Antony:</t>
        </r>
        <r>
          <rPr>
            <sz val="9"/>
            <color indexed="81"/>
            <rFont val="Tahoma"/>
            <family val="2"/>
          </rPr>
          <t xml:space="preserve">
The commission would actually depend by retailer
</t>
        </r>
      </text>
    </comment>
  </commentList>
</comments>
</file>

<file path=xl/sharedStrings.xml><?xml version="1.0" encoding="utf-8"?>
<sst xmlns="http://schemas.openxmlformats.org/spreadsheetml/2006/main" count="208" uniqueCount="162">
  <si>
    <t>Manufacturer</t>
  </si>
  <si>
    <t>Product category</t>
  </si>
  <si>
    <t>Model number</t>
  </si>
  <si>
    <t>MSRP</t>
  </si>
  <si>
    <t>Retail price</t>
  </si>
  <si>
    <t>TV</t>
  </si>
  <si>
    <t>Samsung</t>
  </si>
  <si>
    <t>UE55KU6070</t>
  </si>
  <si>
    <t>Article  number</t>
  </si>
  <si>
    <t>UE55KS8080</t>
  </si>
  <si>
    <t>Sony</t>
  </si>
  <si>
    <t>KD-55XD8505</t>
  </si>
  <si>
    <t>UE65KS8080</t>
  </si>
  <si>
    <t>UE75KS8080</t>
  </si>
  <si>
    <t>UE55KS7080</t>
  </si>
  <si>
    <t>UE49KS7080</t>
  </si>
  <si>
    <t>KD-65XD8505</t>
  </si>
  <si>
    <t>LG</t>
  </si>
  <si>
    <t>UE65KS7080</t>
  </si>
  <si>
    <t>OLED55EG920V</t>
  </si>
  <si>
    <t>OLED65C6V</t>
  </si>
  <si>
    <t>OLED55EF950V</t>
  </si>
  <si>
    <t>65UH625V</t>
  </si>
  <si>
    <t>65UH750V</t>
  </si>
  <si>
    <t>UE55KU6400</t>
  </si>
  <si>
    <t>49UH603V</t>
  </si>
  <si>
    <t>UE49KU6400</t>
  </si>
  <si>
    <t>Sonos</t>
  </si>
  <si>
    <t>Playbar</t>
  </si>
  <si>
    <t>Sub 2</t>
  </si>
  <si>
    <t>Denon</t>
  </si>
  <si>
    <t>HiFi</t>
  </si>
  <si>
    <t>AVR-X4200W</t>
  </si>
  <si>
    <t>Pioneer</t>
  </si>
  <si>
    <t>VSX-930</t>
  </si>
  <si>
    <t>Play:5</t>
  </si>
  <si>
    <t>Bosch</t>
  </si>
  <si>
    <t>WAQ28320FF</t>
  </si>
  <si>
    <t>IP055638</t>
  </si>
  <si>
    <t>WAE28445CH</t>
  </si>
  <si>
    <t>IP039187</t>
  </si>
  <si>
    <t>Siemens</t>
  </si>
  <si>
    <t>WAE 98482</t>
  </si>
  <si>
    <t>IP055078</t>
  </si>
  <si>
    <t>Bauknecht</t>
  </si>
  <si>
    <t>WM14E372CH</t>
  </si>
  <si>
    <t>IP039199</t>
  </si>
  <si>
    <t>Hoover</t>
  </si>
  <si>
    <t>DYN9164DPG/L</t>
  </si>
  <si>
    <t>IP050375</t>
  </si>
  <si>
    <t>Washing machine</t>
  </si>
  <si>
    <t>WM12Q491CH</t>
  </si>
  <si>
    <t>IP062782</t>
  </si>
  <si>
    <t>V-Zug</t>
  </si>
  <si>
    <t>1101500001</t>
  </si>
  <si>
    <t>IP068191</t>
  </si>
  <si>
    <t>Gorenje</t>
  </si>
  <si>
    <t>W8543TR</t>
  </si>
  <si>
    <t>IP075200</t>
  </si>
  <si>
    <t>Tumbler</t>
  </si>
  <si>
    <t>Zanussi</t>
  </si>
  <si>
    <t>THE4851</t>
  </si>
  <si>
    <t>IP040576</t>
  </si>
  <si>
    <t>Candy</t>
  </si>
  <si>
    <t>EVOH981NA1T</t>
  </si>
  <si>
    <t xml:space="preserve"> IP052453</t>
  </si>
  <si>
    <t>Haier</t>
  </si>
  <si>
    <t>IP050344</t>
  </si>
  <si>
    <t>HD70-A82</t>
  </si>
  <si>
    <t>RC7055AH2M</t>
  </si>
  <si>
    <t>IP075117</t>
  </si>
  <si>
    <t>Fridge</t>
  </si>
  <si>
    <t>Electrolux</t>
  </si>
  <si>
    <t>IP040536</t>
  </si>
  <si>
    <t>SC320</t>
  </si>
  <si>
    <t>Miele</t>
  </si>
  <si>
    <t>IP039737</t>
  </si>
  <si>
    <t>K1241SD-1</t>
  </si>
  <si>
    <t>KSL20AR30</t>
  </si>
  <si>
    <t xml:space="preserve"> IP063130</t>
  </si>
  <si>
    <t>IP034468</t>
  </si>
  <si>
    <t>KSV36VW30</t>
  </si>
  <si>
    <t>Liebherr</t>
  </si>
  <si>
    <t xml:space="preserve"> K 4310</t>
  </si>
  <si>
    <t>IP073199</t>
  </si>
  <si>
    <t>Dishwasher</t>
  </si>
  <si>
    <t>IP057338</t>
  </si>
  <si>
    <t>GS60SLGViB3GR</t>
  </si>
  <si>
    <t>IP038662</t>
  </si>
  <si>
    <t xml:space="preserve">SX56V594EU </t>
  </si>
  <si>
    <t>IP056044</t>
  </si>
  <si>
    <t>G 3305-55</t>
  </si>
  <si>
    <t>SPS69T42EU</t>
  </si>
  <si>
    <t>IP055642</t>
  </si>
  <si>
    <t>Oven</t>
  </si>
  <si>
    <t>IP052409</t>
  </si>
  <si>
    <t>H6460-60BP</t>
  </si>
  <si>
    <t>HN678G4S1</t>
  </si>
  <si>
    <t>IP062911</t>
  </si>
  <si>
    <t>HM676GBS1C</t>
  </si>
  <si>
    <t>IP062913</t>
  </si>
  <si>
    <t>HNG6764S1</t>
  </si>
  <si>
    <t>IP063047</t>
  </si>
  <si>
    <t>CombairS60 BCS60W</t>
  </si>
  <si>
    <t>IP028991</t>
  </si>
  <si>
    <t xml:space="preserve"> IP062914</t>
  </si>
  <si>
    <t>HM656GBS1C</t>
  </si>
  <si>
    <t>Start  date</t>
  </si>
  <si>
    <t>End date</t>
  </si>
  <si>
    <t>Certificate of Extended Warranty  insurance</t>
  </si>
  <si>
    <t>Policy certificate number</t>
  </si>
  <si>
    <t>Customer name</t>
  </si>
  <si>
    <t>ABC12345</t>
  </si>
  <si>
    <t>Purchase date</t>
  </si>
  <si>
    <t>For full terms and conditions of insurance please refer to:</t>
  </si>
  <si>
    <t>https://www.zurich.com.br/pt-br/individuais/outros-seguros/garantia-estendida-original#Parceiros3</t>
  </si>
  <si>
    <t>Premium</t>
  </si>
  <si>
    <t>Customer email address</t>
  </si>
  <si>
    <t>1 Year Premium</t>
  </si>
  <si>
    <t>2 Year Premium</t>
  </si>
  <si>
    <t>3 Year Premium</t>
  </si>
  <si>
    <t>Notified on date</t>
  </si>
  <si>
    <t>On Cover?</t>
  </si>
  <si>
    <t>Action</t>
  </si>
  <si>
    <t>Repairer</t>
  </si>
  <si>
    <t>Serail number</t>
  </si>
  <si>
    <t>Balance due to repairer</t>
  </si>
  <si>
    <t>Balance due to Retailer</t>
  </si>
  <si>
    <t>Repair</t>
  </si>
  <si>
    <t>Estimate for repair (labour)</t>
  </si>
  <si>
    <t>Estimate for repair (parts)</t>
  </si>
  <si>
    <t>Replace</t>
  </si>
  <si>
    <t>Rejected</t>
  </si>
  <si>
    <t>Sorry, i haven't had time to mock this up, it should basically be a summary of the sales and claims and provided per retailer and per repairer including a detailed list of all the transactions as well as totals on a monthly basis.
Should include also a net balance of the amount owed to from by party</t>
  </si>
  <si>
    <t>1 year Commission</t>
  </si>
  <si>
    <t>2 year commission</t>
  </si>
  <si>
    <t>3 year commission</t>
  </si>
  <si>
    <t>Customer</t>
  </si>
  <si>
    <t>Mike Ashton</t>
  </si>
  <si>
    <t>Gandhi Abdulhadi</t>
  </si>
  <si>
    <t>Pierre Pommier</t>
  </si>
  <si>
    <t>Gregory Siebert</t>
  </si>
  <si>
    <t>Thomas Assenza</t>
  </si>
  <si>
    <t>Customer ID</t>
  </si>
  <si>
    <t xml:space="preserve">Date </t>
  </si>
  <si>
    <t>Retailer</t>
  </si>
  <si>
    <t>Retailer ID</t>
  </si>
  <si>
    <t>Electronics R Us</t>
  </si>
  <si>
    <t>Buy it here</t>
  </si>
  <si>
    <t>We sell it all</t>
  </si>
  <si>
    <t xml:space="preserve">Argos </t>
  </si>
  <si>
    <t>Repairer ID</t>
  </si>
  <si>
    <t>We fix it</t>
  </si>
  <si>
    <t>Product Menders Inc</t>
  </si>
  <si>
    <t>Repair Everything Ltd</t>
  </si>
  <si>
    <t>Article ID</t>
  </si>
  <si>
    <t>Category ID</t>
  </si>
  <si>
    <t>Category</t>
  </si>
  <si>
    <t>Date</t>
  </si>
  <si>
    <t>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</si>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</sst>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4" fillId="0" borderId="4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1</xdr:row>
      <xdr:rowOff>152400</xdr:rowOff>
    </xdr:from>
    <xdr:to>
      <xdr:col>6</xdr:col>
      <xdr:colOff>580869</xdr:colOff>
      <xdr:row>3</xdr:row>
      <xdr:rowOff>123721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152400"/>
          <a:ext cx="1247619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zurich.com.br/pt-br/individuais/outros-seguros/garantia-estendida-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workbookViewId="0">
      <selection activeCell="A54" sqref="A54"/>
    </sheetView>
  </sheetViews>
  <sheetFormatPr defaultRowHeight="14.4" x14ac:dyDescent="0.3"/>
  <cols>
    <col min="2" max="2" width="12.6640625" bestFit="1" customWidth="1"/>
    <col min="3" max="3" width="18.33203125" bestFit="1" customWidth="1"/>
    <col min="4" max="4" width="15.21875" customWidth="1"/>
  </cols>
  <sheetData>
    <row r="1" spans="1:13" x14ac:dyDescent="0.3">
      <c r="A1" s="4" t="s">
        <v>1</v>
      </c>
      <c r="B1" s="4" t="s">
        <v>0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118</v>
      </c>
      <c r="H1" s="4" t="s">
        <v>119</v>
      </c>
      <c r="I1" s="4" t="s">
        <v>120</v>
      </c>
      <c r="J1" s="4" t="s">
        <v>134</v>
      </c>
      <c r="K1" s="4" t="s">
        <v>135</v>
      </c>
      <c r="L1" s="4" t="s">
        <v>136</v>
      </c>
      <c r="M1" s="4" t="s">
        <v>155</v>
      </c>
    </row>
    <row r="2" spans="1:13" x14ac:dyDescent="0.3">
      <c r="A2">
        <v>1</v>
      </c>
      <c r="B2" t="s">
        <v>6</v>
      </c>
      <c r="C2" t="s">
        <v>7</v>
      </c>
      <c r="D2">
        <v>5711972</v>
      </c>
      <c r="E2">
        <v>1399</v>
      </c>
      <c r="F2">
        <v>799</v>
      </c>
      <c r="G2" s="17">
        <f>E2*0.04</f>
        <v>55.96</v>
      </c>
      <c r="H2" s="17">
        <f>E2*0.06</f>
        <v>83.94</v>
      </c>
      <c r="I2" s="17">
        <f>E2*0.08</f>
        <v>111.92</v>
      </c>
      <c r="J2" s="17">
        <f>G2*0.1</f>
        <v>5.5960000000000001</v>
      </c>
      <c r="K2" s="17">
        <f t="shared" ref="K2:L2" si="0">H2*0.1</f>
        <v>8.3940000000000001</v>
      </c>
      <c r="L2" s="17">
        <f t="shared" si="0"/>
        <v>11.192</v>
      </c>
      <c r="M2">
        <v>1</v>
      </c>
    </row>
    <row r="3" spans="1:13" x14ac:dyDescent="0.3">
      <c r="A3">
        <v>1</v>
      </c>
      <c r="B3" t="s">
        <v>6</v>
      </c>
      <c r="C3" t="s">
        <v>9</v>
      </c>
      <c r="D3">
        <v>5719967</v>
      </c>
      <c r="E3">
        <v>2899</v>
      </c>
      <c r="F3">
        <v>1895</v>
      </c>
      <c r="G3" s="17">
        <f t="shared" ref="G3:G23" si="1">E3*0.04</f>
        <v>115.96000000000001</v>
      </c>
      <c r="H3" s="17">
        <f t="shared" ref="H3:H23" si="2">E3*0.06</f>
        <v>173.94</v>
      </c>
      <c r="I3" s="17">
        <f t="shared" ref="I3:I18" si="3">E3*0.08</f>
        <v>231.92000000000002</v>
      </c>
      <c r="J3" s="17">
        <f t="shared" ref="J3:J51" si="4">G3*0.1</f>
        <v>11.596000000000002</v>
      </c>
      <c r="K3" s="17">
        <f t="shared" ref="K3:K51" si="5">H3*0.1</f>
        <v>17.394000000000002</v>
      </c>
      <c r="L3" s="17">
        <f t="shared" ref="L3:L51" si="6">I3*0.1</f>
        <v>23.192000000000004</v>
      </c>
      <c r="M3">
        <v>2</v>
      </c>
    </row>
    <row r="4" spans="1:13" x14ac:dyDescent="0.3">
      <c r="A4">
        <v>1</v>
      </c>
      <c r="B4" t="s">
        <v>10</v>
      </c>
      <c r="C4" t="s">
        <v>11</v>
      </c>
      <c r="D4">
        <v>5702391</v>
      </c>
      <c r="E4">
        <v>3999</v>
      </c>
      <c r="F4">
        <v>2699</v>
      </c>
      <c r="G4" s="17">
        <f t="shared" si="1"/>
        <v>159.96</v>
      </c>
      <c r="H4" s="17">
        <f t="shared" si="2"/>
        <v>239.94</v>
      </c>
      <c r="I4" s="17">
        <f t="shared" si="3"/>
        <v>319.92</v>
      </c>
      <c r="J4" s="17">
        <f t="shared" si="4"/>
        <v>15.996000000000002</v>
      </c>
      <c r="K4" s="17">
        <f t="shared" si="5"/>
        <v>23.994</v>
      </c>
      <c r="L4" s="17">
        <f t="shared" si="6"/>
        <v>31.992000000000004</v>
      </c>
      <c r="M4">
        <v>3</v>
      </c>
    </row>
    <row r="5" spans="1:13" x14ac:dyDescent="0.3">
      <c r="A5">
        <v>1</v>
      </c>
      <c r="B5" t="s">
        <v>6</v>
      </c>
      <c r="C5" t="s">
        <v>12</v>
      </c>
      <c r="D5">
        <v>5711960</v>
      </c>
      <c r="E5">
        <v>3999</v>
      </c>
      <c r="F5">
        <v>2699</v>
      </c>
      <c r="G5" s="17">
        <f t="shared" si="1"/>
        <v>159.96</v>
      </c>
      <c r="H5" s="17">
        <f t="shared" si="2"/>
        <v>239.94</v>
      </c>
      <c r="I5" s="17">
        <f t="shared" si="3"/>
        <v>319.92</v>
      </c>
      <c r="J5" s="17">
        <f t="shared" si="4"/>
        <v>15.996000000000002</v>
      </c>
      <c r="K5" s="17">
        <f t="shared" si="5"/>
        <v>23.994</v>
      </c>
      <c r="L5" s="17">
        <f t="shared" si="6"/>
        <v>31.992000000000004</v>
      </c>
      <c r="M5">
        <v>4</v>
      </c>
    </row>
    <row r="6" spans="1:13" x14ac:dyDescent="0.3">
      <c r="A6">
        <v>1</v>
      </c>
      <c r="B6" t="s">
        <v>6</v>
      </c>
      <c r="C6" t="s">
        <v>13</v>
      </c>
      <c r="D6">
        <v>5711958</v>
      </c>
      <c r="E6">
        <v>4999</v>
      </c>
      <c r="F6">
        <v>3999</v>
      </c>
      <c r="G6" s="17">
        <f t="shared" si="1"/>
        <v>199.96</v>
      </c>
      <c r="H6" s="17">
        <f t="shared" si="2"/>
        <v>299.94</v>
      </c>
      <c r="I6" s="17">
        <f t="shared" si="3"/>
        <v>399.92</v>
      </c>
      <c r="J6" s="17">
        <f t="shared" si="4"/>
        <v>19.996000000000002</v>
      </c>
      <c r="K6" s="17">
        <f t="shared" si="5"/>
        <v>29.994</v>
      </c>
      <c r="L6" s="17">
        <f t="shared" si="6"/>
        <v>39.992000000000004</v>
      </c>
      <c r="M6">
        <v>5</v>
      </c>
    </row>
    <row r="7" spans="1:13" x14ac:dyDescent="0.3">
      <c r="A7">
        <v>1</v>
      </c>
      <c r="B7" t="s">
        <v>6</v>
      </c>
      <c r="C7" t="s">
        <v>14</v>
      </c>
      <c r="D7">
        <v>5711969</v>
      </c>
      <c r="E7">
        <v>1999</v>
      </c>
      <c r="F7">
        <v>1399</v>
      </c>
      <c r="G7" s="17">
        <f t="shared" si="1"/>
        <v>79.960000000000008</v>
      </c>
      <c r="H7" s="17">
        <f t="shared" si="2"/>
        <v>119.94</v>
      </c>
      <c r="I7" s="17">
        <f t="shared" si="3"/>
        <v>159.92000000000002</v>
      </c>
      <c r="J7" s="17">
        <f t="shared" si="4"/>
        <v>7.9960000000000013</v>
      </c>
      <c r="K7" s="17">
        <f t="shared" si="5"/>
        <v>11.994</v>
      </c>
      <c r="L7" s="17">
        <f t="shared" si="6"/>
        <v>15.992000000000003</v>
      </c>
      <c r="M7">
        <v>6</v>
      </c>
    </row>
    <row r="8" spans="1:13" x14ac:dyDescent="0.3">
      <c r="A8">
        <v>1</v>
      </c>
      <c r="B8" t="s">
        <v>6</v>
      </c>
      <c r="C8" t="s">
        <v>15</v>
      </c>
      <c r="D8">
        <v>5712031</v>
      </c>
      <c r="E8">
        <v>1699</v>
      </c>
      <c r="F8">
        <v>1099</v>
      </c>
      <c r="G8" s="17">
        <f t="shared" si="1"/>
        <v>67.960000000000008</v>
      </c>
      <c r="H8" s="17">
        <f t="shared" si="2"/>
        <v>101.94</v>
      </c>
      <c r="I8" s="17">
        <f t="shared" si="3"/>
        <v>135.92000000000002</v>
      </c>
      <c r="J8" s="17">
        <f t="shared" si="4"/>
        <v>6.7960000000000012</v>
      </c>
      <c r="K8" s="17">
        <f t="shared" si="5"/>
        <v>10.194000000000001</v>
      </c>
      <c r="L8" s="17">
        <f t="shared" si="6"/>
        <v>13.592000000000002</v>
      </c>
      <c r="M8">
        <v>7</v>
      </c>
    </row>
    <row r="9" spans="1:13" x14ac:dyDescent="0.3">
      <c r="A9">
        <v>1</v>
      </c>
      <c r="B9" t="s">
        <v>10</v>
      </c>
      <c r="C9" t="s">
        <v>16</v>
      </c>
      <c r="D9">
        <v>5702390</v>
      </c>
      <c r="E9">
        <v>2999</v>
      </c>
      <c r="F9">
        <v>1899</v>
      </c>
      <c r="G9" s="17">
        <f t="shared" si="1"/>
        <v>119.96000000000001</v>
      </c>
      <c r="H9" s="17">
        <f t="shared" si="2"/>
        <v>179.94</v>
      </c>
      <c r="I9" s="17">
        <f t="shared" si="3"/>
        <v>239.92000000000002</v>
      </c>
      <c r="J9" s="17">
        <f t="shared" si="4"/>
        <v>11.996000000000002</v>
      </c>
      <c r="K9" s="17">
        <f t="shared" si="5"/>
        <v>17.994</v>
      </c>
      <c r="L9" s="17">
        <f t="shared" si="6"/>
        <v>23.992000000000004</v>
      </c>
      <c r="M9">
        <v>8</v>
      </c>
    </row>
    <row r="10" spans="1:13" x14ac:dyDescent="0.3">
      <c r="A10">
        <v>1</v>
      </c>
      <c r="B10" t="s">
        <v>17</v>
      </c>
      <c r="C10" t="s">
        <v>19</v>
      </c>
      <c r="D10">
        <v>5614696</v>
      </c>
      <c r="E10">
        <v>2499</v>
      </c>
      <c r="F10">
        <v>2199</v>
      </c>
      <c r="G10" s="17">
        <f t="shared" si="1"/>
        <v>99.960000000000008</v>
      </c>
      <c r="H10" s="17">
        <f t="shared" si="2"/>
        <v>149.94</v>
      </c>
      <c r="I10" s="17">
        <f t="shared" si="3"/>
        <v>199.92000000000002</v>
      </c>
      <c r="J10" s="17">
        <f t="shared" si="4"/>
        <v>9.9960000000000022</v>
      </c>
      <c r="K10" s="17">
        <f t="shared" si="5"/>
        <v>14.994</v>
      </c>
      <c r="L10" s="17">
        <f t="shared" si="6"/>
        <v>19.992000000000004</v>
      </c>
      <c r="M10">
        <v>9</v>
      </c>
    </row>
    <row r="11" spans="1:13" x14ac:dyDescent="0.3">
      <c r="A11">
        <v>1</v>
      </c>
      <c r="B11" t="s">
        <v>6</v>
      </c>
      <c r="C11" t="s">
        <v>18</v>
      </c>
      <c r="D11">
        <v>5846528</v>
      </c>
      <c r="E11">
        <v>3169</v>
      </c>
      <c r="F11">
        <v>1999</v>
      </c>
      <c r="G11" s="17">
        <f t="shared" si="1"/>
        <v>126.76</v>
      </c>
      <c r="H11" s="17">
        <f t="shared" si="2"/>
        <v>190.14</v>
      </c>
      <c r="I11" s="17">
        <f t="shared" si="3"/>
        <v>253.52</v>
      </c>
      <c r="J11" s="17">
        <f t="shared" si="4"/>
        <v>12.676000000000002</v>
      </c>
      <c r="K11" s="17">
        <f t="shared" si="5"/>
        <v>19.013999999999999</v>
      </c>
      <c r="L11" s="17">
        <f t="shared" si="6"/>
        <v>25.352000000000004</v>
      </c>
      <c r="M11">
        <v>10</v>
      </c>
    </row>
    <row r="12" spans="1:13" x14ac:dyDescent="0.3">
      <c r="A12">
        <v>1</v>
      </c>
      <c r="B12" t="s">
        <v>17</v>
      </c>
      <c r="C12" t="s">
        <v>20</v>
      </c>
      <c r="D12">
        <v>5716835</v>
      </c>
      <c r="E12">
        <v>5999</v>
      </c>
      <c r="F12">
        <v>3999</v>
      </c>
      <c r="G12" s="17">
        <f t="shared" si="1"/>
        <v>239.96</v>
      </c>
      <c r="H12" s="17">
        <f t="shared" si="2"/>
        <v>359.94</v>
      </c>
      <c r="I12" s="17">
        <f t="shared" si="3"/>
        <v>479.92</v>
      </c>
      <c r="J12" s="17">
        <f t="shared" si="4"/>
        <v>23.996000000000002</v>
      </c>
      <c r="K12" s="17">
        <f t="shared" si="5"/>
        <v>35.994</v>
      </c>
      <c r="L12" s="17">
        <f t="shared" si="6"/>
        <v>47.992000000000004</v>
      </c>
      <c r="M12">
        <v>11</v>
      </c>
    </row>
    <row r="13" spans="1:13" x14ac:dyDescent="0.3">
      <c r="A13">
        <v>1</v>
      </c>
      <c r="B13" t="s">
        <v>17</v>
      </c>
      <c r="C13" t="s">
        <v>21</v>
      </c>
      <c r="D13">
        <v>5605527</v>
      </c>
      <c r="E13">
        <v>2499</v>
      </c>
      <c r="F13">
        <v>2199</v>
      </c>
      <c r="G13" s="17">
        <f t="shared" si="1"/>
        <v>99.960000000000008</v>
      </c>
      <c r="H13" s="17">
        <f t="shared" si="2"/>
        <v>149.94</v>
      </c>
      <c r="I13" s="17">
        <f t="shared" si="3"/>
        <v>199.92000000000002</v>
      </c>
      <c r="J13" s="17">
        <f t="shared" si="4"/>
        <v>9.9960000000000022</v>
      </c>
      <c r="K13" s="17">
        <f t="shared" si="5"/>
        <v>14.994</v>
      </c>
      <c r="L13" s="17">
        <f t="shared" si="6"/>
        <v>19.992000000000004</v>
      </c>
      <c r="M13">
        <v>12</v>
      </c>
    </row>
    <row r="14" spans="1:13" x14ac:dyDescent="0.3">
      <c r="A14">
        <v>1</v>
      </c>
      <c r="B14" t="s">
        <v>17</v>
      </c>
      <c r="C14" t="s">
        <v>22</v>
      </c>
      <c r="D14" s="1">
        <v>5712042</v>
      </c>
      <c r="E14">
        <v>1899</v>
      </c>
      <c r="F14">
        <v>1499</v>
      </c>
      <c r="G14" s="17">
        <f t="shared" si="1"/>
        <v>75.960000000000008</v>
      </c>
      <c r="H14" s="17">
        <f t="shared" si="2"/>
        <v>113.94</v>
      </c>
      <c r="I14" s="17">
        <f t="shared" si="3"/>
        <v>151.92000000000002</v>
      </c>
      <c r="J14" s="17">
        <f t="shared" si="4"/>
        <v>7.596000000000001</v>
      </c>
      <c r="K14" s="17">
        <f t="shared" si="5"/>
        <v>11.394</v>
      </c>
      <c r="L14" s="17">
        <f t="shared" si="6"/>
        <v>15.192000000000002</v>
      </c>
      <c r="M14">
        <v>13</v>
      </c>
    </row>
    <row r="15" spans="1:13" x14ac:dyDescent="0.3">
      <c r="A15">
        <v>1</v>
      </c>
      <c r="B15" t="s">
        <v>17</v>
      </c>
      <c r="C15" t="s">
        <v>23</v>
      </c>
      <c r="D15">
        <v>5714698</v>
      </c>
      <c r="E15">
        <v>2199</v>
      </c>
      <c r="F15">
        <v>1499</v>
      </c>
      <c r="G15" s="17">
        <f t="shared" si="1"/>
        <v>87.960000000000008</v>
      </c>
      <c r="H15" s="17">
        <f t="shared" si="2"/>
        <v>131.94</v>
      </c>
      <c r="I15" s="17">
        <f t="shared" si="3"/>
        <v>175.92000000000002</v>
      </c>
      <c r="J15" s="17">
        <f t="shared" si="4"/>
        <v>8.7960000000000012</v>
      </c>
      <c r="K15" s="17">
        <f t="shared" si="5"/>
        <v>13.194000000000001</v>
      </c>
      <c r="L15" s="17">
        <f t="shared" si="6"/>
        <v>17.592000000000002</v>
      </c>
      <c r="M15">
        <v>14</v>
      </c>
    </row>
    <row r="16" spans="1:13" x14ac:dyDescent="0.3">
      <c r="A16">
        <v>1</v>
      </c>
      <c r="B16" t="s">
        <v>6</v>
      </c>
      <c r="C16" t="s">
        <v>24</v>
      </c>
      <c r="D16">
        <f>D15+4</f>
        <v>5714702</v>
      </c>
      <c r="E16">
        <v>1459</v>
      </c>
      <c r="F16">
        <v>999</v>
      </c>
      <c r="G16" s="17">
        <f t="shared" si="1"/>
        <v>58.36</v>
      </c>
      <c r="H16" s="17">
        <f t="shared" si="2"/>
        <v>87.539999999999992</v>
      </c>
      <c r="I16" s="17">
        <f t="shared" si="3"/>
        <v>116.72</v>
      </c>
      <c r="J16" s="17">
        <f t="shared" si="4"/>
        <v>5.8360000000000003</v>
      </c>
      <c r="K16" s="17">
        <f t="shared" si="5"/>
        <v>8.7539999999999996</v>
      </c>
      <c r="L16" s="17">
        <f t="shared" si="6"/>
        <v>11.672000000000001</v>
      </c>
      <c r="M16">
        <v>15</v>
      </c>
    </row>
    <row r="17" spans="1:13" x14ac:dyDescent="0.3">
      <c r="A17">
        <v>1</v>
      </c>
      <c r="B17" t="s">
        <v>17</v>
      </c>
      <c r="C17" t="s">
        <v>25</v>
      </c>
      <c r="D17">
        <f t="shared" ref="D17:D18" si="7">D16+4</f>
        <v>5714706</v>
      </c>
      <c r="E17">
        <v>699</v>
      </c>
      <c r="F17">
        <v>599</v>
      </c>
      <c r="G17" s="17">
        <f t="shared" si="1"/>
        <v>27.96</v>
      </c>
      <c r="H17" s="17">
        <f t="shared" si="2"/>
        <v>41.94</v>
      </c>
      <c r="I17" s="17">
        <f t="shared" si="3"/>
        <v>55.92</v>
      </c>
      <c r="J17" s="17">
        <f t="shared" si="4"/>
        <v>2.7960000000000003</v>
      </c>
      <c r="K17" s="17">
        <f t="shared" si="5"/>
        <v>4.194</v>
      </c>
      <c r="L17" s="17">
        <f t="shared" si="6"/>
        <v>5.5920000000000005</v>
      </c>
      <c r="M17">
        <v>16</v>
      </c>
    </row>
    <row r="18" spans="1:13" x14ac:dyDescent="0.3">
      <c r="A18">
        <v>1</v>
      </c>
      <c r="B18" t="s">
        <v>6</v>
      </c>
      <c r="C18" t="s">
        <v>26</v>
      </c>
      <c r="D18">
        <f t="shared" si="7"/>
        <v>5714710</v>
      </c>
      <c r="E18">
        <v>1029</v>
      </c>
      <c r="F18">
        <v>769</v>
      </c>
      <c r="G18" s="17">
        <f t="shared" si="1"/>
        <v>41.160000000000004</v>
      </c>
      <c r="H18" s="17">
        <f t="shared" si="2"/>
        <v>61.739999999999995</v>
      </c>
      <c r="I18" s="17">
        <f t="shared" si="3"/>
        <v>82.320000000000007</v>
      </c>
      <c r="J18" s="17">
        <f t="shared" si="4"/>
        <v>4.1160000000000005</v>
      </c>
      <c r="K18" s="17">
        <f t="shared" si="5"/>
        <v>6.1739999999999995</v>
      </c>
      <c r="L18" s="17">
        <f t="shared" si="6"/>
        <v>8.2320000000000011</v>
      </c>
      <c r="M18">
        <v>17</v>
      </c>
    </row>
    <row r="19" spans="1:13" x14ac:dyDescent="0.3">
      <c r="A19">
        <v>2</v>
      </c>
      <c r="B19" t="s">
        <v>27</v>
      </c>
      <c r="C19" t="s">
        <v>28</v>
      </c>
      <c r="D19">
        <v>402961</v>
      </c>
      <c r="E19">
        <v>749</v>
      </c>
      <c r="F19">
        <v>749</v>
      </c>
      <c r="G19" s="17">
        <f t="shared" si="1"/>
        <v>29.96</v>
      </c>
      <c r="H19" s="17">
        <f t="shared" si="2"/>
        <v>44.94</v>
      </c>
      <c r="I19" s="17">
        <f t="shared" ref="I19:I23" si="8">E19*0.08</f>
        <v>59.92</v>
      </c>
      <c r="J19" s="17">
        <f t="shared" si="4"/>
        <v>2.9960000000000004</v>
      </c>
      <c r="K19" s="17">
        <f t="shared" si="5"/>
        <v>4.4939999999999998</v>
      </c>
      <c r="L19" s="17">
        <f t="shared" si="6"/>
        <v>5.9920000000000009</v>
      </c>
      <c r="M19">
        <v>18</v>
      </c>
    </row>
    <row r="20" spans="1:13" x14ac:dyDescent="0.3">
      <c r="A20">
        <v>2</v>
      </c>
      <c r="B20" t="s">
        <v>27</v>
      </c>
      <c r="C20" t="s">
        <v>29</v>
      </c>
      <c r="D20">
        <v>5893180</v>
      </c>
      <c r="E20">
        <v>869</v>
      </c>
      <c r="F20">
        <v>749</v>
      </c>
      <c r="G20" s="17">
        <f t="shared" si="1"/>
        <v>34.76</v>
      </c>
      <c r="H20" s="17">
        <f t="shared" si="2"/>
        <v>52.14</v>
      </c>
      <c r="I20" s="17">
        <f t="shared" si="8"/>
        <v>69.52</v>
      </c>
      <c r="J20" s="17">
        <f t="shared" si="4"/>
        <v>3.476</v>
      </c>
      <c r="K20" s="17">
        <f t="shared" si="5"/>
        <v>5.2140000000000004</v>
      </c>
      <c r="L20" s="17">
        <f t="shared" si="6"/>
        <v>6.952</v>
      </c>
      <c r="M20">
        <v>19</v>
      </c>
    </row>
    <row r="21" spans="1:13" x14ac:dyDescent="0.3">
      <c r="A21">
        <v>2</v>
      </c>
      <c r="B21" t="s">
        <v>30</v>
      </c>
      <c r="C21" t="s">
        <v>32</v>
      </c>
      <c r="D21">
        <f>D20+4</f>
        <v>5893184</v>
      </c>
      <c r="E21">
        <v>890</v>
      </c>
      <c r="F21">
        <v>890</v>
      </c>
      <c r="G21" s="17">
        <f t="shared" si="1"/>
        <v>35.6</v>
      </c>
      <c r="H21" s="17">
        <f t="shared" si="2"/>
        <v>53.4</v>
      </c>
      <c r="I21" s="17">
        <f t="shared" si="8"/>
        <v>71.2</v>
      </c>
      <c r="J21" s="17">
        <f t="shared" si="4"/>
        <v>3.5600000000000005</v>
      </c>
      <c r="K21" s="17">
        <f t="shared" si="5"/>
        <v>5.34</v>
      </c>
      <c r="L21" s="17">
        <f t="shared" si="6"/>
        <v>7.120000000000001</v>
      </c>
      <c r="M21">
        <v>20</v>
      </c>
    </row>
    <row r="22" spans="1:13" x14ac:dyDescent="0.3">
      <c r="A22">
        <v>2</v>
      </c>
      <c r="B22" t="s">
        <v>33</v>
      </c>
      <c r="C22" t="s">
        <v>34</v>
      </c>
      <c r="D22">
        <f t="shared" ref="D22:D23" si="9">D21+4</f>
        <v>5893188</v>
      </c>
      <c r="E22">
        <v>749</v>
      </c>
      <c r="F22">
        <v>468</v>
      </c>
      <c r="G22" s="17">
        <f t="shared" si="1"/>
        <v>29.96</v>
      </c>
      <c r="H22" s="17">
        <f t="shared" si="2"/>
        <v>44.94</v>
      </c>
      <c r="I22" s="17">
        <f t="shared" si="8"/>
        <v>59.92</v>
      </c>
      <c r="J22" s="17">
        <f t="shared" si="4"/>
        <v>2.9960000000000004</v>
      </c>
      <c r="K22" s="17">
        <f t="shared" si="5"/>
        <v>4.4939999999999998</v>
      </c>
      <c r="L22" s="17">
        <f t="shared" si="6"/>
        <v>5.9920000000000009</v>
      </c>
      <c r="M22">
        <v>21</v>
      </c>
    </row>
    <row r="23" spans="1:13" x14ac:dyDescent="0.3">
      <c r="A23">
        <v>2</v>
      </c>
      <c r="B23" t="s">
        <v>27</v>
      </c>
      <c r="C23" t="s">
        <v>35</v>
      </c>
      <c r="D23">
        <f t="shared" si="9"/>
        <v>5893192</v>
      </c>
      <c r="E23">
        <v>569</v>
      </c>
      <c r="F23">
        <v>569</v>
      </c>
      <c r="G23" s="17">
        <f t="shared" si="1"/>
        <v>22.76</v>
      </c>
      <c r="H23" s="17">
        <f t="shared" si="2"/>
        <v>34.14</v>
      </c>
      <c r="I23" s="17">
        <f t="shared" si="8"/>
        <v>45.52</v>
      </c>
      <c r="J23" s="17">
        <f t="shared" si="4"/>
        <v>2.2760000000000002</v>
      </c>
      <c r="K23" s="17">
        <f t="shared" si="5"/>
        <v>3.4140000000000001</v>
      </c>
      <c r="L23" s="17">
        <f t="shared" si="6"/>
        <v>4.5520000000000005</v>
      </c>
      <c r="M23">
        <v>22</v>
      </c>
    </row>
    <row r="24" spans="1:13" x14ac:dyDescent="0.3">
      <c r="A24">
        <v>3</v>
      </c>
      <c r="B24" t="s">
        <v>36</v>
      </c>
      <c r="C24" t="s">
        <v>37</v>
      </c>
      <c r="D24" t="s">
        <v>38</v>
      </c>
      <c r="E24">
        <v>910.95</v>
      </c>
      <c r="F24">
        <v>910.95</v>
      </c>
      <c r="G24" s="17">
        <f>E24*0.03</f>
        <v>27.328500000000002</v>
      </c>
      <c r="H24" s="17">
        <f>E24*0.05</f>
        <v>45.547500000000007</v>
      </c>
      <c r="I24" s="17">
        <f>E24*0.07</f>
        <v>63.766500000000008</v>
      </c>
      <c r="J24" s="17">
        <f t="shared" si="4"/>
        <v>2.7328500000000004</v>
      </c>
      <c r="K24" s="17">
        <f t="shared" si="5"/>
        <v>4.5547500000000012</v>
      </c>
      <c r="L24" s="17">
        <f t="shared" si="6"/>
        <v>6.3766500000000015</v>
      </c>
      <c r="M24">
        <v>23</v>
      </c>
    </row>
    <row r="25" spans="1:13" x14ac:dyDescent="0.3">
      <c r="A25">
        <v>3</v>
      </c>
      <c r="B25" t="s">
        <v>36</v>
      </c>
      <c r="C25" t="s">
        <v>39</v>
      </c>
      <c r="D25" t="s">
        <v>40</v>
      </c>
      <c r="E25">
        <v>907.25</v>
      </c>
      <c r="F25">
        <v>907.25</v>
      </c>
      <c r="G25" s="17">
        <f t="shared" ref="G25:G51" si="10">E25*0.03</f>
        <v>27.217499999999998</v>
      </c>
      <c r="H25" s="17">
        <f t="shared" ref="H25:H51" si="11">E25*0.05</f>
        <v>45.362500000000004</v>
      </c>
      <c r="I25" s="17">
        <f t="shared" ref="I25:I51" si="12">E25*0.07</f>
        <v>63.507500000000007</v>
      </c>
      <c r="J25" s="17">
        <f t="shared" si="4"/>
        <v>2.7217500000000001</v>
      </c>
      <c r="K25" s="17">
        <f t="shared" si="5"/>
        <v>4.5362500000000008</v>
      </c>
      <c r="L25" s="17">
        <f t="shared" si="6"/>
        <v>6.3507500000000014</v>
      </c>
      <c r="M25">
        <v>24</v>
      </c>
    </row>
    <row r="26" spans="1:13" x14ac:dyDescent="0.3">
      <c r="A26">
        <v>3</v>
      </c>
      <c r="B26" t="s">
        <v>44</v>
      </c>
      <c r="C26" t="s">
        <v>42</v>
      </c>
      <c r="D26" t="s">
        <v>43</v>
      </c>
      <c r="E26">
        <v>994.95</v>
      </c>
      <c r="F26">
        <v>994.95</v>
      </c>
      <c r="G26" s="17">
        <f t="shared" si="10"/>
        <v>29.848500000000001</v>
      </c>
      <c r="H26" s="17">
        <f t="shared" si="11"/>
        <v>49.747500000000002</v>
      </c>
      <c r="I26" s="17">
        <f t="shared" si="12"/>
        <v>69.646500000000003</v>
      </c>
      <c r="J26" s="17">
        <f t="shared" si="4"/>
        <v>2.9848500000000002</v>
      </c>
      <c r="K26" s="17">
        <f t="shared" si="5"/>
        <v>4.9747500000000002</v>
      </c>
      <c r="L26" s="17">
        <f t="shared" si="6"/>
        <v>6.9646500000000007</v>
      </c>
      <c r="M26">
        <v>25</v>
      </c>
    </row>
    <row r="27" spans="1:13" x14ac:dyDescent="0.3">
      <c r="A27">
        <v>3</v>
      </c>
      <c r="B27" t="s">
        <v>41</v>
      </c>
      <c r="C27" t="s">
        <v>45</v>
      </c>
      <c r="D27" t="s">
        <v>46</v>
      </c>
      <c r="E27">
        <v>977.05</v>
      </c>
      <c r="F27">
        <v>977.05</v>
      </c>
      <c r="G27" s="17">
        <f t="shared" si="10"/>
        <v>29.311499999999999</v>
      </c>
      <c r="H27" s="17">
        <f t="shared" si="11"/>
        <v>48.852499999999999</v>
      </c>
      <c r="I27" s="17">
        <f t="shared" si="12"/>
        <v>68.393500000000003</v>
      </c>
      <c r="J27" s="17">
        <f t="shared" si="4"/>
        <v>2.9311500000000001</v>
      </c>
      <c r="K27" s="17">
        <f t="shared" si="5"/>
        <v>4.8852500000000001</v>
      </c>
      <c r="L27" s="17">
        <f t="shared" si="6"/>
        <v>6.8393500000000005</v>
      </c>
      <c r="M27">
        <v>26</v>
      </c>
    </row>
    <row r="28" spans="1:13" x14ac:dyDescent="0.3">
      <c r="A28">
        <v>3</v>
      </c>
      <c r="B28" t="s">
        <v>47</v>
      </c>
      <c r="C28" t="s">
        <v>48</v>
      </c>
      <c r="D28" t="s">
        <v>49</v>
      </c>
      <c r="E28">
        <v>993.15</v>
      </c>
      <c r="F28">
        <v>993.15</v>
      </c>
      <c r="G28" s="17">
        <f t="shared" si="10"/>
        <v>29.794499999999999</v>
      </c>
      <c r="H28" s="17">
        <f t="shared" si="11"/>
        <v>49.657499999999999</v>
      </c>
      <c r="I28" s="17">
        <f t="shared" si="12"/>
        <v>69.520499999999998</v>
      </c>
      <c r="J28" s="17">
        <f t="shared" si="4"/>
        <v>2.9794499999999999</v>
      </c>
      <c r="K28" s="17">
        <f t="shared" si="5"/>
        <v>4.9657499999999999</v>
      </c>
      <c r="L28" s="17">
        <f t="shared" si="6"/>
        <v>6.9520499999999998</v>
      </c>
      <c r="M28">
        <v>27</v>
      </c>
    </row>
    <row r="29" spans="1:13" x14ac:dyDescent="0.3">
      <c r="A29">
        <v>3</v>
      </c>
      <c r="B29" t="s">
        <v>41</v>
      </c>
      <c r="C29" t="s">
        <v>51</v>
      </c>
      <c r="D29" s="2" t="s">
        <v>52</v>
      </c>
      <c r="E29">
        <v>928.45</v>
      </c>
      <c r="F29">
        <v>928.45</v>
      </c>
      <c r="G29" s="17">
        <f t="shared" si="10"/>
        <v>27.8535</v>
      </c>
      <c r="H29" s="17">
        <f t="shared" si="11"/>
        <v>46.422500000000007</v>
      </c>
      <c r="I29" s="17">
        <f t="shared" si="12"/>
        <v>64.991500000000016</v>
      </c>
      <c r="J29" s="17">
        <f t="shared" si="4"/>
        <v>2.7853500000000002</v>
      </c>
      <c r="K29" s="17">
        <f t="shared" si="5"/>
        <v>4.6422500000000007</v>
      </c>
      <c r="L29" s="17">
        <f t="shared" si="6"/>
        <v>6.499150000000002</v>
      </c>
      <c r="M29">
        <v>28</v>
      </c>
    </row>
    <row r="30" spans="1:13" x14ac:dyDescent="0.3">
      <c r="A30">
        <v>3</v>
      </c>
      <c r="B30" t="s">
        <v>53</v>
      </c>
      <c r="C30" s="3" t="s">
        <v>54</v>
      </c>
      <c r="D30" t="s">
        <v>55</v>
      </c>
      <c r="E30">
        <v>963.9</v>
      </c>
      <c r="F30">
        <v>963.9</v>
      </c>
      <c r="G30" s="17">
        <f t="shared" si="10"/>
        <v>28.916999999999998</v>
      </c>
      <c r="H30" s="17">
        <f t="shared" si="11"/>
        <v>48.195</v>
      </c>
      <c r="I30" s="17">
        <f t="shared" si="12"/>
        <v>67.472999999999999</v>
      </c>
      <c r="J30" s="17">
        <f t="shared" si="4"/>
        <v>2.8917000000000002</v>
      </c>
      <c r="K30" s="17">
        <f t="shared" si="5"/>
        <v>4.8195000000000006</v>
      </c>
      <c r="L30" s="17">
        <f t="shared" si="6"/>
        <v>6.7473000000000001</v>
      </c>
      <c r="M30">
        <v>29</v>
      </c>
    </row>
    <row r="31" spans="1:13" x14ac:dyDescent="0.3">
      <c r="A31">
        <v>3</v>
      </c>
      <c r="B31" t="s">
        <v>56</v>
      </c>
      <c r="C31" t="s">
        <v>57</v>
      </c>
      <c r="D31" t="s">
        <v>58</v>
      </c>
      <c r="E31">
        <v>938</v>
      </c>
      <c r="F31">
        <v>938</v>
      </c>
      <c r="G31" s="17">
        <f t="shared" si="10"/>
        <v>28.14</v>
      </c>
      <c r="H31" s="17">
        <f t="shared" si="11"/>
        <v>46.900000000000006</v>
      </c>
      <c r="I31" s="17">
        <f t="shared" si="12"/>
        <v>65.660000000000011</v>
      </c>
      <c r="J31" s="17">
        <f t="shared" si="4"/>
        <v>2.8140000000000001</v>
      </c>
      <c r="K31" s="17">
        <f t="shared" si="5"/>
        <v>4.6900000000000004</v>
      </c>
      <c r="L31" s="17">
        <f t="shared" si="6"/>
        <v>6.5660000000000016</v>
      </c>
      <c r="M31">
        <v>30</v>
      </c>
    </row>
    <row r="32" spans="1:13" x14ac:dyDescent="0.3">
      <c r="A32">
        <v>4</v>
      </c>
      <c r="B32" t="s">
        <v>60</v>
      </c>
      <c r="C32" t="s">
        <v>61</v>
      </c>
      <c r="D32" t="s">
        <v>62</v>
      </c>
      <c r="E32">
        <v>995.95</v>
      </c>
      <c r="F32">
        <v>995.95</v>
      </c>
      <c r="G32" s="17">
        <f t="shared" si="10"/>
        <v>29.878499999999999</v>
      </c>
      <c r="H32" s="17">
        <f t="shared" si="11"/>
        <v>49.797500000000007</v>
      </c>
      <c r="I32" s="17">
        <f t="shared" si="12"/>
        <v>69.716500000000011</v>
      </c>
      <c r="J32" s="17">
        <f t="shared" si="4"/>
        <v>2.9878499999999999</v>
      </c>
      <c r="K32" s="17">
        <f t="shared" si="5"/>
        <v>4.979750000000001</v>
      </c>
      <c r="L32" s="17">
        <f t="shared" si="6"/>
        <v>6.9716500000000012</v>
      </c>
      <c r="M32">
        <v>31</v>
      </c>
    </row>
    <row r="33" spans="1:13" x14ac:dyDescent="0.3">
      <c r="A33">
        <v>4</v>
      </c>
      <c r="B33" t="s">
        <v>63</v>
      </c>
      <c r="C33" t="s">
        <v>64</v>
      </c>
      <c r="D33" t="s">
        <v>65</v>
      </c>
      <c r="E33">
        <v>989.05</v>
      </c>
      <c r="F33">
        <v>989.05</v>
      </c>
      <c r="G33" s="17">
        <f t="shared" si="10"/>
        <v>29.671499999999998</v>
      </c>
      <c r="H33" s="17">
        <f t="shared" si="11"/>
        <v>49.452500000000001</v>
      </c>
      <c r="I33" s="17">
        <f t="shared" si="12"/>
        <v>69.233500000000006</v>
      </c>
      <c r="J33" s="17">
        <f t="shared" si="4"/>
        <v>2.9671500000000002</v>
      </c>
      <c r="K33" s="17">
        <f t="shared" si="5"/>
        <v>4.9452500000000006</v>
      </c>
      <c r="L33" s="17">
        <f t="shared" si="6"/>
        <v>6.923350000000001</v>
      </c>
      <c r="M33">
        <v>32</v>
      </c>
    </row>
    <row r="34" spans="1:13" x14ac:dyDescent="0.3">
      <c r="A34">
        <v>4</v>
      </c>
      <c r="B34" t="s">
        <v>66</v>
      </c>
      <c r="C34" t="s">
        <v>68</v>
      </c>
      <c r="D34" t="s">
        <v>67</v>
      </c>
      <c r="E34">
        <v>998.95</v>
      </c>
      <c r="F34">
        <v>998.95</v>
      </c>
      <c r="G34" s="17">
        <f t="shared" si="10"/>
        <v>29.968499999999999</v>
      </c>
      <c r="H34" s="17">
        <f t="shared" si="11"/>
        <v>49.947500000000005</v>
      </c>
      <c r="I34" s="17">
        <f t="shared" si="12"/>
        <v>69.926500000000004</v>
      </c>
      <c r="J34" s="17">
        <f t="shared" si="4"/>
        <v>2.9968500000000002</v>
      </c>
      <c r="K34" s="17">
        <f t="shared" si="5"/>
        <v>4.9947500000000007</v>
      </c>
      <c r="L34" s="17">
        <f t="shared" si="6"/>
        <v>6.9926500000000011</v>
      </c>
      <c r="M34">
        <v>33</v>
      </c>
    </row>
    <row r="35" spans="1:13" x14ac:dyDescent="0.3">
      <c r="A35">
        <v>4</v>
      </c>
      <c r="B35" t="s">
        <v>17</v>
      </c>
      <c r="C35" t="s">
        <v>69</v>
      </c>
      <c r="D35" t="s">
        <v>70</v>
      </c>
      <c r="E35">
        <v>999.05</v>
      </c>
      <c r="F35">
        <v>999.05</v>
      </c>
      <c r="G35" s="17">
        <f t="shared" si="10"/>
        <v>29.971499999999999</v>
      </c>
      <c r="H35" s="17">
        <f t="shared" si="11"/>
        <v>49.952500000000001</v>
      </c>
      <c r="I35" s="17">
        <f t="shared" si="12"/>
        <v>69.933500000000009</v>
      </c>
      <c r="J35" s="17">
        <f t="shared" si="4"/>
        <v>2.99715</v>
      </c>
      <c r="K35" s="17">
        <f t="shared" si="5"/>
        <v>4.9952500000000004</v>
      </c>
      <c r="L35" s="17">
        <f t="shared" si="6"/>
        <v>6.9933500000000013</v>
      </c>
      <c r="M35">
        <v>34</v>
      </c>
    </row>
    <row r="36" spans="1:13" x14ac:dyDescent="0.3">
      <c r="A36">
        <v>5</v>
      </c>
      <c r="B36" t="s">
        <v>72</v>
      </c>
      <c r="C36" t="s">
        <v>74</v>
      </c>
      <c r="D36" t="s">
        <v>73</v>
      </c>
      <c r="E36">
        <v>743</v>
      </c>
      <c r="F36">
        <v>743</v>
      </c>
      <c r="G36" s="17">
        <f t="shared" si="10"/>
        <v>22.29</v>
      </c>
      <c r="H36" s="17">
        <f t="shared" si="11"/>
        <v>37.15</v>
      </c>
      <c r="I36" s="17">
        <f t="shared" si="12"/>
        <v>52.010000000000005</v>
      </c>
      <c r="J36" s="17">
        <f t="shared" si="4"/>
        <v>2.2290000000000001</v>
      </c>
      <c r="K36" s="17">
        <f t="shared" si="5"/>
        <v>3.7149999999999999</v>
      </c>
      <c r="L36" s="17">
        <f t="shared" si="6"/>
        <v>5.2010000000000005</v>
      </c>
      <c r="M36">
        <v>35</v>
      </c>
    </row>
    <row r="37" spans="1:13" x14ac:dyDescent="0.3">
      <c r="A37">
        <v>5</v>
      </c>
      <c r="B37" t="s">
        <v>75</v>
      </c>
      <c r="C37" t="s">
        <v>77</v>
      </c>
      <c r="D37" t="s">
        <v>76</v>
      </c>
      <c r="E37">
        <v>865.1</v>
      </c>
      <c r="F37">
        <v>865.1</v>
      </c>
      <c r="G37" s="17">
        <f t="shared" si="10"/>
        <v>25.952999999999999</v>
      </c>
      <c r="H37" s="17">
        <f t="shared" si="11"/>
        <v>43.255000000000003</v>
      </c>
      <c r="I37" s="17">
        <f t="shared" si="12"/>
        <v>60.557000000000009</v>
      </c>
      <c r="J37" s="17">
        <f t="shared" si="4"/>
        <v>2.5952999999999999</v>
      </c>
      <c r="K37" s="17">
        <f t="shared" si="5"/>
        <v>4.3255000000000008</v>
      </c>
      <c r="L37" s="17">
        <f t="shared" si="6"/>
        <v>6.0557000000000016</v>
      </c>
      <c r="M37">
        <v>36</v>
      </c>
    </row>
    <row r="38" spans="1:13" x14ac:dyDescent="0.3">
      <c r="A38">
        <v>5</v>
      </c>
      <c r="B38" t="s">
        <v>36</v>
      </c>
      <c r="C38" t="s">
        <v>78</v>
      </c>
      <c r="D38" t="s">
        <v>79</v>
      </c>
      <c r="E38">
        <v>1240.55</v>
      </c>
      <c r="F38">
        <v>1240.55</v>
      </c>
      <c r="G38" s="17">
        <f t="shared" si="10"/>
        <v>37.216499999999996</v>
      </c>
      <c r="H38" s="17">
        <f t="shared" si="11"/>
        <v>62.027500000000003</v>
      </c>
      <c r="I38" s="17">
        <f t="shared" si="12"/>
        <v>86.83850000000001</v>
      </c>
      <c r="J38" s="17">
        <f t="shared" si="4"/>
        <v>3.7216499999999999</v>
      </c>
      <c r="K38" s="17">
        <f t="shared" si="5"/>
        <v>6.2027500000000009</v>
      </c>
      <c r="L38" s="17">
        <f t="shared" si="6"/>
        <v>8.6838500000000014</v>
      </c>
      <c r="M38">
        <v>37</v>
      </c>
    </row>
    <row r="39" spans="1:13" x14ac:dyDescent="0.3">
      <c r="A39">
        <v>5</v>
      </c>
      <c r="B39" t="s">
        <v>36</v>
      </c>
      <c r="C39" t="s">
        <v>81</v>
      </c>
      <c r="D39" t="s">
        <v>80</v>
      </c>
      <c r="E39">
        <v>654.35</v>
      </c>
      <c r="F39">
        <v>654.35</v>
      </c>
      <c r="G39" s="17">
        <f t="shared" si="10"/>
        <v>19.630500000000001</v>
      </c>
      <c r="H39" s="17">
        <f t="shared" si="11"/>
        <v>32.717500000000001</v>
      </c>
      <c r="I39" s="17">
        <f t="shared" si="12"/>
        <v>45.804500000000004</v>
      </c>
      <c r="J39" s="17">
        <f t="shared" si="4"/>
        <v>1.9630500000000002</v>
      </c>
      <c r="K39" s="17">
        <f t="shared" si="5"/>
        <v>3.2717500000000004</v>
      </c>
      <c r="L39" s="17">
        <f t="shared" si="6"/>
        <v>4.5804500000000008</v>
      </c>
      <c r="M39">
        <v>38</v>
      </c>
    </row>
    <row r="40" spans="1:13" x14ac:dyDescent="0.3">
      <c r="A40">
        <v>5</v>
      </c>
      <c r="B40" t="s">
        <v>82</v>
      </c>
      <c r="C40" t="s">
        <v>83</v>
      </c>
      <c r="D40" t="s">
        <v>84</v>
      </c>
      <c r="E40">
        <v>1438.95</v>
      </c>
      <c r="F40">
        <v>1438.95</v>
      </c>
      <c r="G40" s="17">
        <f t="shared" si="10"/>
        <v>43.168500000000002</v>
      </c>
      <c r="H40" s="17">
        <f t="shared" si="11"/>
        <v>71.947500000000005</v>
      </c>
      <c r="I40" s="17">
        <f t="shared" si="12"/>
        <v>100.72650000000002</v>
      </c>
      <c r="J40" s="17">
        <f t="shared" si="4"/>
        <v>4.3168500000000005</v>
      </c>
      <c r="K40" s="17">
        <f t="shared" si="5"/>
        <v>7.1947500000000009</v>
      </c>
      <c r="L40" s="17">
        <f t="shared" si="6"/>
        <v>10.072650000000003</v>
      </c>
      <c r="M40">
        <v>39</v>
      </c>
    </row>
    <row r="41" spans="1:13" x14ac:dyDescent="0.3">
      <c r="A41">
        <v>6</v>
      </c>
      <c r="B41" t="s">
        <v>53</v>
      </c>
      <c r="C41" t="s">
        <v>87</v>
      </c>
      <c r="D41" t="s">
        <v>86</v>
      </c>
      <c r="E41">
        <v>2097.4499999999998</v>
      </c>
      <c r="F41">
        <v>2097.4499999999998</v>
      </c>
      <c r="G41" s="17">
        <f t="shared" si="10"/>
        <v>62.92349999999999</v>
      </c>
      <c r="H41" s="17">
        <f t="shared" si="11"/>
        <v>104.8725</v>
      </c>
      <c r="I41" s="17">
        <f t="shared" si="12"/>
        <v>146.82150000000001</v>
      </c>
      <c r="J41" s="17">
        <f t="shared" si="4"/>
        <v>6.292349999999999</v>
      </c>
      <c r="K41" s="17">
        <f t="shared" si="5"/>
        <v>10.487250000000001</v>
      </c>
      <c r="L41" s="17">
        <f t="shared" si="6"/>
        <v>14.682150000000002</v>
      </c>
      <c r="M41">
        <v>40</v>
      </c>
    </row>
    <row r="42" spans="1:13" x14ac:dyDescent="0.3">
      <c r="A42">
        <v>6</v>
      </c>
      <c r="B42" t="s">
        <v>41</v>
      </c>
      <c r="C42" t="s">
        <v>89</v>
      </c>
      <c r="D42" s="2" t="s">
        <v>88</v>
      </c>
      <c r="E42">
        <v>1233.05</v>
      </c>
      <c r="F42">
        <v>1233.05</v>
      </c>
      <c r="G42" s="17">
        <f t="shared" si="10"/>
        <v>36.991499999999995</v>
      </c>
      <c r="H42" s="17">
        <f t="shared" si="11"/>
        <v>61.652500000000003</v>
      </c>
      <c r="I42" s="17">
        <f t="shared" si="12"/>
        <v>86.313500000000005</v>
      </c>
      <c r="J42" s="17">
        <f t="shared" si="4"/>
        <v>3.6991499999999995</v>
      </c>
      <c r="K42" s="17">
        <f t="shared" si="5"/>
        <v>6.1652500000000003</v>
      </c>
      <c r="L42" s="17">
        <f t="shared" si="6"/>
        <v>8.6313500000000012</v>
      </c>
      <c r="M42">
        <v>41</v>
      </c>
    </row>
    <row r="43" spans="1:13" x14ac:dyDescent="0.3">
      <c r="A43">
        <v>6</v>
      </c>
      <c r="B43" t="s">
        <v>75</v>
      </c>
      <c r="C43" t="s">
        <v>91</v>
      </c>
      <c r="D43" t="s">
        <v>90</v>
      </c>
      <c r="E43">
        <v>1269.75</v>
      </c>
      <c r="F43">
        <v>1269.75</v>
      </c>
      <c r="G43" s="17">
        <f t="shared" si="10"/>
        <v>38.092500000000001</v>
      </c>
      <c r="H43" s="17">
        <f t="shared" si="11"/>
        <v>63.487500000000004</v>
      </c>
      <c r="I43" s="17">
        <f t="shared" si="12"/>
        <v>88.882500000000007</v>
      </c>
      <c r="J43" s="17">
        <f t="shared" si="4"/>
        <v>3.8092500000000005</v>
      </c>
      <c r="K43" s="17">
        <f t="shared" si="5"/>
        <v>6.3487500000000008</v>
      </c>
      <c r="L43" s="17">
        <f t="shared" si="6"/>
        <v>8.8882500000000011</v>
      </c>
      <c r="M43">
        <v>42</v>
      </c>
    </row>
    <row r="44" spans="1:13" x14ac:dyDescent="0.3">
      <c r="A44">
        <v>6</v>
      </c>
      <c r="B44" t="s">
        <v>36</v>
      </c>
      <c r="C44" t="s">
        <v>92</v>
      </c>
      <c r="D44" t="s">
        <v>93</v>
      </c>
      <c r="E44">
        <v>779.85</v>
      </c>
      <c r="F44">
        <v>779.85</v>
      </c>
      <c r="G44" s="17">
        <f t="shared" si="10"/>
        <v>23.395499999999998</v>
      </c>
      <c r="H44" s="17">
        <f t="shared" si="11"/>
        <v>38.992500000000007</v>
      </c>
      <c r="I44" s="17">
        <f t="shared" si="12"/>
        <v>54.589500000000008</v>
      </c>
      <c r="J44" s="17">
        <f t="shared" si="4"/>
        <v>2.33955</v>
      </c>
      <c r="K44" s="17">
        <f t="shared" si="5"/>
        <v>3.8992500000000008</v>
      </c>
      <c r="L44" s="17">
        <f t="shared" si="6"/>
        <v>5.4589500000000015</v>
      </c>
      <c r="M44">
        <v>43</v>
      </c>
    </row>
    <row r="45" spans="1:13" x14ac:dyDescent="0.3">
      <c r="A45">
        <v>7</v>
      </c>
      <c r="B45" t="s">
        <v>75</v>
      </c>
      <c r="C45" t="s">
        <v>96</v>
      </c>
      <c r="D45" t="s">
        <v>95</v>
      </c>
      <c r="E45">
        <v>1802.65</v>
      </c>
      <c r="F45">
        <v>1802.65</v>
      </c>
      <c r="G45" s="17">
        <f t="shared" si="10"/>
        <v>54.079500000000003</v>
      </c>
      <c r="H45" s="17">
        <f t="shared" si="11"/>
        <v>90.132500000000007</v>
      </c>
      <c r="I45" s="17">
        <f t="shared" si="12"/>
        <v>126.18550000000002</v>
      </c>
      <c r="J45" s="17">
        <f t="shared" si="4"/>
        <v>5.4079500000000005</v>
      </c>
      <c r="K45" s="17">
        <f t="shared" si="5"/>
        <v>9.0132500000000011</v>
      </c>
      <c r="L45" s="17">
        <f t="shared" si="6"/>
        <v>12.618550000000003</v>
      </c>
      <c r="M45">
        <v>44</v>
      </c>
    </row>
    <row r="46" spans="1:13" x14ac:dyDescent="0.3">
      <c r="A46">
        <v>7</v>
      </c>
      <c r="B46" t="s">
        <v>41</v>
      </c>
      <c r="C46" t="s">
        <v>97</v>
      </c>
      <c r="D46" t="s">
        <v>98</v>
      </c>
      <c r="E46">
        <v>1899.05</v>
      </c>
      <c r="F46">
        <v>1899.05</v>
      </c>
      <c r="G46" s="17">
        <f t="shared" si="10"/>
        <v>56.971499999999999</v>
      </c>
      <c r="H46" s="17">
        <f t="shared" si="11"/>
        <v>94.952500000000001</v>
      </c>
      <c r="I46" s="17">
        <f t="shared" si="12"/>
        <v>132.93350000000001</v>
      </c>
      <c r="J46" s="17">
        <f t="shared" si="4"/>
        <v>5.6971500000000006</v>
      </c>
      <c r="K46" s="17">
        <f t="shared" si="5"/>
        <v>9.4952500000000004</v>
      </c>
      <c r="L46" s="17">
        <f t="shared" si="6"/>
        <v>13.293350000000002</v>
      </c>
      <c r="M46">
        <v>45</v>
      </c>
    </row>
    <row r="47" spans="1:13" x14ac:dyDescent="0.3">
      <c r="A47">
        <v>7</v>
      </c>
      <c r="B47" t="s">
        <v>41</v>
      </c>
      <c r="C47" t="s">
        <v>99</v>
      </c>
      <c r="D47" t="s">
        <v>100</v>
      </c>
      <c r="E47">
        <v>1526.45</v>
      </c>
      <c r="F47">
        <v>1526.45</v>
      </c>
      <c r="G47" s="17">
        <f t="shared" si="10"/>
        <v>45.793500000000002</v>
      </c>
      <c r="H47" s="17">
        <f t="shared" si="11"/>
        <v>76.322500000000005</v>
      </c>
      <c r="I47" s="17">
        <f t="shared" si="12"/>
        <v>106.85150000000002</v>
      </c>
      <c r="J47" s="17">
        <f t="shared" si="4"/>
        <v>4.5793500000000007</v>
      </c>
      <c r="K47" s="17">
        <f t="shared" si="5"/>
        <v>7.6322500000000009</v>
      </c>
      <c r="L47" s="17">
        <f t="shared" si="6"/>
        <v>10.685150000000002</v>
      </c>
      <c r="M47">
        <v>46</v>
      </c>
    </row>
    <row r="48" spans="1:13" x14ac:dyDescent="0.3">
      <c r="A48">
        <v>7</v>
      </c>
      <c r="B48" t="s">
        <v>36</v>
      </c>
      <c r="C48" t="s">
        <v>101</v>
      </c>
      <c r="D48" t="s">
        <v>102</v>
      </c>
      <c r="E48">
        <v>2110.6999999999998</v>
      </c>
      <c r="F48">
        <v>2110.6999999999998</v>
      </c>
      <c r="G48" s="17">
        <f t="shared" si="10"/>
        <v>63.320999999999991</v>
      </c>
      <c r="H48" s="17">
        <f t="shared" si="11"/>
        <v>105.535</v>
      </c>
      <c r="I48" s="17">
        <f t="shared" si="12"/>
        <v>147.749</v>
      </c>
      <c r="J48" s="17">
        <f t="shared" si="4"/>
        <v>6.3320999999999996</v>
      </c>
      <c r="K48" s="17">
        <f t="shared" si="5"/>
        <v>10.5535</v>
      </c>
      <c r="L48" s="17">
        <f t="shared" si="6"/>
        <v>14.774900000000001</v>
      </c>
      <c r="M48">
        <v>47</v>
      </c>
    </row>
    <row r="49" spans="1:13" x14ac:dyDescent="0.3">
      <c r="A49">
        <v>7</v>
      </c>
      <c r="B49" t="s">
        <v>53</v>
      </c>
      <c r="C49" t="s">
        <v>103</v>
      </c>
      <c r="D49" t="s">
        <v>104</v>
      </c>
      <c r="E49">
        <v>971.6</v>
      </c>
      <c r="F49">
        <v>971.6</v>
      </c>
      <c r="G49" s="17">
        <f t="shared" si="10"/>
        <v>29.148</v>
      </c>
      <c r="H49" s="17">
        <f t="shared" si="11"/>
        <v>48.580000000000005</v>
      </c>
      <c r="I49" s="17">
        <f t="shared" si="12"/>
        <v>68.012000000000015</v>
      </c>
      <c r="J49" s="17">
        <f t="shared" si="4"/>
        <v>2.9148000000000001</v>
      </c>
      <c r="K49" s="17">
        <f t="shared" si="5"/>
        <v>4.8580000000000005</v>
      </c>
      <c r="L49" s="17">
        <f t="shared" si="6"/>
        <v>6.8012000000000015</v>
      </c>
      <c r="M49">
        <v>48</v>
      </c>
    </row>
    <row r="50" spans="1:13" x14ac:dyDescent="0.3">
      <c r="A50">
        <v>7</v>
      </c>
      <c r="B50" t="s">
        <v>41</v>
      </c>
      <c r="C50" t="s">
        <v>106</v>
      </c>
      <c r="D50" t="s">
        <v>105</v>
      </c>
      <c r="E50">
        <v>1348.75</v>
      </c>
      <c r="F50">
        <v>1348.75</v>
      </c>
      <c r="G50" s="17">
        <f t="shared" si="10"/>
        <v>40.462499999999999</v>
      </c>
      <c r="H50" s="17">
        <f t="shared" si="11"/>
        <v>67.4375</v>
      </c>
      <c r="I50" s="17">
        <f t="shared" si="12"/>
        <v>94.412500000000009</v>
      </c>
      <c r="J50" s="17">
        <f t="shared" si="4"/>
        <v>4.0462499999999997</v>
      </c>
      <c r="K50" s="17">
        <f t="shared" si="5"/>
        <v>6.7437500000000004</v>
      </c>
      <c r="L50" s="17">
        <f t="shared" si="6"/>
        <v>9.4412500000000019</v>
      </c>
      <c r="M50">
        <v>49</v>
      </c>
    </row>
    <row r="51" spans="1:13" x14ac:dyDescent="0.3">
      <c r="A51">
        <v>7</v>
      </c>
      <c r="B51" t="s">
        <v>36</v>
      </c>
      <c r="C51" t="s">
        <v>101</v>
      </c>
      <c r="D51" t="s">
        <v>102</v>
      </c>
      <c r="E51">
        <v>2110.6999999999998</v>
      </c>
      <c r="F51">
        <v>2110.6999999999998</v>
      </c>
      <c r="G51" s="17">
        <f t="shared" si="10"/>
        <v>63.320999999999991</v>
      </c>
      <c r="H51" s="17">
        <f t="shared" si="11"/>
        <v>105.535</v>
      </c>
      <c r="I51" s="17">
        <f t="shared" si="12"/>
        <v>147.749</v>
      </c>
      <c r="J51" s="17">
        <f t="shared" si="4"/>
        <v>6.3320999999999996</v>
      </c>
      <c r="K51" s="17">
        <f t="shared" si="5"/>
        <v>10.5535</v>
      </c>
      <c r="L51" s="17">
        <f t="shared" si="6"/>
        <v>14.774900000000001</v>
      </c>
      <c r="M51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H20" sqref="H20"/>
    </sheetView>
  </sheetViews>
  <sheetFormatPr defaultRowHeight="14.4" x14ac:dyDescent="0.3"/>
  <sheetData>
    <row r="1" spans="1:2" x14ac:dyDescent="0.3">
      <c r="A1" t="s">
        <v>156</v>
      </c>
      <c r="B1" t="s">
        <v>157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31</v>
      </c>
    </row>
    <row r="4" spans="1:2" x14ac:dyDescent="0.3">
      <c r="A4">
        <v>3</v>
      </c>
      <c r="B4" t="s">
        <v>50</v>
      </c>
    </row>
    <row r="5" spans="1:2" x14ac:dyDescent="0.3">
      <c r="A5">
        <v>4</v>
      </c>
      <c r="B5" t="s">
        <v>59</v>
      </c>
    </row>
    <row r="6" spans="1:2" x14ac:dyDescent="0.3">
      <c r="A6">
        <v>5</v>
      </c>
      <c r="B6" t="s">
        <v>71</v>
      </c>
    </row>
    <row r="7" spans="1:2" x14ac:dyDescent="0.3">
      <c r="A7">
        <v>6</v>
      </c>
      <c r="B7" t="s">
        <v>85</v>
      </c>
    </row>
    <row r="8" spans="1:2" x14ac:dyDescent="0.3">
      <c r="A8">
        <v>7</v>
      </c>
      <c r="B8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0" workbookViewId="0">
      <selection activeCell="C42" sqref="C42"/>
    </sheetView>
  </sheetViews>
  <sheetFormatPr defaultRowHeight="14.4" x14ac:dyDescent="0.3"/>
  <cols>
    <col min="3" max="3" width="10.5546875" bestFit="1" customWidth="1"/>
  </cols>
  <sheetData>
    <row r="1" spans="1:4" x14ac:dyDescent="0.3">
      <c r="A1" t="s">
        <v>143</v>
      </c>
      <c r="B1" t="s">
        <v>155</v>
      </c>
      <c r="C1" t="s">
        <v>144</v>
      </c>
      <c r="D1" t="s">
        <v>146</v>
      </c>
    </row>
    <row r="2" spans="1:4" x14ac:dyDescent="0.3">
      <c r="A2">
        <v>1</v>
      </c>
      <c r="B2">
        <v>1</v>
      </c>
      <c r="C2" s="20">
        <v>42692</v>
      </c>
      <c r="D2">
        <v>1</v>
      </c>
    </row>
    <row r="3" spans="1:4" x14ac:dyDescent="0.3">
      <c r="A3">
        <v>2</v>
      </c>
      <c r="B3">
        <v>2</v>
      </c>
      <c r="C3" s="20">
        <v>42292</v>
      </c>
      <c r="D3">
        <v>2</v>
      </c>
    </row>
    <row r="4" spans="1:4" x14ac:dyDescent="0.3">
      <c r="A4">
        <v>3</v>
      </c>
      <c r="B4">
        <v>3</v>
      </c>
      <c r="C4" s="20">
        <v>42302</v>
      </c>
      <c r="D4">
        <v>3</v>
      </c>
    </row>
    <row r="5" spans="1:4" x14ac:dyDescent="0.3">
      <c r="A5">
        <v>4</v>
      </c>
      <c r="B5">
        <v>4</v>
      </c>
      <c r="C5" s="20">
        <v>42459</v>
      </c>
      <c r="D5">
        <v>4</v>
      </c>
    </row>
    <row r="6" spans="1:4" x14ac:dyDescent="0.3">
      <c r="A6">
        <v>1</v>
      </c>
      <c r="B6">
        <v>5</v>
      </c>
      <c r="C6" s="20">
        <v>42692</v>
      </c>
      <c r="D6">
        <v>1</v>
      </c>
    </row>
    <row r="7" spans="1:4" x14ac:dyDescent="0.3">
      <c r="A7">
        <v>2</v>
      </c>
      <c r="B7">
        <v>6</v>
      </c>
      <c r="C7" s="20">
        <v>42292</v>
      </c>
      <c r="D7">
        <v>2</v>
      </c>
    </row>
    <row r="8" spans="1:4" x14ac:dyDescent="0.3">
      <c r="A8">
        <v>3</v>
      </c>
      <c r="B8">
        <v>7</v>
      </c>
      <c r="C8" s="20">
        <v>42484</v>
      </c>
      <c r="D8">
        <v>3</v>
      </c>
    </row>
    <row r="9" spans="1:4" x14ac:dyDescent="0.3">
      <c r="A9">
        <v>4</v>
      </c>
      <c r="B9">
        <v>8</v>
      </c>
      <c r="C9" s="20">
        <v>42459</v>
      </c>
      <c r="D9">
        <v>4</v>
      </c>
    </row>
    <row r="10" spans="1:4" x14ac:dyDescent="0.3">
      <c r="A10">
        <v>1</v>
      </c>
      <c r="B10">
        <v>9</v>
      </c>
      <c r="C10" s="20">
        <v>42692</v>
      </c>
      <c r="D10">
        <v>2</v>
      </c>
    </row>
    <row r="11" spans="1:4" x14ac:dyDescent="0.3">
      <c r="A11">
        <v>1</v>
      </c>
      <c r="B11">
        <v>10</v>
      </c>
      <c r="C11" s="20">
        <v>42292</v>
      </c>
      <c r="D11">
        <v>2</v>
      </c>
    </row>
    <row r="12" spans="1:4" x14ac:dyDescent="0.3">
      <c r="A12">
        <v>1</v>
      </c>
      <c r="B12">
        <v>11</v>
      </c>
      <c r="C12" s="20">
        <v>42302</v>
      </c>
      <c r="D12">
        <v>4</v>
      </c>
    </row>
    <row r="13" spans="1:4" x14ac:dyDescent="0.3">
      <c r="A13">
        <v>5</v>
      </c>
      <c r="B13">
        <v>12</v>
      </c>
      <c r="C13" s="20">
        <v>42459</v>
      </c>
      <c r="D13">
        <v>3</v>
      </c>
    </row>
    <row r="14" spans="1:4" x14ac:dyDescent="0.3">
      <c r="A14">
        <v>5</v>
      </c>
      <c r="B14">
        <v>13</v>
      </c>
      <c r="C14" s="20">
        <v>42692</v>
      </c>
      <c r="D14">
        <v>3</v>
      </c>
    </row>
    <row r="15" spans="1:4" x14ac:dyDescent="0.3">
      <c r="A15">
        <v>5</v>
      </c>
      <c r="B15">
        <v>14</v>
      </c>
      <c r="C15" s="20">
        <v>42292</v>
      </c>
      <c r="D15">
        <v>3</v>
      </c>
    </row>
    <row r="16" spans="1:4" x14ac:dyDescent="0.3">
      <c r="A16">
        <v>5</v>
      </c>
      <c r="B16">
        <v>15</v>
      </c>
      <c r="C16" s="20">
        <v>42484</v>
      </c>
      <c r="D16">
        <v>3</v>
      </c>
    </row>
    <row r="17" spans="1:4" x14ac:dyDescent="0.3">
      <c r="A17">
        <v>5</v>
      </c>
      <c r="B17">
        <v>16</v>
      </c>
      <c r="C17" s="20">
        <v>42459</v>
      </c>
      <c r="D17">
        <v>3</v>
      </c>
    </row>
    <row r="18" spans="1:4" x14ac:dyDescent="0.3">
      <c r="A18">
        <v>5</v>
      </c>
      <c r="B18">
        <v>17</v>
      </c>
      <c r="C18" s="20">
        <v>42692</v>
      </c>
      <c r="D18">
        <v>1</v>
      </c>
    </row>
    <row r="19" spans="1:4" x14ac:dyDescent="0.3">
      <c r="A19">
        <v>5</v>
      </c>
      <c r="B19">
        <v>18</v>
      </c>
      <c r="C19" s="20">
        <v>42292</v>
      </c>
      <c r="D19">
        <v>1</v>
      </c>
    </row>
    <row r="20" spans="1:4" x14ac:dyDescent="0.3">
      <c r="A20">
        <v>5</v>
      </c>
      <c r="B20">
        <v>19</v>
      </c>
      <c r="C20" s="20">
        <v>42302</v>
      </c>
      <c r="D20">
        <v>1</v>
      </c>
    </row>
    <row r="21" spans="1:4" x14ac:dyDescent="0.3">
      <c r="A21">
        <v>1</v>
      </c>
      <c r="B21">
        <v>20</v>
      </c>
      <c r="C21" s="20">
        <v>42292</v>
      </c>
      <c r="D21">
        <v>4</v>
      </c>
    </row>
    <row r="22" spans="1:4" x14ac:dyDescent="0.3">
      <c r="A22">
        <v>1</v>
      </c>
      <c r="B22">
        <v>21</v>
      </c>
      <c r="C22" s="20">
        <v>42484</v>
      </c>
      <c r="D22">
        <v>4</v>
      </c>
    </row>
    <row r="23" spans="1:4" x14ac:dyDescent="0.3">
      <c r="A23">
        <v>1</v>
      </c>
      <c r="B23">
        <v>22</v>
      </c>
      <c r="C23" s="20">
        <v>42459</v>
      </c>
      <c r="D23">
        <v>4</v>
      </c>
    </row>
    <row r="24" spans="1:4" x14ac:dyDescent="0.3">
      <c r="A24">
        <v>1</v>
      </c>
      <c r="B24">
        <v>23</v>
      </c>
      <c r="C24" s="20">
        <v>42692</v>
      </c>
      <c r="D24">
        <v>4</v>
      </c>
    </row>
    <row r="25" spans="1:4" x14ac:dyDescent="0.3">
      <c r="A25">
        <v>1</v>
      </c>
      <c r="B25">
        <v>24</v>
      </c>
      <c r="C25" s="20">
        <v>42292</v>
      </c>
      <c r="D25">
        <v>4</v>
      </c>
    </row>
    <row r="26" spans="1:4" x14ac:dyDescent="0.3">
      <c r="A26">
        <v>1</v>
      </c>
      <c r="B26">
        <v>25</v>
      </c>
      <c r="C26" s="20">
        <v>42302</v>
      </c>
      <c r="D26">
        <v>4</v>
      </c>
    </row>
    <row r="27" spans="1:4" x14ac:dyDescent="0.3">
      <c r="A27">
        <v>1</v>
      </c>
      <c r="B27">
        <v>26</v>
      </c>
      <c r="C27" s="20">
        <v>42303</v>
      </c>
      <c r="D27">
        <v>2</v>
      </c>
    </row>
    <row r="28" spans="1:4" x14ac:dyDescent="0.3">
      <c r="A28">
        <v>2</v>
      </c>
      <c r="B28">
        <v>27</v>
      </c>
      <c r="C28" s="20">
        <v>42459</v>
      </c>
      <c r="D28">
        <v>2</v>
      </c>
    </row>
    <row r="29" spans="1:4" x14ac:dyDescent="0.3">
      <c r="A29">
        <v>3</v>
      </c>
      <c r="B29">
        <v>28</v>
      </c>
      <c r="C29" s="20">
        <v>42692</v>
      </c>
      <c r="D29">
        <v>3</v>
      </c>
    </row>
    <row r="30" spans="1:4" x14ac:dyDescent="0.3">
      <c r="A30">
        <v>4</v>
      </c>
      <c r="B30">
        <v>29</v>
      </c>
      <c r="C30" s="20">
        <v>42292</v>
      </c>
      <c r="D30">
        <v>3</v>
      </c>
    </row>
    <row r="31" spans="1:4" x14ac:dyDescent="0.3">
      <c r="A31">
        <v>2</v>
      </c>
      <c r="B31">
        <v>30</v>
      </c>
      <c r="C31" s="20">
        <v>42302</v>
      </c>
      <c r="D31">
        <v>3</v>
      </c>
    </row>
    <row r="32" spans="1:4" x14ac:dyDescent="0.3">
      <c r="A32">
        <v>2</v>
      </c>
      <c r="B32">
        <v>31</v>
      </c>
      <c r="C32" s="20">
        <v>42303</v>
      </c>
      <c r="D32">
        <v>3</v>
      </c>
    </row>
    <row r="33" spans="1:4" x14ac:dyDescent="0.3">
      <c r="A33">
        <v>3</v>
      </c>
      <c r="B33">
        <v>32</v>
      </c>
      <c r="C33" s="20">
        <v>42459</v>
      </c>
      <c r="D33">
        <v>3</v>
      </c>
    </row>
    <row r="34" spans="1:4" x14ac:dyDescent="0.3">
      <c r="A34">
        <v>3</v>
      </c>
      <c r="B34">
        <v>33</v>
      </c>
      <c r="C34" s="20">
        <v>42692</v>
      </c>
      <c r="D34">
        <v>3</v>
      </c>
    </row>
    <row r="35" spans="1:4" x14ac:dyDescent="0.3">
      <c r="A35">
        <v>3</v>
      </c>
      <c r="B35">
        <v>34</v>
      </c>
      <c r="C35" s="20">
        <v>42292</v>
      </c>
      <c r="D35">
        <v>1</v>
      </c>
    </row>
    <row r="36" spans="1:4" x14ac:dyDescent="0.3">
      <c r="A36">
        <v>3</v>
      </c>
      <c r="B36">
        <v>35</v>
      </c>
      <c r="C36" s="20">
        <v>42302</v>
      </c>
      <c r="D36">
        <v>1</v>
      </c>
    </row>
    <row r="37" spans="1:4" x14ac:dyDescent="0.3">
      <c r="A37">
        <v>1</v>
      </c>
      <c r="B37">
        <v>36</v>
      </c>
      <c r="C37" s="20">
        <v>42303</v>
      </c>
      <c r="D37">
        <v>1</v>
      </c>
    </row>
    <row r="38" spans="1:4" x14ac:dyDescent="0.3">
      <c r="A38">
        <v>1</v>
      </c>
      <c r="B38">
        <v>37</v>
      </c>
      <c r="C38" s="20">
        <v>42459</v>
      </c>
      <c r="D38">
        <v>1</v>
      </c>
    </row>
    <row r="39" spans="1:4" x14ac:dyDescent="0.3">
      <c r="A39">
        <v>1</v>
      </c>
      <c r="B39">
        <v>38</v>
      </c>
      <c r="C39" s="20">
        <v>42692</v>
      </c>
      <c r="D39">
        <v>1</v>
      </c>
    </row>
    <row r="40" spans="1:4" x14ac:dyDescent="0.3">
      <c r="A40">
        <v>2</v>
      </c>
      <c r="B40">
        <v>39</v>
      </c>
      <c r="C40" s="20">
        <v>42292</v>
      </c>
      <c r="D40">
        <v>1</v>
      </c>
    </row>
    <row r="41" spans="1:4" x14ac:dyDescent="0.3">
      <c r="A41">
        <v>3</v>
      </c>
      <c r="B41">
        <v>40</v>
      </c>
      <c r="C41" s="20">
        <v>42302</v>
      </c>
      <c r="D41">
        <v>1</v>
      </c>
    </row>
    <row r="42" spans="1:4" x14ac:dyDescent="0.3">
      <c r="A42">
        <v>4</v>
      </c>
      <c r="B42">
        <v>41</v>
      </c>
      <c r="C42" s="20">
        <v>42303</v>
      </c>
      <c r="D42">
        <v>1</v>
      </c>
    </row>
    <row r="43" spans="1:4" x14ac:dyDescent="0.3">
      <c r="A43">
        <v>5</v>
      </c>
      <c r="B43">
        <v>42</v>
      </c>
      <c r="C43" s="20">
        <v>42459</v>
      </c>
      <c r="D43">
        <v>1</v>
      </c>
    </row>
    <row r="44" spans="1:4" x14ac:dyDescent="0.3">
      <c r="A44">
        <v>5</v>
      </c>
      <c r="B44">
        <v>43</v>
      </c>
      <c r="C44" s="20">
        <v>42692</v>
      </c>
      <c r="D44">
        <v>4</v>
      </c>
    </row>
    <row r="45" spans="1:4" x14ac:dyDescent="0.3">
      <c r="A45">
        <v>5</v>
      </c>
      <c r="B45">
        <v>44</v>
      </c>
      <c r="C45" s="20">
        <v>42292</v>
      </c>
      <c r="D45">
        <v>4</v>
      </c>
    </row>
    <row r="46" spans="1:4" x14ac:dyDescent="0.3">
      <c r="A46">
        <v>5</v>
      </c>
      <c r="B46">
        <v>45</v>
      </c>
      <c r="C46" s="20">
        <v>42302</v>
      </c>
      <c r="D46">
        <v>4</v>
      </c>
    </row>
    <row r="47" spans="1:4" x14ac:dyDescent="0.3">
      <c r="A47">
        <v>5</v>
      </c>
      <c r="B47">
        <v>46</v>
      </c>
      <c r="C47" s="20">
        <v>42303</v>
      </c>
      <c r="D47">
        <v>4</v>
      </c>
    </row>
    <row r="48" spans="1:4" x14ac:dyDescent="0.3">
      <c r="A48">
        <v>5</v>
      </c>
      <c r="B48">
        <v>47</v>
      </c>
      <c r="C48" s="20">
        <v>42459</v>
      </c>
      <c r="D48">
        <v>1</v>
      </c>
    </row>
    <row r="49" spans="1:4" x14ac:dyDescent="0.3">
      <c r="A49">
        <v>5</v>
      </c>
      <c r="B49">
        <v>48</v>
      </c>
      <c r="C49" s="20">
        <v>42692</v>
      </c>
      <c r="D49">
        <v>2</v>
      </c>
    </row>
    <row r="50" spans="1:4" x14ac:dyDescent="0.3">
      <c r="A50">
        <v>5</v>
      </c>
      <c r="B50">
        <v>49</v>
      </c>
      <c r="C50" s="20">
        <v>42292</v>
      </c>
      <c r="D50">
        <v>2</v>
      </c>
    </row>
    <row r="51" spans="1:4" x14ac:dyDescent="0.3">
      <c r="A51">
        <v>5</v>
      </c>
      <c r="B51">
        <v>50</v>
      </c>
      <c r="C51" s="20">
        <v>42302</v>
      </c>
      <c r="D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4.4" x14ac:dyDescent="0.3"/>
  <cols>
    <col min="2" max="2" width="14.109375" bestFit="1" customWidth="1"/>
  </cols>
  <sheetData>
    <row r="1" spans="1:2" x14ac:dyDescent="0.3">
      <c r="A1" t="s">
        <v>146</v>
      </c>
      <c r="B1" t="s">
        <v>145</v>
      </c>
    </row>
    <row r="2" spans="1:2" x14ac:dyDescent="0.3">
      <c r="A2">
        <v>1</v>
      </c>
      <c r="B2" t="s">
        <v>147</v>
      </c>
    </row>
    <row r="3" spans="1:2" x14ac:dyDescent="0.3">
      <c r="A3">
        <v>2</v>
      </c>
      <c r="B3" t="s">
        <v>148</v>
      </c>
    </row>
    <row r="4" spans="1:2" x14ac:dyDescent="0.3">
      <c r="A4">
        <v>3</v>
      </c>
      <c r="B4" t="s">
        <v>149</v>
      </c>
    </row>
    <row r="5" spans="1:2" x14ac:dyDescent="0.3">
      <c r="A5">
        <v>4</v>
      </c>
      <c r="B5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4.4" x14ac:dyDescent="0.3"/>
  <cols>
    <col min="2" max="2" width="15.21875" bestFit="1" customWidth="1"/>
  </cols>
  <sheetData>
    <row r="1" spans="1:2" x14ac:dyDescent="0.3">
      <c r="A1" t="s">
        <v>143</v>
      </c>
      <c r="B1" t="s">
        <v>137</v>
      </c>
    </row>
    <row r="2" spans="1:2" x14ac:dyDescent="0.3">
      <c r="A2">
        <v>1</v>
      </c>
      <c r="B2" t="s">
        <v>138</v>
      </c>
    </row>
    <row r="3" spans="1:2" x14ac:dyDescent="0.3">
      <c r="A3">
        <v>2</v>
      </c>
      <c r="B3" t="s">
        <v>139</v>
      </c>
    </row>
    <row r="4" spans="1:2" x14ac:dyDescent="0.3">
      <c r="A4">
        <v>3</v>
      </c>
      <c r="B4" t="s">
        <v>140</v>
      </c>
    </row>
    <row r="5" spans="1:2" x14ac:dyDescent="0.3">
      <c r="A5">
        <v>4</v>
      </c>
      <c r="B5" t="s">
        <v>141</v>
      </c>
    </row>
    <row r="6" spans="1:2" x14ac:dyDescent="0.3">
      <c r="A6">
        <v>5</v>
      </c>
      <c r="B6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>
      <selection activeCell="L26" sqref="L26:O27"/>
    </sheetView>
  </sheetViews>
  <sheetFormatPr defaultRowHeight="14.4" x14ac:dyDescent="0.3"/>
  <cols>
    <col min="1" max="1" width="16.88671875" customWidth="1"/>
    <col min="2" max="2" width="16.33203125" customWidth="1"/>
    <col min="3" max="3" width="14.109375" customWidth="1"/>
    <col min="5" max="6" width="11.5546875" customWidth="1"/>
    <col min="8" max="8" width="8.6640625" customWidth="1"/>
    <col min="10" max="10" width="10.5546875" bestFit="1" customWidth="1"/>
  </cols>
  <sheetData>
    <row r="1" spans="1:10" ht="43.2" x14ac:dyDescent="0.3">
      <c r="A1" s="4" t="s">
        <v>155</v>
      </c>
      <c r="B1" s="4" t="s">
        <v>121</v>
      </c>
      <c r="C1" s="4" t="s">
        <v>122</v>
      </c>
      <c r="D1" s="4" t="s">
        <v>151</v>
      </c>
      <c r="E1" s="18" t="s">
        <v>130</v>
      </c>
      <c r="F1" s="18" t="s">
        <v>129</v>
      </c>
      <c r="G1" s="4" t="s">
        <v>123</v>
      </c>
      <c r="H1" s="18" t="s">
        <v>126</v>
      </c>
      <c r="I1" s="18" t="s">
        <v>127</v>
      </c>
      <c r="J1" s="18" t="s">
        <v>158</v>
      </c>
    </row>
    <row r="2" spans="1:10" x14ac:dyDescent="0.3">
      <c r="A2">
        <v>1</v>
      </c>
      <c r="B2" s="20">
        <v>42689</v>
      </c>
      <c r="C2" t="s">
        <v>159</v>
      </c>
      <c r="D2">
        <v>1</v>
      </c>
      <c r="E2">
        <v>100</v>
      </c>
      <c r="F2">
        <v>150</v>
      </c>
      <c r="G2" t="s">
        <v>128</v>
      </c>
      <c r="H2">
        <v>250</v>
      </c>
      <c r="J2" s="20">
        <v>42692</v>
      </c>
    </row>
    <row r="3" spans="1:10" x14ac:dyDescent="0.3">
      <c r="A3">
        <v>2</v>
      </c>
      <c r="B3" s="20">
        <v>42690</v>
      </c>
      <c r="C3" t="s">
        <v>159</v>
      </c>
      <c r="D3">
        <v>2</v>
      </c>
      <c r="E3">
        <v>200</v>
      </c>
      <c r="F3">
        <v>250</v>
      </c>
      <c r="G3" t="s">
        <v>131</v>
      </c>
      <c r="H3">
        <v>450</v>
      </c>
      <c r="J3" s="20">
        <v>42693</v>
      </c>
    </row>
    <row r="4" spans="1:10" x14ac:dyDescent="0.3">
      <c r="A4">
        <v>3</v>
      </c>
      <c r="B4" s="20">
        <v>42691</v>
      </c>
      <c r="C4" t="s">
        <v>160</v>
      </c>
      <c r="D4">
        <v>1</v>
      </c>
      <c r="E4">
        <v>300</v>
      </c>
      <c r="F4">
        <v>50</v>
      </c>
      <c r="G4" t="s">
        <v>132</v>
      </c>
      <c r="H4">
        <v>0</v>
      </c>
      <c r="J4" s="20">
        <v>42694</v>
      </c>
    </row>
    <row r="5" spans="1:10" x14ac:dyDescent="0.3">
      <c r="A5">
        <v>45</v>
      </c>
      <c r="B5" s="20">
        <v>42692</v>
      </c>
      <c r="C5" t="s">
        <v>161</v>
      </c>
      <c r="D5">
        <v>1</v>
      </c>
      <c r="E5">
        <v>100</v>
      </c>
      <c r="F5">
        <v>100</v>
      </c>
      <c r="G5" t="s">
        <v>128</v>
      </c>
      <c r="H5">
        <v>200</v>
      </c>
      <c r="I5">
        <v>0</v>
      </c>
      <c r="J5" s="20">
        <v>42694</v>
      </c>
    </row>
    <row r="6" spans="1:10" x14ac:dyDescent="0.3">
      <c r="A6">
        <v>30</v>
      </c>
      <c r="B6" s="20">
        <v>42692</v>
      </c>
      <c r="C6" t="s">
        <v>160</v>
      </c>
      <c r="D6">
        <v>3</v>
      </c>
      <c r="E6">
        <v>400</v>
      </c>
      <c r="F6">
        <v>200</v>
      </c>
      <c r="G6" t="s">
        <v>132</v>
      </c>
      <c r="H6">
        <v>0</v>
      </c>
      <c r="J6" s="20">
        <v>42694</v>
      </c>
    </row>
    <row r="7" spans="1:10" x14ac:dyDescent="0.3">
      <c r="A7">
        <v>20</v>
      </c>
      <c r="B7" s="20">
        <v>42692</v>
      </c>
      <c r="C7" t="s">
        <v>159</v>
      </c>
      <c r="D7">
        <v>1</v>
      </c>
      <c r="E7">
        <v>50</v>
      </c>
      <c r="F7">
        <v>200</v>
      </c>
      <c r="G7" t="s">
        <v>131</v>
      </c>
      <c r="H7">
        <v>250</v>
      </c>
      <c r="I7">
        <v>0</v>
      </c>
      <c r="J7" s="20">
        <v>42694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151</v>
      </c>
      <c r="B1" t="s">
        <v>124</v>
      </c>
    </row>
    <row r="2" spans="1:2" x14ac:dyDescent="0.3">
      <c r="A2">
        <v>1</v>
      </c>
      <c r="B2" t="s">
        <v>152</v>
      </c>
    </row>
    <row r="3" spans="1:2" x14ac:dyDescent="0.3">
      <c r="A3">
        <v>2</v>
      </c>
      <c r="B3" t="s">
        <v>153</v>
      </c>
    </row>
    <row r="4" spans="1:2" x14ac:dyDescent="0.3">
      <c r="A4">
        <v>3</v>
      </c>
      <c r="B4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3"/>
  <sheetViews>
    <sheetView topLeftCell="B1" workbookViewId="0">
      <selection activeCell="B3" sqref="B3"/>
    </sheetView>
  </sheetViews>
  <sheetFormatPr defaultRowHeight="14.4" x14ac:dyDescent="0.3"/>
  <cols>
    <col min="2" max="2" width="101.88671875" customWidth="1"/>
  </cols>
  <sheetData>
    <row r="3" spans="2:11" ht="57.6" x14ac:dyDescent="0.3">
      <c r="B3" s="19" t="s">
        <v>133</v>
      </c>
      <c r="C3" s="4"/>
      <c r="D3" s="4"/>
      <c r="E3" s="4"/>
      <c r="F3" s="4"/>
      <c r="G3" s="4"/>
      <c r="H3" s="4"/>
      <c r="I3" s="4"/>
      <c r="J3" s="4"/>
      <c r="K3" s="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B14" sqref="B14"/>
    </sheetView>
  </sheetViews>
  <sheetFormatPr defaultRowHeight="14.4" x14ac:dyDescent="0.3"/>
  <cols>
    <col min="2" max="2" width="28.88671875" customWidth="1"/>
    <col min="3" max="3" width="25.5546875" customWidth="1"/>
  </cols>
  <sheetData>
    <row r="1" spans="2:7" ht="15" thickBot="1" x14ac:dyDescent="0.35"/>
    <row r="2" spans="2:7" x14ac:dyDescent="0.3">
      <c r="B2" s="7"/>
      <c r="C2" s="8"/>
      <c r="D2" s="8"/>
      <c r="E2" s="8"/>
      <c r="F2" s="8"/>
      <c r="G2" s="9"/>
    </row>
    <row r="3" spans="2:7" ht="52.5" customHeight="1" x14ac:dyDescent="0.3">
      <c r="B3" s="10"/>
      <c r="C3" s="5"/>
      <c r="D3" s="5"/>
      <c r="E3" s="5"/>
      <c r="F3" s="5"/>
      <c r="G3" s="11"/>
    </row>
    <row r="4" spans="2:7" x14ac:dyDescent="0.3">
      <c r="B4" s="12" t="s">
        <v>109</v>
      </c>
      <c r="C4" s="5"/>
      <c r="D4" s="5"/>
      <c r="E4" s="5"/>
      <c r="F4" s="5"/>
      <c r="G4" s="11"/>
    </row>
    <row r="5" spans="2:7" x14ac:dyDescent="0.3">
      <c r="B5" s="10"/>
      <c r="C5" s="5"/>
      <c r="D5" s="5"/>
      <c r="E5" s="5"/>
      <c r="F5" s="5"/>
      <c r="G5" s="11"/>
    </row>
    <row r="6" spans="2:7" x14ac:dyDescent="0.3">
      <c r="B6" s="10" t="s">
        <v>111</v>
      </c>
      <c r="C6" s="5"/>
      <c r="D6" s="5"/>
      <c r="E6" s="5"/>
      <c r="F6" s="5"/>
      <c r="G6" s="11"/>
    </row>
    <row r="7" spans="2:7" x14ac:dyDescent="0.3">
      <c r="B7" s="10" t="s">
        <v>117</v>
      </c>
      <c r="C7" s="5"/>
      <c r="D7" s="5"/>
      <c r="E7" s="5"/>
      <c r="F7" s="5"/>
      <c r="G7" s="11"/>
    </row>
    <row r="8" spans="2:7" x14ac:dyDescent="0.3">
      <c r="B8" s="10" t="s">
        <v>113</v>
      </c>
      <c r="C8" s="6">
        <v>42693</v>
      </c>
      <c r="D8" s="5"/>
      <c r="E8" s="5"/>
      <c r="F8" s="5"/>
      <c r="G8" s="11"/>
    </row>
    <row r="9" spans="2:7" x14ac:dyDescent="0.3">
      <c r="B9" s="10" t="s">
        <v>107</v>
      </c>
      <c r="C9" s="6">
        <f>C8+(365*2)</f>
        <v>43423</v>
      </c>
      <c r="D9" s="5"/>
      <c r="E9" s="5"/>
      <c r="F9" s="5"/>
      <c r="G9" s="11"/>
    </row>
    <row r="10" spans="2:7" x14ac:dyDescent="0.3">
      <c r="B10" s="10" t="s">
        <v>108</v>
      </c>
      <c r="C10" s="6">
        <f>C9+(365*3)</f>
        <v>44518</v>
      </c>
      <c r="D10" s="5"/>
      <c r="E10" s="5"/>
      <c r="F10" s="5"/>
      <c r="G10" s="11"/>
    </row>
    <row r="11" spans="2:7" x14ac:dyDescent="0.3">
      <c r="B11" s="10"/>
      <c r="C11" s="5"/>
      <c r="D11" s="5"/>
      <c r="E11" s="5"/>
      <c r="F11" s="5"/>
      <c r="G11" s="11"/>
    </row>
    <row r="12" spans="2:7" x14ac:dyDescent="0.3">
      <c r="B12" s="10" t="s">
        <v>2</v>
      </c>
      <c r="C12" s="5"/>
      <c r="D12" s="5"/>
      <c r="E12" s="5"/>
      <c r="F12" s="5"/>
      <c r="G12" s="11"/>
    </row>
    <row r="13" spans="2:7" x14ac:dyDescent="0.3">
      <c r="B13" s="10" t="s">
        <v>125</v>
      </c>
      <c r="C13" s="5"/>
      <c r="D13" s="5"/>
      <c r="E13" s="5"/>
      <c r="F13" s="5"/>
      <c r="G13" s="11"/>
    </row>
    <row r="14" spans="2:7" x14ac:dyDescent="0.3">
      <c r="B14" s="10"/>
      <c r="C14" s="5"/>
      <c r="D14" s="5"/>
      <c r="E14" s="5"/>
      <c r="F14" s="5"/>
      <c r="G14" s="11"/>
    </row>
    <row r="15" spans="2:7" x14ac:dyDescent="0.3">
      <c r="B15" s="10" t="s">
        <v>110</v>
      </c>
      <c r="C15" s="5" t="s">
        <v>112</v>
      </c>
      <c r="D15" s="5"/>
      <c r="E15" s="5"/>
      <c r="F15" s="5"/>
      <c r="G15" s="11"/>
    </row>
    <row r="16" spans="2:7" x14ac:dyDescent="0.3">
      <c r="B16" s="10"/>
      <c r="C16" s="5"/>
      <c r="D16" s="5"/>
      <c r="E16" s="5"/>
      <c r="F16" s="5"/>
      <c r="G16" s="11"/>
    </row>
    <row r="17" spans="2:7" x14ac:dyDescent="0.3">
      <c r="B17" s="10" t="s">
        <v>116</v>
      </c>
      <c r="C17" s="5"/>
      <c r="D17" s="5"/>
      <c r="E17" s="5"/>
      <c r="F17" s="5"/>
      <c r="G17" s="11"/>
    </row>
    <row r="18" spans="2:7" x14ac:dyDescent="0.3">
      <c r="B18" s="10"/>
      <c r="C18" s="5"/>
      <c r="D18" s="5"/>
      <c r="E18" s="5"/>
      <c r="F18" s="5"/>
      <c r="G18" s="11"/>
    </row>
    <row r="19" spans="2:7" x14ac:dyDescent="0.3">
      <c r="B19" s="10" t="s">
        <v>114</v>
      </c>
      <c r="C19" s="5"/>
      <c r="D19" s="5"/>
      <c r="E19" s="5"/>
      <c r="F19" s="5"/>
      <c r="G19" s="11"/>
    </row>
    <row r="20" spans="2:7" x14ac:dyDescent="0.3">
      <c r="B20" s="13" t="s">
        <v>115</v>
      </c>
      <c r="C20" s="5"/>
      <c r="D20" s="5"/>
      <c r="E20" s="5"/>
      <c r="F20" s="5"/>
      <c r="G20" s="11"/>
    </row>
    <row r="21" spans="2:7" ht="15" thickBot="1" x14ac:dyDescent="0.35">
      <c r="B21" s="14"/>
      <c r="C21" s="15"/>
      <c r="D21" s="15"/>
      <c r="E21" s="15"/>
      <c r="F21" s="15"/>
      <c r="G21" s="16"/>
    </row>
  </sheetData>
  <hyperlinks>
    <hyperlink ref="B20" r:id="rId1" location="Parceiros3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rating sheet</vt:lpstr>
      <vt:lpstr>Categories</vt:lpstr>
      <vt:lpstr>Sales</vt:lpstr>
      <vt:lpstr>Retailers</vt:lpstr>
      <vt:lpstr>Customers</vt:lpstr>
      <vt:lpstr>claims</vt:lpstr>
      <vt:lpstr>Repairers</vt:lpstr>
      <vt:lpstr>Reporting</vt:lpstr>
      <vt:lpstr>Sample certificate</vt:lpstr>
    </vt:vector>
  </TitlesOfParts>
  <Company>Zurich Insurance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Antony</dc:creator>
  <cp:lastModifiedBy>Mike Ashton</cp:lastModifiedBy>
  <dcterms:created xsi:type="dcterms:W3CDTF">2016-11-16T20:47:57Z</dcterms:created>
  <dcterms:modified xsi:type="dcterms:W3CDTF">2016-11-19T16:28:50Z</dcterms:modified>
</cp:coreProperties>
</file>