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Efecte de comert" sheetId="6" r:id="rId1"/>
    <sheet name="Incasari si plati" sheetId="7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" i="6" l="1"/>
  <c r="Q197" i="7" l="1"/>
  <c r="AI196" i="7"/>
  <c r="AG196" i="7"/>
  <c r="AI197" i="7" s="1"/>
  <c r="AC196" i="7"/>
  <c r="AA196" i="7"/>
  <c r="AC197" i="7" s="1"/>
  <c r="W196" i="7"/>
  <c r="U196" i="7"/>
  <c r="W197" i="7" s="1"/>
  <c r="Q192" i="7"/>
  <c r="Q186" i="7"/>
  <c r="Q181" i="7"/>
  <c r="Q176" i="7"/>
  <c r="Q171" i="7"/>
  <c r="AI170" i="7"/>
  <c r="AG170" i="7"/>
  <c r="AI171" i="7" s="1"/>
  <c r="AC170" i="7"/>
  <c r="AA170" i="7"/>
  <c r="W170" i="7"/>
  <c r="U170" i="7"/>
  <c r="Q166" i="7"/>
  <c r="AC158" i="7"/>
  <c r="AC159" i="7" s="1"/>
  <c r="AA158" i="7"/>
  <c r="W158" i="7"/>
  <c r="U158" i="7"/>
  <c r="Q159" i="7"/>
  <c r="Q154" i="7"/>
  <c r="P144" i="7"/>
  <c r="AG149" i="7"/>
  <c r="AA149" i="7"/>
  <c r="AI148" i="7"/>
  <c r="AG148" i="7"/>
  <c r="AC148" i="7"/>
  <c r="AA148" i="7"/>
  <c r="W148" i="7"/>
  <c r="W149" i="7" s="1"/>
  <c r="U148" i="7"/>
  <c r="Q137" i="7"/>
  <c r="AI136" i="7"/>
  <c r="AG136" i="7"/>
  <c r="AI137" i="7" s="1"/>
  <c r="AC136" i="7"/>
  <c r="AA136" i="7"/>
  <c r="W136" i="7"/>
  <c r="U136" i="7"/>
  <c r="W137" i="7" s="1"/>
  <c r="Q132" i="7"/>
  <c r="Q124" i="7"/>
  <c r="AI123" i="7"/>
  <c r="AG123" i="7"/>
  <c r="AI124" i="7" s="1"/>
  <c r="AC123" i="7"/>
  <c r="AA123" i="7"/>
  <c r="AC124" i="7" s="1"/>
  <c r="W123" i="7"/>
  <c r="W124" i="7" s="1"/>
  <c r="U123" i="7"/>
  <c r="AC112" i="7"/>
  <c r="AA112" i="7"/>
  <c r="W112" i="7"/>
  <c r="U112" i="7"/>
  <c r="W113" i="7" s="1"/>
  <c r="AC171" i="7" l="1"/>
  <c r="W171" i="7"/>
  <c r="U159" i="7"/>
  <c r="AA137" i="7"/>
  <c r="AC113" i="7"/>
  <c r="Q119" i="7"/>
  <c r="Q113" i="7"/>
  <c r="Q108" i="7"/>
  <c r="AI101" i="7"/>
  <c r="AG101" i="7"/>
  <c r="AI102" i="7" s="1"/>
  <c r="W101" i="7"/>
  <c r="U101" i="7"/>
  <c r="AC101" i="7"/>
  <c r="AA101" i="7"/>
  <c r="Q102" i="7"/>
  <c r="Q97" i="7"/>
  <c r="AI91" i="7"/>
  <c r="AG92" i="7" s="1"/>
  <c r="AG91" i="7"/>
  <c r="AC91" i="7"/>
  <c r="AA91" i="7"/>
  <c r="W91" i="7"/>
  <c r="U91" i="7"/>
  <c r="Q92" i="7"/>
  <c r="Q87" i="7"/>
  <c r="P77" i="7"/>
  <c r="W82" i="7"/>
  <c r="AI81" i="7"/>
  <c r="AG82" i="7" s="1"/>
  <c r="AG81" i="7"/>
  <c r="AC81" i="7"/>
  <c r="AA82" i="7" s="1"/>
  <c r="AA81" i="7"/>
  <c r="W81" i="7"/>
  <c r="U81" i="7"/>
  <c r="Q68" i="7"/>
  <c r="AI73" i="7"/>
  <c r="AI72" i="7"/>
  <c r="AG72" i="7"/>
  <c r="AC72" i="7"/>
  <c r="AA72" i="7"/>
  <c r="W72" i="7"/>
  <c r="U72" i="7"/>
  <c r="W73" i="7" s="1"/>
  <c r="Q62" i="7"/>
  <c r="AC62" i="7"/>
  <c r="AI61" i="7"/>
  <c r="AG61" i="7"/>
  <c r="AI62" i="7" s="1"/>
  <c r="AC61" i="7"/>
  <c r="AA61" i="7"/>
  <c r="W61" i="7"/>
  <c r="U61" i="7"/>
  <c r="Q57" i="7"/>
  <c r="Q41" i="7"/>
  <c r="AI52" i="7"/>
  <c r="AG53" i="7" s="1"/>
  <c r="AG52" i="7"/>
  <c r="AC52" i="7"/>
  <c r="AA53" i="7" s="1"/>
  <c r="AA52" i="7"/>
  <c r="W52" i="7"/>
  <c r="U52" i="7"/>
  <c r="AA41" i="7"/>
  <c r="AI40" i="7"/>
  <c r="AG40" i="7"/>
  <c r="AI41" i="7" s="1"/>
  <c r="AC40" i="7"/>
  <c r="AA40" i="7"/>
  <c r="W40" i="7"/>
  <c r="U40" i="7"/>
  <c r="Q36" i="7"/>
  <c r="Q24" i="7"/>
  <c r="P17" i="7"/>
  <c r="P141" i="6"/>
  <c r="W139" i="6"/>
  <c r="U139" i="6"/>
  <c r="Q134" i="6"/>
  <c r="Q114" i="6"/>
  <c r="Q115" i="6" s="1"/>
  <c r="Q147" i="6"/>
  <c r="AC139" i="6"/>
  <c r="AA139" i="6"/>
  <c r="AI130" i="6"/>
  <c r="AG130" i="6"/>
  <c r="AI131" i="6" s="1"/>
  <c r="AC130" i="6"/>
  <c r="AA130" i="6"/>
  <c r="W130" i="6"/>
  <c r="U130" i="6"/>
  <c r="W131" i="6" s="1"/>
  <c r="Q129" i="6"/>
  <c r="Q124" i="6"/>
  <c r="AI121" i="6"/>
  <c r="AG121" i="6"/>
  <c r="AI122" i="6" s="1"/>
  <c r="AC121" i="6"/>
  <c r="AA121" i="6"/>
  <c r="W121" i="6"/>
  <c r="U121" i="6"/>
  <c r="Q119" i="6"/>
  <c r="AG113" i="6"/>
  <c r="AI112" i="6"/>
  <c r="AG112" i="6"/>
  <c r="AC112" i="6"/>
  <c r="AA112" i="6"/>
  <c r="W112" i="6"/>
  <c r="U112" i="6"/>
  <c r="Q108" i="6"/>
  <c r="W69" i="6"/>
  <c r="W96" i="6"/>
  <c r="U96" i="6"/>
  <c r="AI87" i="6"/>
  <c r="AG87" i="6"/>
  <c r="Q91" i="6"/>
  <c r="Q65" i="6"/>
  <c r="P70" i="6"/>
  <c r="Q102" i="6"/>
  <c r="AC87" i="6"/>
  <c r="AA87" i="6"/>
  <c r="AC88" i="6" s="1"/>
  <c r="W87" i="6"/>
  <c r="U87" i="6"/>
  <c r="Q97" i="6"/>
  <c r="Q86" i="6"/>
  <c r="AI78" i="6"/>
  <c r="AG78" i="6"/>
  <c r="AC78" i="6"/>
  <c r="AA78" i="6"/>
  <c r="AA79" i="6" s="1"/>
  <c r="W78" i="6"/>
  <c r="U78" i="6"/>
  <c r="Q81" i="6"/>
  <c r="Q76" i="6"/>
  <c r="AI69" i="6"/>
  <c r="AG69" i="6"/>
  <c r="AC69" i="6"/>
  <c r="AA69" i="6"/>
  <c r="U69" i="6"/>
  <c r="W70" i="6" s="1"/>
  <c r="Q72" i="6"/>
  <c r="Q55" i="6"/>
  <c r="P49" i="6"/>
  <c r="AI48" i="6"/>
  <c r="AG48" i="6"/>
  <c r="AI49" i="6" s="1"/>
  <c r="W48" i="6"/>
  <c r="Q44" i="6"/>
  <c r="AI59" i="6"/>
  <c r="AG59" i="6"/>
  <c r="AC59" i="6"/>
  <c r="AA59" i="6"/>
  <c r="W59" i="6"/>
  <c r="U59" i="6"/>
  <c r="AC48" i="6"/>
  <c r="AA48" i="6"/>
  <c r="U48" i="6"/>
  <c r="Q12" i="6"/>
  <c r="Q13" i="6"/>
  <c r="AC33" i="6"/>
  <c r="AA33" i="6"/>
  <c r="Q33" i="6"/>
  <c r="Q38" i="6"/>
  <c r="AC24" i="6"/>
  <c r="AA24" i="6"/>
  <c r="W33" i="6"/>
  <c r="U33" i="6"/>
  <c r="W34" i="6" s="1"/>
  <c r="Q22" i="6"/>
  <c r="AI88" i="6" l="1"/>
  <c r="W53" i="7"/>
  <c r="U102" i="7"/>
  <c r="AC102" i="7"/>
  <c r="W92" i="7"/>
  <c r="AC92" i="7"/>
  <c r="AA73" i="7"/>
  <c r="W62" i="7"/>
  <c r="W41" i="7"/>
  <c r="AA122" i="6"/>
  <c r="W140" i="6"/>
  <c r="AA140" i="6"/>
  <c r="AC131" i="6"/>
  <c r="W122" i="6"/>
  <c r="AA113" i="6"/>
  <c r="W113" i="6"/>
  <c r="U97" i="6"/>
  <c r="AI79" i="6"/>
  <c r="W88" i="6"/>
  <c r="W79" i="6"/>
  <c r="AG70" i="6"/>
  <c r="AA70" i="6"/>
  <c r="AC60" i="6"/>
  <c r="W60" i="6"/>
  <c r="W49" i="6"/>
  <c r="AI60" i="6"/>
  <c r="AA49" i="6"/>
  <c r="AC25" i="6"/>
  <c r="Q30" i="7"/>
  <c r="Q11" i="7"/>
  <c r="AG15" i="6"/>
  <c r="Q28" i="6" l="1"/>
  <c r="AI24" i="6"/>
  <c r="AG24" i="6"/>
  <c r="AI25" i="6" s="1"/>
  <c r="W24" i="6"/>
  <c r="U24" i="6"/>
  <c r="Q17" i="6"/>
  <c r="AI15" i="6"/>
  <c r="AC15" i="6"/>
  <c r="AA15" i="6"/>
  <c r="U15" i="6"/>
  <c r="AA16" i="6" l="1"/>
  <c r="W25" i="6"/>
  <c r="AG16" i="6"/>
  <c r="W16" i="6"/>
</calcChain>
</file>

<file path=xl/comments1.xml><?xml version="1.0" encoding="utf-8"?>
<comments xmlns="http://schemas.openxmlformats.org/spreadsheetml/2006/main">
  <authors>
    <author>Author</author>
  </authors>
  <commentList>
    <comment ref="C11" authorId="0" shapeId="0">
      <text>
        <r>
          <rPr>
            <sz val="9"/>
            <color indexed="81"/>
            <rFont val="Tahoma"/>
            <family val="2"/>
            <charset val="238"/>
          </rPr>
          <t xml:space="preserve">Aplicatia propusa </t>
        </r>
        <r>
          <rPr>
            <b/>
            <sz val="9"/>
            <color indexed="81"/>
            <rFont val="Tahoma"/>
            <family val="2"/>
            <charset val="238"/>
          </rPr>
          <t>2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1" authorId="0" shapeId="0">
      <text>
        <r>
          <rPr>
            <sz val="9"/>
            <color indexed="81"/>
            <rFont val="Tahoma"/>
            <family val="2"/>
            <charset val="238"/>
          </rPr>
          <t xml:space="preserve">Aplicatia propusa </t>
        </r>
        <r>
          <rPr>
            <b/>
            <sz val="9"/>
            <color indexed="81"/>
            <rFont val="Tahoma"/>
            <family val="2"/>
            <charset val="238"/>
          </rPr>
          <t>3</t>
        </r>
      </text>
    </comment>
  </commentList>
</comments>
</file>

<file path=xl/sharedStrings.xml><?xml version="1.0" encoding="utf-8"?>
<sst xmlns="http://schemas.openxmlformats.org/spreadsheetml/2006/main" count="1457" uniqueCount="146">
  <si>
    <t>D</t>
  </si>
  <si>
    <t>A</t>
  </si>
  <si>
    <t>C</t>
  </si>
  <si>
    <t>+</t>
  </si>
  <si>
    <t>-</t>
  </si>
  <si>
    <t>P</t>
  </si>
  <si>
    <t>Analiza contabilă</t>
  </si>
  <si>
    <t>A / P</t>
  </si>
  <si>
    <t>+ / -</t>
  </si>
  <si>
    <t>1.</t>
  </si>
  <si>
    <t>=</t>
  </si>
  <si>
    <t>Si</t>
  </si>
  <si>
    <t>Rd</t>
  </si>
  <si>
    <t>Rc</t>
  </si>
  <si>
    <t>TSD</t>
  </si>
  <si>
    <t>TSC</t>
  </si>
  <si>
    <t>Sfd</t>
  </si>
  <si>
    <t>Sfc</t>
  </si>
  <si>
    <t>Conf. Univ Dr. Florin Scorțescu</t>
  </si>
  <si>
    <t>%</t>
  </si>
  <si>
    <t>5121</t>
  </si>
  <si>
    <t>A/P</t>
  </si>
  <si>
    <t>121</t>
  </si>
  <si>
    <t>inchiderea conturilor de cheltuieli si venituri</t>
  </si>
  <si>
    <r>
      <t xml:space="preserve">vanzare de marfuri </t>
    </r>
    <r>
      <rPr>
        <sz val="10"/>
        <rFont val="Calibri"/>
        <family val="2"/>
        <charset val="238"/>
        <scheme val="minor"/>
      </rPr>
      <t>(facturare)</t>
    </r>
  </si>
  <si>
    <t>4111</t>
  </si>
  <si>
    <t>descarcarea gestiunii de marfurile vandute</t>
  </si>
  <si>
    <t>607</t>
  </si>
  <si>
    <t>primirea de la client a unui cec in valoare de 4.500 lei</t>
  </si>
  <si>
    <t>5112</t>
  </si>
  <si>
    <t>incasarea la scadenta prin banca a cecului primit de la client</t>
  </si>
  <si>
    <t>707</t>
  </si>
  <si>
    <t xml:space="preserve">primirea de la client a unui cec in valuta in valoare de 1.000 €, la un curs de schimb de </t>
  </si>
  <si>
    <t>1 € = 4,60 lei</t>
  </si>
  <si>
    <t>valoare cec la primire = 1.000 € x 4,60 lei/€ = 4.600 lei</t>
  </si>
  <si>
    <t>5124</t>
  </si>
  <si>
    <t>incasare cec la un curs de schimb de 1 € = 4,70 lei:</t>
  </si>
  <si>
    <t>incasare cec la un curs de schimb de 1 € = 4,58 lei:</t>
  </si>
  <si>
    <t>valoare cec la incasare = 1.000 € x 4,70 lei/€ = 4.700 lei</t>
  </si>
  <si>
    <t>valoare cec la incasare = 1.000 € x 4,58 lei/€ = 4.580 lei</t>
  </si>
  <si>
    <t>665</t>
  </si>
  <si>
    <t>711</t>
  </si>
  <si>
    <r>
      <t xml:space="preserve">obținerea de produse finite </t>
    </r>
    <r>
      <rPr>
        <sz val="10"/>
        <rFont val="Calibri"/>
        <family val="2"/>
        <charset val="238"/>
        <scheme val="minor"/>
      </rPr>
      <t>(80.000 lei)</t>
    </r>
  </si>
  <si>
    <t>345</t>
  </si>
  <si>
    <r>
      <t xml:space="preserve">vanzarea de produse finite </t>
    </r>
    <r>
      <rPr>
        <sz val="10"/>
        <rFont val="Calibri"/>
        <family val="2"/>
        <charset val="238"/>
        <scheme val="minor"/>
      </rPr>
      <t>(facturare)</t>
    </r>
  </si>
  <si>
    <t>primirea de la client a unui efect de comert in valoare de 119.000 lei</t>
  </si>
  <si>
    <t>413</t>
  </si>
  <si>
    <t>5113</t>
  </si>
  <si>
    <t>627</t>
  </si>
  <si>
    <t>7015</t>
  </si>
  <si>
    <r>
      <t xml:space="preserve">descarcarea gestiunii de produsele finite vandute </t>
    </r>
    <r>
      <rPr>
        <sz val="10"/>
        <rFont val="Calibri"/>
        <family val="2"/>
        <charset val="238"/>
        <scheme val="minor"/>
      </rPr>
      <t>(80.000 lei)</t>
    </r>
  </si>
  <si>
    <t>5114</t>
  </si>
  <si>
    <r>
      <t xml:space="preserve">incasarea la scadenta, prin banca, a efectului de comert in sumă de </t>
    </r>
    <r>
      <rPr>
        <sz val="10"/>
        <rFont val="Calibri"/>
        <family val="2"/>
        <charset val="238"/>
        <scheme val="minor"/>
      </rPr>
      <t xml:space="preserve">118.785 lei deoarece </t>
    </r>
  </si>
  <si>
    <t>ct. 627)</t>
  </si>
  <si>
    <r>
      <t xml:space="preserve">incasarea cu 11 zile inainte de scadenta, prin banca, a efectului de comert in sumă de </t>
    </r>
    <r>
      <rPr>
        <sz val="10"/>
        <rFont val="Calibri"/>
        <family val="2"/>
        <charset val="238"/>
        <scheme val="minor"/>
      </rPr>
      <t xml:space="preserve"> </t>
    </r>
  </si>
  <si>
    <t>bancar de 189 lei (in ct. 627) și taxa de scont de 456 lei (in ct. 667)</t>
  </si>
  <si>
    <t>341</t>
  </si>
  <si>
    <r>
      <t xml:space="preserve">descarcarea gestiunii de semifabricatele vandute </t>
    </r>
    <r>
      <rPr>
        <sz val="10"/>
        <rFont val="Calibri"/>
        <family val="2"/>
        <charset val="238"/>
        <scheme val="minor"/>
      </rPr>
      <t>(60.000 lei)</t>
    </r>
  </si>
  <si>
    <r>
      <t xml:space="preserve">obținerea de semifabricate </t>
    </r>
    <r>
      <rPr>
        <sz val="10"/>
        <rFont val="Calibri"/>
        <family val="2"/>
        <charset val="238"/>
        <scheme val="minor"/>
      </rPr>
      <t>(60.000 lei)</t>
    </r>
  </si>
  <si>
    <t>primirea de la client a unui efect de comert in valoare de 84.000 lei</t>
  </si>
  <si>
    <t>remiterea spre scontare inainte de scadenta a efectului de comert primit de la client</t>
  </si>
  <si>
    <t>remiterea spre incasare la scadenta a efectului de comert primit de la client</t>
  </si>
  <si>
    <r>
      <t xml:space="preserve">vanzarea de semifabricate </t>
    </r>
    <r>
      <rPr>
        <sz val="10"/>
        <rFont val="Calibri"/>
        <family val="2"/>
        <charset val="238"/>
        <scheme val="minor"/>
      </rPr>
      <t>(facturare)</t>
    </r>
  </si>
  <si>
    <t xml:space="preserve">83.355 lei deoarece din valoarea initiala a acestuia de 84.000 lei se scad: comisionul  </t>
  </si>
  <si>
    <t xml:space="preserve">din valoarea initiala a acestuia de 119.000 lei se scade comisionul bancar de 215 lei (in </t>
  </si>
  <si>
    <t>667</t>
  </si>
  <si>
    <t>702</t>
  </si>
  <si>
    <t>(10.000 lei)</t>
  </si>
  <si>
    <r>
      <t xml:space="preserve">incasarea unei despagubiri </t>
    </r>
    <r>
      <rPr>
        <sz val="10"/>
        <rFont val="Calibri"/>
        <family val="2"/>
        <charset val="238"/>
        <scheme val="minor"/>
      </rPr>
      <t>(1.045 lei)</t>
    </r>
  </si>
  <si>
    <r>
      <t xml:space="preserve">plata in avans a abonamentului la ziare pe trimestrul al II-lea al anului N </t>
    </r>
    <r>
      <rPr>
        <sz val="10"/>
        <rFont val="Calibri"/>
        <family val="2"/>
        <charset val="238"/>
        <scheme val="minor"/>
      </rPr>
      <t>(175 lei)</t>
    </r>
  </si>
  <si>
    <t>471</t>
  </si>
  <si>
    <t>de 1 € = 4,60 lei</t>
  </si>
  <si>
    <t>rambursare imprumut primit la un curs de schimb de 1 € = 4,70 lei:</t>
  </si>
  <si>
    <t>valoare imprumut la rambursare = 15.000 € x 4,70 lei/€ = 70.500 lei</t>
  </si>
  <si>
    <t>167</t>
  </si>
  <si>
    <t>rambursare imprumut primit la un curs de schimb de 1 € = 4,59 lei:</t>
  </si>
  <si>
    <t>valoare imprumut la rambursare = 15.000 € x 4,59 lei/€ = 68.850 lei</t>
  </si>
  <si>
    <t>581</t>
  </si>
  <si>
    <t>5314</t>
  </si>
  <si>
    <t>plata factura furnizor extern la un curs de schimb de 1 € = 4,80 lei:</t>
  </si>
  <si>
    <t>valoare factura la primire = 6.000 € x 4,752 lei/€ = 28.512 lei</t>
  </si>
  <si>
    <t>valoare factura la plata = 6.000 € x 4,80 lei/€ = 28.800 lei</t>
  </si>
  <si>
    <t>401</t>
  </si>
  <si>
    <t>valoare factura la primire = 6.000 € x 4,805 lei/€ = 28.830 lei</t>
  </si>
  <si>
    <t>transfer din banca in casierie a sumei de 389 € la un curs de schimb de 1 € = 4,80 lei</t>
  </si>
  <si>
    <t>5187</t>
  </si>
  <si>
    <t>666</t>
  </si>
  <si>
    <t>5186</t>
  </si>
  <si>
    <t>dobanzi de incasat la disponibilitatile din contul curent</t>
  </si>
  <si>
    <t>incasarea dobanzilor la disponibilitatile din contul curent</t>
  </si>
  <si>
    <t xml:space="preserve">dobanzi de platit pentru creditul de cont curent </t>
  </si>
  <si>
    <t>plata dobanzilor la disponibilitatile din contul curent</t>
  </si>
  <si>
    <t>(se foloseste ct. 471 in loc de un cont de cheltuiala deoarece aceste cheltuieli nu pri-</t>
  </si>
  <si>
    <t>vessc perioada curenta, ci una viitoare)</t>
  </si>
  <si>
    <r>
      <t xml:space="preserve">incasare unui imprumut pe termen lung primit de la o alta societate </t>
    </r>
    <r>
      <rPr>
        <sz val="10"/>
        <rFont val="Calibri"/>
        <family val="2"/>
        <charset val="238"/>
        <scheme val="minor"/>
      </rPr>
      <t>(70.000 lei)</t>
    </r>
  </si>
  <si>
    <r>
      <t xml:space="preserve">incasarea unui imprumut acordat pe 2 ani </t>
    </r>
    <r>
      <rPr>
        <sz val="10"/>
        <rFont val="Calibri"/>
        <family val="2"/>
        <charset val="238"/>
        <scheme val="minor"/>
      </rPr>
      <t xml:space="preserve">(100.000 lei) </t>
    </r>
    <r>
      <rPr>
        <b/>
        <sz val="10"/>
        <rFont val="Calibri"/>
        <family val="2"/>
        <charset val="238"/>
        <scheme val="minor"/>
      </rPr>
      <t>si a dobanzii aferente acestuia</t>
    </r>
  </si>
  <si>
    <t>5125</t>
  </si>
  <si>
    <t>confirmare primire plata de la client conform extrasului de cont al firmei</t>
  </si>
  <si>
    <r>
      <t xml:space="preserve">emitere ordin de cumparare valuta </t>
    </r>
    <r>
      <rPr>
        <sz val="10"/>
        <rFont val="Calibri"/>
        <family val="2"/>
        <charset val="238"/>
        <scheme val="minor"/>
      </rPr>
      <t>(38.800 lei)</t>
    </r>
  </si>
  <si>
    <r>
      <t>Suma in lei necheltuita</t>
    </r>
    <r>
      <rPr>
        <sz val="10"/>
        <rFont val="Calibri"/>
        <family val="2"/>
        <charset val="238"/>
        <scheme val="minor"/>
      </rPr>
      <t xml:space="preserve"> = 38.800 lei - 38.557 lei = 243 lei (se intorc in ct. 5121)</t>
    </r>
  </si>
  <si>
    <r>
      <t>Total</t>
    </r>
    <r>
      <rPr>
        <sz val="10"/>
        <rFont val="Calibri"/>
        <family val="2"/>
        <charset val="238"/>
        <scheme val="minor"/>
      </rPr>
      <t xml:space="preserve"> = 38.240 lei + 317 lei = 38.557 lei</t>
    </r>
  </si>
  <si>
    <r>
      <t>comision bancar</t>
    </r>
    <r>
      <rPr>
        <sz val="10"/>
        <rFont val="Calibri"/>
        <family val="2"/>
        <charset val="238"/>
        <scheme val="minor"/>
      </rPr>
      <t xml:space="preserve"> = 317 lei (in ct. 627)</t>
    </r>
  </si>
  <si>
    <r>
      <t xml:space="preserve">cumparare valuta </t>
    </r>
    <r>
      <rPr>
        <sz val="10"/>
        <rFont val="Calibri"/>
        <family val="2"/>
        <charset val="238"/>
        <scheme val="minor"/>
      </rPr>
      <t>= 8.000 € x 4,78 lei/€ = 38.240 lei (in ct. 5124)</t>
    </r>
  </si>
  <si>
    <t xml:space="preserve">contractare credit bancar pe termen scurt in valoare de 20.000 €, la un curs de schimb  </t>
  </si>
  <si>
    <r>
      <t xml:space="preserve">primire instiintare de la client ca a platit factura </t>
    </r>
    <r>
      <rPr>
        <sz val="10"/>
        <rFont val="Calibri"/>
        <family val="2"/>
        <charset val="238"/>
        <scheme val="minor"/>
      </rPr>
      <t>(4.375 lei)</t>
    </r>
  </si>
  <si>
    <t>valoare credit bancar la contractare = 20.000 € x 4,60 lei/€ = 92.000 lei</t>
  </si>
  <si>
    <t>valoare credit bancar la rambursare = 20.000 € x 4,62 lei/€ = 92.400 lei</t>
  </si>
  <si>
    <r>
      <t xml:space="preserve">Valoare la rambursare - Valoare la contractare = </t>
    </r>
    <r>
      <rPr>
        <sz val="10"/>
        <rFont val="Calibri"/>
        <family val="2"/>
        <charset val="238"/>
        <scheme val="minor"/>
      </rPr>
      <t xml:space="preserve">70.500 lei </t>
    </r>
    <r>
      <rPr>
        <b/>
        <sz val="10"/>
        <rFont val="Calibri"/>
        <family val="2"/>
        <charset val="238"/>
        <scheme val="minor"/>
      </rPr>
      <t xml:space="preserve">- </t>
    </r>
    <r>
      <rPr>
        <sz val="10"/>
        <rFont val="Calibri"/>
        <family val="2"/>
        <charset val="238"/>
        <scheme val="minor"/>
      </rPr>
      <t>69.000 lei lei =</t>
    </r>
    <r>
      <rPr>
        <b/>
        <sz val="10"/>
        <rFont val="Calibri"/>
        <family val="2"/>
        <charset val="238"/>
        <scheme val="minor"/>
      </rPr>
      <t xml:space="preserve"> 1.500 lei </t>
    </r>
    <r>
      <rPr>
        <sz val="10"/>
        <rFont val="Calibri"/>
        <family val="2"/>
        <charset val="238"/>
        <scheme val="minor"/>
      </rPr>
      <t xml:space="preserve">  </t>
    </r>
  </si>
  <si>
    <r>
      <t xml:space="preserve">Valoare la rambursare - Valoare la contractare = </t>
    </r>
    <r>
      <rPr>
        <sz val="10"/>
        <rFont val="Calibri"/>
        <family val="2"/>
        <charset val="238"/>
        <scheme val="minor"/>
      </rPr>
      <t>92.400 lei - 92.000 lei lei =</t>
    </r>
    <r>
      <rPr>
        <b/>
        <sz val="10"/>
        <rFont val="Calibri"/>
        <family val="2"/>
        <charset val="238"/>
        <scheme val="minor"/>
      </rPr>
      <t xml:space="preserve"> 400 lei </t>
    </r>
    <r>
      <rPr>
        <sz val="10"/>
        <rFont val="Calibri"/>
        <family val="2"/>
        <charset val="238"/>
        <scheme val="minor"/>
      </rPr>
      <t xml:space="preserve">(dif.  </t>
    </r>
  </si>
  <si>
    <t>5191</t>
  </si>
  <si>
    <t>valoare credit bancar la rambursare = 20.000 € x 4,57 lei/€ = 91.400 lei</t>
  </si>
  <si>
    <t>rambursare credit bancar la un curs de schimb de 1 € = 4,62 lei:</t>
  </si>
  <si>
    <t>rambursare credit bancar la un curs de schimb de 1 € = 4,57 lei:</t>
  </si>
  <si>
    <r>
      <t xml:space="preserve">Valoare la rambursare - Valoare la contractare = </t>
    </r>
    <r>
      <rPr>
        <sz val="10"/>
        <rFont val="Calibri"/>
        <family val="2"/>
        <charset val="238"/>
        <scheme val="minor"/>
      </rPr>
      <t>91.400 lei - 92.000 lei =</t>
    </r>
    <r>
      <rPr>
        <b/>
        <sz val="10"/>
        <rFont val="Calibri"/>
        <family val="2"/>
        <charset val="238"/>
        <scheme val="minor"/>
      </rPr>
      <t xml:space="preserve">  - 600 lei </t>
    </r>
    <r>
      <rPr>
        <sz val="10"/>
        <rFont val="Calibri"/>
        <family val="2"/>
        <charset val="238"/>
        <scheme val="minor"/>
      </rPr>
      <t xml:space="preserve">(dif.  </t>
    </r>
  </si>
  <si>
    <t>5192</t>
  </si>
  <si>
    <t>668</t>
  </si>
  <si>
    <t>Total de rambursat = 18.073 lei</t>
  </si>
  <si>
    <t>rambursare credit bancar pe termen scurt = 18.000 lei</t>
  </si>
  <si>
    <t>dobanda penalizatoare pentru rambursarea creditului cu 2 zile intarziere = 73 lei</t>
  </si>
  <si>
    <t>5411</t>
  </si>
  <si>
    <t>(se utilizeaza contul intermediar 581)</t>
  </si>
  <si>
    <r>
      <t xml:space="preserve">din acreditivul constituit se plăteste furnizorul </t>
    </r>
    <r>
      <rPr>
        <sz val="10"/>
        <rFont val="Calibri"/>
        <family val="2"/>
        <charset val="238"/>
        <scheme val="minor"/>
      </rPr>
      <t>(8.950 lei)</t>
    </r>
  </si>
  <si>
    <r>
      <t xml:space="preserve">se revoca </t>
    </r>
    <r>
      <rPr>
        <sz val="10"/>
        <rFont val="Calibri"/>
        <family val="2"/>
        <charset val="238"/>
        <scheme val="minor"/>
      </rPr>
      <t>(anuleaza)</t>
    </r>
    <r>
      <rPr>
        <b/>
        <sz val="10"/>
        <rFont val="Calibri"/>
        <family val="2"/>
        <charset val="238"/>
        <scheme val="minor"/>
      </rPr>
      <t xml:space="preserve"> acreditivul constituit pentru suma ramasa dupa plata furnizorului</t>
    </r>
  </si>
  <si>
    <t>(soldul existent in contul de acreditive se vireaza inapoi in contul bancar - se utilizea-</t>
  </si>
  <si>
    <t>za tot contul intermediar 581)</t>
  </si>
  <si>
    <t>5412</t>
  </si>
  <si>
    <r>
      <t xml:space="preserve">deschiderea acreditivului in valuta la un curs de schimb de 1 € = 4,70 lei/€ </t>
    </r>
    <r>
      <rPr>
        <sz val="10"/>
        <rFont val="Calibri"/>
        <family val="2"/>
        <charset val="238"/>
        <scheme val="minor"/>
      </rPr>
      <t xml:space="preserve">(se utilizeaza </t>
    </r>
  </si>
  <si>
    <t>contul intermediar 581) (6.300 € x 4,70 lei/€ = 29.610 lei)</t>
  </si>
  <si>
    <t xml:space="preserve">contractare imprumut pe termen lung in valoare de 15.000 €, la un curs de schimb  </t>
  </si>
  <si>
    <t>valoare imprumut la contractare = 15.000 € x 4,60 lei/€ = 69.000 lei</t>
  </si>
  <si>
    <r>
      <t xml:space="preserve">Valoare la rambursare - Valoare la contractare = </t>
    </r>
    <r>
      <rPr>
        <sz val="10"/>
        <rFont val="Calibri"/>
        <family val="2"/>
        <charset val="238"/>
        <scheme val="minor"/>
      </rPr>
      <t xml:space="preserve">68.850 lei </t>
    </r>
    <r>
      <rPr>
        <b/>
        <sz val="10"/>
        <rFont val="Calibri"/>
        <family val="2"/>
        <charset val="238"/>
        <scheme val="minor"/>
      </rPr>
      <t xml:space="preserve">- </t>
    </r>
    <r>
      <rPr>
        <sz val="10"/>
        <rFont val="Calibri"/>
        <family val="2"/>
        <charset val="238"/>
        <scheme val="minor"/>
      </rPr>
      <t>69.000 lei =</t>
    </r>
    <r>
      <rPr>
        <b/>
        <sz val="10"/>
        <rFont val="Calibri"/>
        <family val="2"/>
        <charset val="238"/>
        <scheme val="minor"/>
      </rPr>
      <t xml:space="preserve">  - 150 lei </t>
    </r>
    <r>
      <rPr>
        <sz val="10"/>
        <rFont val="Calibri"/>
        <family val="2"/>
        <charset val="238"/>
        <scheme val="minor"/>
      </rPr>
      <t xml:space="preserve">(dif.  </t>
    </r>
  </si>
  <si>
    <r>
      <t xml:space="preserve">Valoare la plata - Valoare la facturare = </t>
    </r>
    <r>
      <rPr>
        <sz val="10"/>
        <rFont val="Calibri"/>
        <family val="2"/>
        <charset val="238"/>
        <scheme val="minor"/>
      </rPr>
      <t>28.800 lei - 28.512 lei lei =</t>
    </r>
    <r>
      <rPr>
        <b/>
        <sz val="10"/>
        <rFont val="Calibri"/>
        <family val="2"/>
        <charset val="238"/>
        <scheme val="minor"/>
      </rPr>
      <t xml:space="preserve"> 288 lei </t>
    </r>
    <r>
      <rPr>
        <sz val="10"/>
        <rFont val="Calibri"/>
        <family val="2"/>
        <charset val="238"/>
        <scheme val="minor"/>
      </rPr>
      <t xml:space="preserve">(dif. negati- </t>
    </r>
  </si>
  <si>
    <t>negativa - se plateste mai mult - in ct. 665)</t>
  </si>
  <si>
    <r>
      <t xml:space="preserve">nerambursare credit bancar pe termen scurt la scadenta </t>
    </r>
    <r>
      <rPr>
        <sz val="10"/>
        <rFont val="Calibri"/>
        <family val="2"/>
        <charset val="238"/>
        <scheme val="minor"/>
      </rPr>
      <t>(18.000 lei)</t>
    </r>
  </si>
  <si>
    <r>
      <t xml:space="preserve">deschiderea acreditivului in lei in valoare de 10.000 lei </t>
    </r>
    <r>
      <rPr>
        <sz val="10"/>
        <rFont val="Calibri"/>
        <family val="2"/>
        <charset val="238"/>
        <scheme val="minor"/>
      </rPr>
      <t>(se utilizeaza contul intermedi-</t>
    </r>
  </si>
  <si>
    <t>ar 581)</t>
  </si>
  <si>
    <t>(dif. negativa - se plateste mai mult - in ct. 665)</t>
  </si>
  <si>
    <t>pozitiva - se plateste mai putin - in ct. 765)</t>
  </si>
  <si>
    <t>va - se plateste mai mult - in ct. 665)</t>
  </si>
  <si>
    <t>se plateste mai putin -  in ct. 765)</t>
  </si>
  <si>
    <r>
      <t xml:space="preserve">Valoare la plata - Valoare la facturare = </t>
    </r>
    <r>
      <rPr>
        <sz val="10"/>
        <rFont val="Calibri"/>
        <family val="2"/>
        <charset val="238"/>
        <scheme val="minor"/>
      </rPr>
      <t>28.800 lei - 28.830 lei =</t>
    </r>
    <r>
      <rPr>
        <b/>
        <sz val="10"/>
        <rFont val="Calibri"/>
        <family val="2"/>
        <charset val="238"/>
        <scheme val="minor"/>
      </rPr>
      <t xml:space="preserve"> - 30 lei </t>
    </r>
    <r>
      <rPr>
        <sz val="10"/>
        <rFont val="Calibri"/>
        <family val="2"/>
        <charset val="238"/>
        <scheme val="minor"/>
      </rPr>
      <t xml:space="preserve">(dif. pozitiva - </t>
    </r>
  </si>
  <si>
    <r>
      <t xml:space="preserve">Valoare incasare - Valoare facturare = </t>
    </r>
    <r>
      <rPr>
        <sz val="10"/>
        <rFont val="Calibri"/>
        <family val="2"/>
        <charset val="238"/>
        <scheme val="minor"/>
      </rPr>
      <t>4.700 lei - 4.600 lei =</t>
    </r>
    <r>
      <rPr>
        <b/>
        <sz val="10"/>
        <rFont val="Calibri"/>
        <family val="2"/>
        <charset val="238"/>
        <scheme val="minor"/>
      </rPr>
      <t xml:space="preserve"> 100 lei </t>
    </r>
    <r>
      <rPr>
        <sz val="10"/>
        <rFont val="Calibri"/>
        <family val="2"/>
        <charset val="238"/>
        <scheme val="minor"/>
      </rPr>
      <t>(dif. pozitiva - se inca-</t>
    </r>
  </si>
  <si>
    <t>seaza mai mult - in ct. 765)</t>
  </si>
  <si>
    <r>
      <t xml:space="preserve">Valoare incasare - Valoare facturare = </t>
    </r>
    <r>
      <rPr>
        <sz val="10"/>
        <rFont val="Calibri"/>
        <family val="2"/>
        <charset val="238"/>
        <scheme val="minor"/>
      </rPr>
      <t>4.580 lei - 4.600 lei =</t>
    </r>
    <r>
      <rPr>
        <b/>
        <sz val="10"/>
        <rFont val="Calibri"/>
        <family val="2"/>
        <charset val="238"/>
        <scheme val="minor"/>
      </rPr>
      <t xml:space="preserve"> - 20 lei </t>
    </r>
    <r>
      <rPr>
        <sz val="10"/>
        <rFont val="Calibri"/>
        <family val="2"/>
        <charset val="238"/>
        <scheme val="minor"/>
      </rPr>
      <t>(dif. negativa - se inca-</t>
    </r>
  </si>
  <si>
    <t>seaza mai putin - in ct. 665)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</si>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</sst>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b/>
      <u/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rgb="FFFF0000"/>
      <name val="Times New Roman"/>
      <family val="1"/>
      <charset val="238"/>
    </font>
    <font>
      <b/>
      <sz val="12"/>
      <color rgb="FF0000FF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12"/>
      <color rgb="FF0000FF"/>
      <name val="Calibri"/>
      <family val="2"/>
      <charset val="238"/>
      <scheme val="minor"/>
    </font>
    <font>
      <b/>
      <sz val="10"/>
      <color rgb="FFFFFFFF"/>
      <name val="Calibri"/>
      <family val="2"/>
      <charset val="238"/>
      <scheme val="minor"/>
    </font>
    <font>
      <b/>
      <sz val="10"/>
      <color rgb="FF0000FF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rgb="FF000000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dashed">
        <color auto="1"/>
      </left>
      <right style="dashed">
        <color auto="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dashed">
        <color auto="1"/>
      </left>
      <right style="dashed">
        <color auto="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6795556505021"/>
      </right>
      <top style="thin">
        <color theme="0" tint="-0.149906918546098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/>
    <xf numFmtId="0" fontId="7" fillId="0" borderId="0" xfId="0" applyFont="1"/>
    <xf numFmtId="0" fontId="7" fillId="0" borderId="0" xfId="0" applyFont="1" applyAlignment="1">
      <alignment horizontal="right"/>
    </xf>
    <xf numFmtId="4" fontId="0" fillId="0" borderId="5" xfId="0" applyNumberFormat="1" applyBorder="1"/>
    <xf numFmtId="4" fontId="0" fillId="3" borderId="5" xfId="0" applyNumberFormat="1" applyFill="1" applyBorder="1"/>
    <xf numFmtId="4" fontId="0" fillId="3" borderId="0" xfId="0" applyNumberFormat="1" applyFill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4" fontId="0" fillId="0" borderId="0" xfId="0" applyNumberFormat="1" applyBorder="1"/>
    <xf numFmtId="4" fontId="0" fillId="0" borderId="9" xfId="0" applyNumberFormat="1" applyBorder="1"/>
    <xf numFmtId="4" fontId="0" fillId="0" borderId="8" xfId="0" applyNumberFormat="1" applyBorder="1"/>
    <xf numFmtId="0" fontId="1" fillId="0" borderId="5" xfId="0" applyFont="1" applyBorder="1"/>
    <xf numFmtId="0" fontId="0" fillId="0" borderId="0" xfId="0" applyAlignment="1">
      <alignment horizontal="right"/>
    </xf>
    <xf numFmtId="0" fontId="0" fillId="0" borderId="11" xfId="0" applyBorder="1"/>
    <xf numFmtId="4" fontId="1" fillId="0" borderId="11" xfId="0" applyNumberFormat="1" applyFont="1" applyBorder="1"/>
    <xf numFmtId="4" fontId="1" fillId="3" borderId="11" xfId="0" applyNumberFormat="1" applyFont="1" applyFill="1" applyBorder="1"/>
    <xf numFmtId="0" fontId="1" fillId="0" borderId="12" xfId="0" applyFont="1" applyBorder="1"/>
    <xf numFmtId="4" fontId="1" fillId="0" borderId="12" xfId="0" applyNumberFormat="1" applyFont="1" applyBorder="1"/>
    <xf numFmtId="4" fontId="1" fillId="3" borderId="12" xfId="0" applyNumberFormat="1" applyFont="1" applyFill="1" applyBorder="1"/>
    <xf numFmtId="0" fontId="1" fillId="0" borderId="12" xfId="0" applyFont="1" applyBorder="1" applyAlignment="1">
      <alignment horizontal="right"/>
    </xf>
    <xf numFmtId="4" fontId="8" fillId="0" borderId="11" xfId="0" applyNumberFormat="1" applyFont="1" applyBorder="1"/>
    <xf numFmtId="0" fontId="8" fillId="0" borderId="11" xfId="0" applyFont="1" applyBorder="1"/>
    <xf numFmtId="0" fontId="9" fillId="0" borderId="0" xfId="0" applyFont="1"/>
    <xf numFmtId="4" fontId="0" fillId="0" borderId="10" xfId="0" applyNumberFormat="1" applyBorder="1"/>
    <xf numFmtId="49" fontId="1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2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" fontId="1" fillId="0" borderId="5" xfId="0" applyNumberFormat="1" applyFont="1" applyBorder="1"/>
    <xf numFmtId="4" fontId="14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4" fontId="12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10" fontId="4" fillId="0" borderId="0" xfId="0" applyNumberFormat="1" applyFont="1"/>
    <xf numFmtId="10" fontId="12" fillId="0" borderId="0" xfId="0" applyNumberFormat="1" applyFont="1"/>
    <xf numFmtId="10" fontId="16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right"/>
    </xf>
    <xf numFmtId="0" fontId="1" fillId="0" borderId="0" xfId="0" applyFont="1" applyBorder="1"/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4" borderId="13" xfId="0" applyFill="1" applyBorder="1"/>
    <xf numFmtId="0" fontId="7" fillId="4" borderId="13" xfId="0" applyFont="1" applyFill="1" applyBorder="1"/>
    <xf numFmtId="0" fontId="7" fillId="4" borderId="13" xfId="0" applyFont="1" applyFill="1" applyBorder="1" applyAlignment="1">
      <alignment horizontal="right"/>
    </xf>
    <xf numFmtId="0" fontId="1" fillId="4" borderId="13" xfId="0" applyFont="1" applyFill="1" applyBorder="1"/>
    <xf numFmtId="4" fontId="0" fillId="4" borderId="13" xfId="0" applyNumberFormat="1" applyFill="1" applyBorder="1"/>
    <xf numFmtId="4" fontId="1" fillId="4" borderId="13" xfId="0" applyNumberFormat="1" applyFont="1" applyFill="1" applyBorder="1"/>
    <xf numFmtId="0" fontId="1" fillId="4" borderId="13" xfId="0" applyFont="1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4" fontId="8" fillId="4" borderId="13" xfId="0" applyNumberFormat="1" applyFont="1" applyFill="1" applyBorder="1"/>
    <xf numFmtId="0" fontId="8" fillId="4" borderId="13" xfId="0" applyFont="1" applyFill="1" applyBorder="1"/>
    <xf numFmtId="0" fontId="19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8" fillId="0" borderId="5" xfId="0" applyFont="1" applyBorder="1"/>
    <xf numFmtId="0" fontId="8" fillId="0" borderId="5" xfId="0" applyFont="1" applyBorder="1" applyAlignment="1">
      <alignment horizontal="right"/>
    </xf>
    <xf numFmtId="4" fontId="1" fillId="4" borderId="13" xfId="0" applyNumberFormat="1" applyFont="1" applyFill="1" applyBorder="1" applyAlignment="1">
      <alignment horizontal="right"/>
    </xf>
    <xf numFmtId="10" fontId="12" fillId="4" borderId="13" xfId="0" applyNumberFormat="1" applyFont="1" applyFill="1" applyBorder="1"/>
    <xf numFmtId="0" fontId="1" fillId="4" borderId="13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" fontId="23" fillId="0" borderId="0" xfId="0" applyNumberFormat="1" applyFont="1"/>
    <xf numFmtId="4" fontId="0" fillId="4" borderId="14" xfId="0" applyNumberFormat="1" applyFill="1" applyBorder="1"/>
    <xf numFmtId="0" fontId="0" fillId="4" borderId="14" xfId="0" applyFill="1" applyBorder="1"/>
    <xf numFmtId="49" fontId="12" fillId="4" borderId="13" xfId="0" applyNumberFormat="1" applyFont="1" applyFill="1" applyBorder="1" applyAlignment="1">
      <alignment horizontal="center"/>
    </xf>
    <xf numFmtId="49" fontId="8" fillId="4" borderId="13" xfId="0" applyNumberFormat="1" applyFont="1" applyFill="1" applyBorder="1" applyAlignment="1">
      <alignment horizontal="center"/>
    </xf>
    <xf numFmtId="49" fontId="10" fillId="4" borderId="13" xfId="0" applyNumberFormat="1" applyFont="1" applyFill="1" applyBorder="1" applyAlignment="1">
      <alignment horizontal="center"/>
    </xf>
    <xf numFmtId="4" fontId="1" fillId="4" borderId="13" xfId="0" applyNumberFormat="1" applyFont="1" applyFill="1" applyBorder="1" applyAlignment="1">
      <alignment horizontal="center"/>
    </xf>
    <xf numFmtId="49" fontId="0" fillId="4" borderId="13" xfId="0" applyNumberFormat="1" applyFill="1" applyBorder="1" applyAlignment="1">
      <alignment horizontal="center"/>
    </xf>
    <xf numFmtId="0" fontId="0" fillId="4" borderId="13" xfId="0" applyFill="1" applyBorder="1" applyAlignment="1">
      <alignment horizontal="left"/>
    </xf>
    <xf numFmtId="0" fontId="8" fillId="4" borderId="13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right"/>
    </xf>
    <xf numFmtId="4" fontId="17" fillId="0" borderId="0" xfId="0" applyNumberFormat="1" applyFont="1"/>
    <xf numFmtId="0" fontId="0" fillId="4" borderId="16" xfId="0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4" fontId="17" fillId="4" borderId="13" xfId="0" applyNumberFormat="1" applyFont="1" applyFill="1" applyBorder="1"/>
    <xf numFmtId="49" fontId="1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/>
    <xf numFmtId="49" fontId="0" fillId="0" borderId="0" xfId="0" applyNumberFormat="1"/>
    <xf numFmtId="49" fontId="1" fillId="0" borderId="3" xfId="0" applyNumberFormat="1" applyFont="1" applyBorder="1" applyAlignment="1">
      <alignment horizontal="left"/>
    </xf>
    <xf numFmtId="49" fontId="0" fillId="0" borderId="7" xfId="0" applyNumberFormat="1" applyBorder="1" applyAlignment="1">
      <alignment horizontal="right"/>
    </xf>
    <xf numFmtId="49" fontId="0" fillId="0" borderId="0" xfId="0" applyNumberFormat="1" applyBorder="1"/>
    <xf numFmtId="49" fontId="1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right"/>
    </xf>
    <xf numFmtId="49" fontId="0" fillId="4" borderId="13" xfId="0" applyNumberFormat="1" applyFill="1" applyBorder="1" applyAlignment="1">
      <alignment horizontal="right"/>
    </xf>
    <xf numFmtId="49" fontId="0" fillId="4" borderId="13" xfId="0" applyNumberFormat="1" applyFill="1" applyBorder="1"/>
    <xf numFmtId="49" fontId="1" fillId="4" borderId="13" xfId="0" applyNumberFormat="1" applyFont="1" applyFill="1" applyBorder="1" applyAlignment="1">
      <alignment horizontal="left"/>
    </xf>
    <xf numFmtId="0" fontId="26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13" xfId="0" applyFont="1" applyFill="1" applyBorder="1"/>
    <xf numFmtId="4" fontId="8" fillId="0" borderId="5" xfId="0" applyNumberFormat="1" applyFont="1" applyBorder="1"/>
    <xf numFmtId="0" fontId="27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20" fillId="0" borderId="0" xfId="0" applyFont="1" applyAlignment="1">
      <alignment horizontal="left"/>
    </xf>
    <xf numFmtId="0" fontId="1" fillId="0" borderId="15" xfId="0" applyFont="1" applyBorder="1"/>
    <xf numFmtId="4" fontId="0" fillId="0" borderId="0" xfId="0" applyNumberFormat="1" applyFont="1"/>
    <xf numFmtId="0" fontId="20" fillId="0" borderId="0" xfId="0" applyFont="1"/>
    <xf numFmtId="0" fontId="0" fillId="0" borderId="10" xfId="0" applyBorder="1"/>
    <xf numFmtId="4" fontId="0" fillId="4" borderId="13" xfId="0" applyNumberFormat="1" applyFont="1" applyFill="1" applyBorder="1"/>
    <xf numFmtId="0" fontId="1" fillId="0" borderId="17" xfId="0" applyFont="1" applyBorder="1"/>
    <xf numFmtId="0" fontId="27" fillId="0" borderId="0" xfId="0" applyFont="1"/>
    <xf numFmtId="0" fontId="19" fillId="0" borderId="18" xfId="0" applyFont="1" applyBorder="1"/>
    <xf numFmtId="0" fontId="7" fillId="4" borderId="1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49" fontId="20" fillId="0" borderId="0" xfId="0" applyNumberFormat="1" applyFont="1" applyAlignment="1">
      <alignment horizontal="left"/>
    </xf>
    <xf numFmtId="0" fontId="0" fillId="4" borderId="0" xfId="0" applyFill="1" applyAlignment="1">
      <alignment horizontal="right"/>
    </xf>
    <xf numFmtId="0" fontId="0" fillId="4" borderId="19" xfId="0" applyFill="1" applyBorder="1"/>
    <xf numFmtId="0" fontId="1" fillId="0" borderId="21" xfId="0" applyFont="1" applyBorder="1"/>
    <xf numFmtId="4" fontId="23" fillId="4" borderId="13" xfId="0" applyNumberFormat="1" applyFont="1" applyFill="1" applyBorder="1"/>
    <xf numFmtId="0" fontId="0" fillId="3" borderId="0" xfId="0" applyFill="1" applyAlignment="1">
      <alignment horizontal="right"/>
    </xf>
    <xf numFmtId="0" fontId="17" fillId="3" borderId="0" xfId="0" applyFont="1" applyFill="1" applyAlignment="1">
      <alignment horizontal="right"/>
    </xf>
    <xf numFmtId="0" fontId="19" fillId="0" borderId="0" xfId="0" applyFont="1" applyBorder="1"/>
    <xf numFmtId="4" fontId="1" fillId="0" borderId="0" xfId="0" applyNumberFormat="1" applyFont="1" applyBorder="1" applyAlignment="1">
      <alignment horizontal="right"/>
    </xf>
    <xf numFmtId="10" fontId="12" fillId="0" borderId="0" xfId="0" applyNumberFormat="1" applyFont="1" applyBorder="1"/>
    <xf numFmtId="0" fontId="19" fillId="0" borderId="13" xfId="0" applyFont="1" applyBorder="1"/>
    <xf numFmtId="0" fontId="0" fillId="0" borderId="13" xfId="0" applyBorder="1"/>
    <xf numFmtId="0" fontId="0" fillId="0" borderId="22" xfId="0" applyBorder="1" applyAlignment="1">
      <alignment horizontal="right"/>
    </xf>
    <xf numFmtId="0" fontId="0" fillId="4" borderId="22" xfId="0" applyFill="1" applyBorder="1" applyAlignment="1">
      <alignment horizontal="right"/>
    </xf>
    <xf numFmtId="0" fontId="4" fillId="4" borderId="22" xfId="0" applyFont="1" applyFill="1" applyBorder="1" applyAlignment="1">
      <alignment horizontal="right"/>
    </xf>
    <xf numFmtId="4" fontId="8" fillId="0" borderId="0" xfId="0" applyNumberFormat="1" applyFont="1" applyBorder="1" applyAlignment="1"/>
    <xf numFmtId="4" fontId="8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4" fontId="13" fillId="0" borderId="0" xfId="0" applyNumberFormat="1" applyFont="1" applyBorder="1" applyAlignment="1">
      <alignment horizontal="right"/>
    </xf>
    <xf numFmtId="49" fontId="19" fillId="0" borderId="0" xfId="0" applyNumberFormat="1" applyFont="1" applyBorder="1" applyAlignment="1">
      <alignment horizontal="left"/>
    </xf>
    <xf numFmtId="4" fontId="12" fillId="0" borderId="0" xfId="0" applyNumberFormat="1" applyFont="1" applyBorder="1" applyAlignment="1">
      <alignment horizontal="right"/>
    </xf>
    <xf numFmtId="10" fontId="12" fillId="0" borderId="0" xfId="0" applyNumberFormat="1" applyFont="1" applyBorder="1" applyAlignment="1">
      <alignment horizontal="right"/>
    </xf>
    <xf numFmtId="4" fontId="14" fillId="0" borderId="0" xfId="0" applyNumberFormat="1" applyFont="1" applyBorder="1" applyAlignment="1">
      <alignment horizontal="right"/>
    </xf>
    <xf numFmtId="0" fontId="20" fillId="0" borderId="0" xfId="0" applyFont="1" applyBorder="1"/>
    <xf numFmtId="10" fontId="12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4" fontId="8" fillId="4" borderId="13" xfId="0" applyNumberFormat="1" applyFont="1" applyFill="1" applyBorder="1" applyAlignment="1"/>
    <xf numFmtId="0" fontId="19" fillId="4" borderId="13" xfId="0" applyFont="1" applyFill="1" applyBorder="1" applyAlignment="1">
      <alignment horizontal="left"/>
    </xf>
    <xf numFmtId="4" fontId="13" fillId="4" borderId="13" xfId="0" applyNumberFormat="1" applyFont="1" applyFill="1" applyBorder="1" applyAlignment="1">
      <alignment horizontal="right"/>
    </xf>
    <xf numFmtId="49" fontId="19" fillId="4" borderId="13" xfId="0" applyNumberFormat="1" applyFont="1" applyFill="1" applyBorder="1" applyAlignment="1">
      <alignment horizontal="left"/>
    </xf>
    <xf numFmtId="4" fontId="12" fillId="4" borderId="13" xfId="0" applyNumberFormat="1" applyFont="1" applyFill="1" applyBorder="1" applyAlignment="1">
      <alignment horizontal="right"/>
    </xf>
    <xf numFmtId="10" fontId="12" fillId="4" borderId="13" xfId="0" applyNumberFormat="1" applyFont="1" applyFill="1" applyBorder="1" applyAlignment="1">
      <alignment horizontal="right"/>
    </xf>
    <xf numFmtId="4" fontId="14" fillId="4" borderId="13" xfId="0" applyNumberFormat="1" applyFont="1" applyFill="1" applyBorder="1" applyAlignment="1">
      <alignment horizontal="right"/>
    </xf>
    <xf numFmtId="4" fontId="10" fillId="4" borderId="13" xfId="0" applyNumberFormat="1" applyFont="1" applyFill="1" applyBorder="1"/>
    <xf numFmtId="0" fontId="9" fillId="4" borderId="13" xfId="0" applyFont="1" applyFill="1" applyBorder="1"/>
    <xf numFmtId="0" fontId="25" fillId="4" borderId="13" xfId="0" applyFont="1" applyFill="1" applyBorder="1" applyAlignment="1">
      <alignment horizontal="center"/>
    </xf>
    <xf numFmtId="0" fontId="27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/>
    </xf>
    <xf numFmtId="10" fontId="8" fillId="4" borderId="13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4" fontId="1" fillId="4" borderId="13" xfId="0" applyNumberFormat="1" applyFont="1" applyFill="1" applyBorder="1" applyAlignment="1">
      <alignment horizontal="center" vertical="center"/>
    </xf>
    <xf numFmtId="10" fontId="10" fillId="4" borderId="13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/>
    </xf>
    <xf numFmtId="0" fontId="0" fillId="4" borderId="24" xfId="0" applyFill="1" applyBorder="1"/>
    <xf numFmtId="0" fontId="1" fillId="0" borderId="22" xfId="0" applyFont="1" applyBorder="1" applyAlignment="1">
      <alignment horizontal="center"/>
    </xf>
    <xf numFmtId="0" fontId="0" fillId="0" borderId="22" xfId="0" applyBorder="1"/>
    <xf numFmtId="0" fontId="0" fillId="4" borderId="22" xfId="0" applyFill="1" applyBorder="1"/>
    <xf numFmtId="0" fontId="1" fillId="0" borderId="22" xfId="0" applyFont="1" applyBorder="1"/>
    <xf numFmtId="49" fontId="0" fillId="0" borderId="22" xfId="0" applyNumberFormat="1" applyBorder="1"/>
    <xf numFmtId="0" fontId="1" fillId="4" borderId="22" xfId="0" applyFont="1" applyFill="1" applyBorder="1"/>
    <xf numFmtId="0" fontId="4" fillId="3" borderId="0" xfId="0" applyFont="1" applyFill="1" applyAlignment="1">
      <alignment horizontal="right"/>
    </xf>
    <xf numFmtId="0" fontId="19" fillId="0" borderId="11" xfId="0" applyFont="1" applyBorder="1" applyAlignment="1">
      <alignment horizontal="left"/>
    </xf>
    <xf numFmtId="0" fontId="19" fillId="0" borderId="22" xfId="0" applyFont="1" applyBorder="1"/>
    <xf numFmtId="4" fontId="1" fillId="0" borderId="22" xfId="0" applyNumberFormat="1" applyFont="1" applyBorder="1" applyAlignment="1">
      <alignment horizontal="right"/>
    </xf>
    <xf numFmtId="10" fontId="12" fillId="0" borderId="22" xfId="0" applyNumberFormat="1" applyFont="1" applyBorder="1"/>
    <xf numFmtId="0" fontId="12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4" fontId="12" fillId="0" borderId="11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4" fontId="1" fillId="0" borderId="10" xfId="0" applyNumberFormat="1" applyFont="1" applyBorder="1"/>
    <xf numFmtId="0" fontId="19" fillId="4" borderId="24" xfId="0" applyFont="1" applyFill="1" applyBorder="1"/>
    <xf numFmtId="0" fontId="27" fillId="4" borderId="24" xfId="0" applyFont="1" applyFill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4" borderId="27" xfId="0" applyFont="1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0" fontId="0" fillId="4" borderId="26" xfId="0" applyFill="1" applyBorder="1" applyAlignment="1">
      <alignment horizontal="right"/>
    </xf>
    <xf numFmtId="0" fontId="0" fillId="4" borderId="16" xfId="0" applyFill="1" applyBorder="1"/>
    <xf numFmtId="4" fontId="1" fillId="4" borderId="22" xfId="0" applyNumberFormat="1" applyFont="1" applyFill="1" applyBorder="1"/>
    <xf numFmtId="4" fontId="8" fillId="4" borderId="22" xfId="0" applyNumberFormat="1" applyFont="1" applyFill="1" applyBorder="1"/>
    <xf numFmtId="0" fontId="8" fillId="4" borderId="22" xfId="0" applyFont="1" applyFill="1" applyBorder="1"/>
    <xf numFmtId="0" fontId="1" fillId="4" borderId="22" xfId="0" applyFont="1" applyFill="1" applyBorder="1" applyAlignment="1">
      <alignment horizontal="right"/>
    </xf>
    <xf numFmtId="0" fontId="27" fillId="0" borderId="0" xfId="0" applyFont="1" applyBorder="1" applyAlignment="1">
      <alignment horizontal="center" vertical="center"/>
    </xf>
    <xf numFmtId="4" fontId="8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/>
    <xf numFmtId="0" fontId="1" fillId="4" borderId="16" xfId="0" applyFont="1" applyFill="1" applyBorder="1"/>
    <xf numFmtId="0" fontId="0" fillId="4" borderId="25" xfId="0" applyFill="1" applyBorder="1" applyAlignment="1">
      <alignment horizontal="right"/>
    </xf>
    <xf numFmtId="0" fontId="19" fillId="0" borderId="28" xfId="0" applyFont="1" applyBorder="1"/>
    <xf numFmtId="4" fontId="1" fillId="0" borderId="29" xfId="0" applyNumberFormat="1" applyFont="1" applyBorder="1" applyAlignment="1">
      <alignment horizontal="right"/>
    </xf>
    <xf numFmtId="10" fontId="12" fillId="0" borderId="29" xfId="0" applyNumberFormat="1" applyFont="1" applyBorder="1"/>
    <xf numFmtId="0" fontId="1" fillId="0" borderId="29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0" fillId="0" borderId="29" xfId="0" applyBorder="1"/>
    <xf numFmtId="49" fontId="0" fillId="0" borderId="29" xfId="0" applyNumberFormat="1" applyBorder="1" applyAlignment="1">
      <alignment horizontal="right"/>
    </xf>
    <xf numFmtId="0" fontId="1" fillId="0" borderId="29" xfId="0" applyFont="1" applyBorder="1"/>
    <xf numFmtId="4" fontId="0" fillId="0" borderId="29" xfId="0" applyNumberFormat="1" applyBorder="1"/>
    <xf numFmtId="0" fontId="0" fillId="0" borderId="30" xfId="0" applyBorder="1"/>
    <xf numFmtId="0" fontId="19" fillId="4" borderId="31" xfId="0" applyFont="1" applyFill="1" applyBorder="1"/>
    <xf numFmtId="4" fontId="1" fillId="4" borderId="32" xfId="0" applyNumberFormat="1" applyFont="1" applyFill="1" applyBorder="1" applyAlignment="1">
      <alignment horizontal="right"/>
    </xf>
    <xf numFmtId="10" fontId="12" fillId="4" borderId="32" xfId="0" applyNumberFormat="1" applyFont="1" applyFill="1" applyBorder="1"/>
    <xf numFmtId="0" fontId="1" fillId="4" borderId="32" xfId="0" applyFont="1" applyFill="1" applyBorder="1" applyAlignment="1">
      <alignment horizontal="center"/>
    </xf>
    <xf numFmtId="49" fontId="12" fillId="4" borderId="32" xfId="0" applyNumberFormat="1" applyFont="1" applyFill="1" applyBorder="1" applyAlignment="1">
      <alignment horizontal="center"/>
    </xf>
    <xf numFmtId="49" fontId="8" fillId="4" borderId="32" xfId="0" applyNumberFormat="1" applyFont="1" applyFill="1" applyBorder="1" applyAlignment="1">
      <alignment horizontal="center"/>
    </xf>
    <xf numFmtId="49" fontId="0" fillId="4" borderId="32" xfId="0" applyNumberFormat="1" applyFill="1" applyBorder="1" applyAlignment="1">
      <alignment horizontal="center"/>
    </xf>
    <xf numFmtId="49" fontId="1" fillId="4" borderId="32" xfId="0" applyNumberFormat="1" applyFont="1" applyFill="1" applyBorder="1" applyAlignment="1">
      <alignment horizontal="left"/>
    </xf>
    <xf numFmtId="0" fontId="1" fillId="4" borderId="32" xfId="0" applyFont="1" applyFill="1" applyBorder="1" applyAlignment="1">
      <alignment horizontal="right"/>
    </xf>
    <xf numFmtId="0" fontId="0" fillId="4" borderId="32" xfId="0" applyFill="1" applyBorder="1"/>
    <xf numFmtId="4" fontId="1" fillId="4" borderId="33" xfId="0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1" fillId="4" borderId="14" xfId="0" applyFont="1" applyFill="1" applyBorder="1" applyAlignment="1">
      <alignment horizontal="right"/>
    </xf>
    <xf numFmtId="0" fontId="7" fillId="0" borderId="34" xfId="0" applyFont="1" applyBorder="1" applyAlignment="1">
      <alignment horizontal="right"/>
    </xf>
    <xf numFmtId="0" fontId="7" fillId="0" borderId="34" xfId="0" applyFont="1" applyBorder="1"/>
    <xf numFmtId="0" fontId="1" fillId="4" borderId="19" xfId="0" applyFont="1" applyFill="1" applyBorder="1"/>
    <xf numFmtId="4" fontId="1" fillId="4" borderId="19" xfId="0" applyNumberFormat="1" applyFont="1" applyFill="1" applyBorder="1"/>
    <xf numFmtId="0" fontId="1" fillId="4" borderId="19" xfId="0" applyFont="1" applyFill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10" fillId="4" borderId="35" xfId="0" applyFont="1" applyFill="1" applyBorder="1"/>
    <xf numFmtId="0" fontId="19" fillId="0" borderId="11" xfId="0" applyFont="1" applyBorder="1"/>
    <xf numFmtId="0" fontId="19" fillId="0" borderId="36" xfId="0" applyFont="1" applyBorder="1"/>
    <xf numFmtId="0" fontId="1" fillId="0" borderId="15" xfId="0" applyFont="1" applyBorder="1" applyAlignment="1">
      <alignment horizontal="center"/>
    </xf>
    <xf numFmtId="0" fontId="20" fillId="0" borderId="0" xfId="0" applyFont="1" applyBorder="1" applyAlignment="1"/>
    <xf numFmtId="0" fontId="20" fillId="4" borderId="13" xfId="0" applyFont="1" applyFill="1" applyBorder="1"/>
    <xf numFmtId="49" fontId="1" fillId="4" borderId="13" xfId="0" applyNumberFormat="1" applyFont="1" applyFill="1" applyBorder="1" applyAlignment="1">
      <alignment horizontal="center"/>
    </xf>
    <xf numFmtId="0" fontId="19" fillId="4" borderId="24" xfId="0" applyFont="1" applyFill="1" applyBorder="1" applyAlignment="1">
      <alignment horizontal="left" vertic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4" xfId="0" applyBorder="1" applyAlignment="1">
      <alignment horizontal="right"/>
    </xf>
    <xf numFmtId="0" fontId="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8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5" fillId="4" borderId="13" xfId="0" applyFont="1" applyFill="1" applyBorder="1" applyAlignment="1">
      <alignment horizontal="center"/>
    </xf>
    <xf numFmtId="0" fontId="7" fillId="0" borderId="3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rin Scortescu" id="{0D84147F-07ED-45AA-9E9D-3E5CD9972663}" userId="S::florin.scortescu@feaa.uaic.ro::9b8c6d99-3b4d-4d55-9f32-a2aeeda896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16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2" style="28" customWidth="1"/>
    <col min="4" max="4" width="69.5703125" style="123" customWidth="1"/>
    <col min="5" max="5" width="2" style="59" customWidth="1"/>
    <col min="6" max="6" width="2" style="66" customWidth="1"/>
    <col min="7" max="7" width="1.85546875" style="59" customWidth="1"/>
    <col min="8" max="8" width="5" style="11" customWidth="1"/>
    <col min="9" max="9" width="4.5703125" style="45" customWidth="1"/>
    <col min="10" max="10" width="4.42578125" style="46" customWidth="1"/>
    <col min="11" max="11" width="4.42578125" customWidth="1"/>
    <col min="12" max="12" width="11.28515625" style="113" customWidth="1"/>
    <col min="13" max="13" width="1.7109375" style="1" customWidth="1"/>
    <col min="14" max="14" width="10.5703125" customWidth="1"/>
    <col min="15" max="15" width="3.28515625" customWidth="1"/>
    <col min="16" max="16" width="10.42578125" customWidth="1"/>
    <col min="17" max="17" width="10.28515625" customWidth="1"/>
    <col min="18" max="18" width="4.42578125" customWidth="1"/>
    <col min="19" max="19" width="2.85546875" customWidth="1"/>
    <col min="20" max="20" width="4.140625" customWidth="1"/>
    <col min="21" max="21" width="10.140625" bestFit="1" customWidth="1"/>
    <col min="22" max="22" width="0.5703125" customWidth="1"/>
    <col min="23" max="23" width="9.85546875" customWidth="1"/>
    <col min="24" max="24" width="3.5703125" customWidth="1"/>
    <col min="25" max="25" width="6.5703125" customWidth="1"/>
    <col min="26" max="26" width="3.7109375" customWidth="1"/>
    <col min="27" max="27" width="10.42578125" customWidth="1"/>
    <col min="28" max="28" width="0.5703125" customWidth="1"/>
    <col min="29" max="29" width="10.7109375" customWidth="1"/>
    <col min="30" max="30" width="3.7109375" customWidth="1"/>
    <col min="31" max="31" width="6.5703125" customWidth="1"/>
    <col min="32" max="32" width="4.140625" customWidth="1"/>
    <col min="33" max="33" width="10.140625" customWidth="1"/>
    <col min="34" max="34" width="0.5703125" customWidth="1"/>
    <col min="35" max="35" width="10.140625" bestFit="1" customWidth="1"/>
    <col min="36" max="36" width="3.85546875" customWidth="1"/>
  </cols>
  <sheetData>
    <row r="1" spans="2:78" ht="19.5" thickBot="1" x14ac:dyDescent="0.35">
      <c r="B1" s="3"/>
      <c r="C1" s="71"/>
      <c r="D1" s="122"/>
      <c r="E1" s="63"/>
      <c r="F1" s="65"/>
      <c r="G1" s="58"/>
      <c r="H1" s="6"/>
      <c r="I1" s="86"/>
      <c r="J1" s="87"/>
      <c r="K1" s="2"/>
      <c r="L1" s="110" t="s">
        <v>0</v>
      </c>
      <c r="M1" s="4" t="s">
        <v>1</v>
      </c>
      <c r="N1" s="5" t="s">
        <v>2</v>
      </c>
      <c r="O1" s="2"/>
      <c r="P1" s="2"/>
      <c r="Q1" s="2"/>
      <c r="Z1" s="262"/>
      <c r="AA1" s="262"/>
      <c r="AB1" s="262"/>
      <c r="AC1" s="262"/>
      <c r="AD1" s="262"/>
      <c r="AE1" s="262"/>
      <c r="BW1" s="262" t="s">
        <v>18</v>
      </c>
      <c r="BX1" s="262"/>
      <c r="BY1" s="262"/>
      <c r="BZ1" s="262"/>
    </row>
    <row r="2" spans="2:78" ht="15.75" x14ac:dyDescent="0.25">
      <c r="C2" s="71"/>
      <c r="L2" s="111" t="s">
        <v>3</v>
      </c>
      <c r="M2" s="7"/>
      <c r="N2" s="6" t="s">
        <v>4</v>
      </c>
    </row>
    <row r="3" spans="2:78" ht="14.25" customHeight="1" x14ac:dyDescent="0.25">
      <c r="L3" s="112"/>
      <c r="M3" s="7"/>
      <c r="N3" s="2"/>
    </row>
    <row r="4" spans="2:78" ht="14.25" customHeight="1" x14ac:dyDescent="0.25">
      <c r="L4" s="112"/>
      <c r="M4" s="6"/>
      <c r="N4" s="2"/>
    </row>
    <row r="5" spans="2:78" ht="19.5" thickBot="1" x14ac:dyDescent="0.35">
      <c r="L5" s="110" t="s">
        <v>0</v>
      </c>
      <c r="M5" s="4" t="s">
        <v>5</v>
      </c>
      <c r="N5" s="5" t="s">
        <v>2</v>
      </c>
    </row>
    <row r="6" spans="2:78" ht="15.75" x14ac:dyDescent="0.25">
      <c r="D6" s="136"/>
      <c r="L6" s="111" t="s">
        <v>4</v>
      </c>
      <c r="M6" s="7"/>
      <c r="N6" s="6" t="s">
        <v>3</v>
      </c>
    </row>
    <row r="7" spans="2:78" ht="18" customHeight="1" x14ac:dyDescent="0.25">
      <c r="C7" s="71"/>
      <c r="L7" s="112"/>
      <c r="M7" s="7"/>
      <c r="N7" s="2"/>
    </row>
    <row r="8" spans="2:78" x14ac:dyDescent="0.25">
      <c r="C8" s="73"/>
    </row>
    <row r="9" spans="2:78" ht="15.75" x14ac:dyDescent="0.25">
      <c r="C9" s="71"/>
      <c r="D9" s="61" t="s">
        <v>6</v>
      </c>
      <c r="E9" s="64"/>
      <c r="F9" s="67"/>
      <c r="G9" s="60"/>
    </row>
    <row r="10" spans="2:78" ht="16.5" thickBot="1" x14ac:dyDescent="0.3">
      <c r="D10" s="124"/>
      <c r="F10" s="68"/>
      <c r="I10" s="43" t="s">
        <v>7</v>
      </c>
      <c r="J10" s="44" t="s">
        <v>8</v>
      </c>
      <c r="K10" s="40"/>
      <c r="L10" s="114" t="s">
        <v>0</v>
      </c>
      <c r="M10" s="8"/>
      <c r="N10" s="9" t="s">
        <v>2</v>
      </c>
      <c r="P10" s="10" t="s">
        <v>0</v>
      </c>
      <c r="Q10" s="11" t="s">
        <v>2</v>
      </c>
      <c r="T10" s="16" t="s">
        <v>0</v>
      </c>
      <c r="U10" s="261">
        <v>371</v>
      </c>
      <c r="V10" s="261"/>
      <c r="W10" s="261"/>
      <c r="X10" s="17" t="s">
        <v>2</v>
      </c>
      <c r="Z10" s="16" t="s">
        <v>0</v>
      </c>
      <c r="AA10" s="261">
        <v>707</v>
      </c>
      <c r="AB10" s="261"/>
      <c r="AC10" s="261"/>
      <c r="AD10" s="17" t="s">
        <v>2</v>
      </c>
      <c r="AF10" s="16" t="s">
        <v>0</v>
      </c>
      <c r="AG10" s="261">
        <v>4427</v>
      </c>
      <c r="AH10" s="261"/>
      <c r="AI10" s="261"/>
      <c r="AJ10" s="17" t="s">
        <v>2</v>
      </c>
    </row>
    <row r="11" spans="2:78" x14ac:dyDescent="0.25">
      <c r="C11" s="72" t="s">
        <v>9</v>
      </c>
      <c r="D11" s="84" t="s">
        <v>24</v>
      </c>
      <c r="G11" s="57"/>
      <c r="H11" s="11">
        <v>4111</v>
      </c>
      <c r="I11" s="43" t="s">
        <v>1</v>
      </c>
      <c r="J11" s="44" t="s">
        <v>3</v>
      </c>
      <c r="K11" s="42"/>
      <c r="L11" s="115" t="s">
        <v>25</v>
      </c>
      <c r="M11" s="10" t="s">
        <v>10</v>
      </c>
      <c r="N11" s="13" t="s">
        <v>19</v>
      </c>
      <c r="P11" s="25">
        <v>4500</v>
      </c>
      <c r="Q11" s="26"/>
      <c r="T11" s="88" t="s">
        <v>11</v>
      </c>
      <c r="U11" s="126">
        <v>2657.6</v>
      </c>
      <c r="V11" s="19"/>
      <c r="W11" s="18"/>
      <c r="X11" s="15"/>
      <c r="Z11" s="88"/>
      <c r="AA11" s="18"/>
      <c r="AB11" s="19"/>
      <c r="AC11" s="18"/>
      <c r="AD11" s="89" t="s">
        <v>11</v>
      </c>
      <c r="AF11" s="27"/>
      <c r="AG11" s="18"/>
      <c r="AH11" s="19"/>
      <c r="AI11" s="55"/>
      <c r="AJ11" s="89" t="s">
        <v>11</v>
      </c>
    </row>
    <row r="12" spans="2:78" x14ac:dyDescent="0.25">
      <c r="C12" s="71"/>
      <c r="D12" s="127"/>
      <c r="G12" s="57"/>
      <c r="H12" s="11">
        <v>707</v>
      </c>
      <c r="I12" s="43" t="s">
        <v>5</v>
      </c>
      <c r="J12" s="44" t="s">
        <v>3</v>
      </c>
      <c r="K12" s="41"/>
      <c r="L12" s="118"/>
      <c r="M12" s="130"/>
      <c r="N12" s="23">
        <v>707</v>
      </c>
      <c r="O12" s="22"/>
      <c r="P12" s="39"/>
      <c r="Q12" s="12">
        <f>P11/1.19</f>
        <v>3781.5126050420172</v>
      </c>
      <c r="T12" s="1" t="s">
        <v>12</v>
      </c>
      <c r="U12" s="131"/>
      <c r="V12" s="20"/>
      <c r="W12" s="12"/>
      <c r="X12" s="14" t="s">
        <v>13</v>
      </c>
      <c r="Z12" s="1" t="s">
        <v>12</v>
      </c>
      <c r="AA12" s="131">
        <v>3781.51</v>
      </c>
      <c r="AB12" s="20"/>
      <c r="AC12" s="131">
        <v>3781.51</v>
      </c>
      <c r="AD12" s="14" t="s">
        <v>13</v>
      </c>
      <c r="AF12" s="1" t="s">
        <v>12</v>
      </c>
      <c r="AG12" s="12"/>
      <c r="AH12" s="20"/>
      <c r="AI12" s="131">
        <v>718.49</v>
      </c>
      <c r="AJ12" s="14" t="s">
        <v>13</v>
      </c>
    </row>
    <row r="13" spans="2:78" x14ac:dyDescent="0.25">
      <c r="C13" s="71"/>
      <c r="D13" s="129"/>
      <c r="E13" s="62"/>
      <c r="F13" s="69"/>
      <c r="G13" s="56"/>
      <c r="H13" s="11">
        <v>4427</v>
      </c>
      <c r="I13" s="43" t="s">
        <v>5</v>
      </c>
      <c r="J13" s="44" t="s">
        <v>3</v>
      </c>
      <c r="K13" s="41"/>
      <c r="M13" s="135"/>
      <c r="N13" s="13">
        <v>4427</v>
      </c>
      <c r="P13" s="133"/>
      <c r="Q13" s="12">
        <f>Q12*19%</f>
        <v>718.48739495798327</v>
      </c>
      <c r="U13" s="12"/>
      <c r="V13" s="20"/>
      <c r="W13" s="12"/>
      <c r="X13" s="28"/>
      <c r="AA13" s="12"/>
      <c r="AB13" s="20"/>
      <c r="AC13" s="12"/>
      <c r="AD13" s="28"/>
      <c r="AG13" s="12"/>
      <c r="AH13" s="20"/>
      <c r="AI13" s="105"/>
      <c r="AJ13" s="28"/>
    </row>
    <row r="14" spans="2:78" x14ac:dyDescent="0.25">
      <c r="D14" s="129"/>
      <c r="G14" s="57"/>
      <c r="L14" s="118"/>
      <c r="M14" s="70"/>
      <c r="N14" s="22"/>
      <c r="O14" s="22"/>
      <c r="P14" s="24"/>
      <c r="Q14" s="12"/>
      <c r="U14" s="105"/>
      <c r="V14" s="20"/>
      <c r="W14" s="12"/>
      <c r="X14" s="28"/>
      <c r="AA14" s="12"/>
      <c r="AB14" s="20"/>
      <c r="AC14" s="12"/>
      <c r="AD14" s="28"/>
      <c r="AG14" s="12"/>
      <c r="AH14" s="20"/>
      <c r="AI14" s="12"/>
      <c r="AJ14" s="28"/>
    </row>
    <row r="15" spans="2:78" x14ac:dyDescent="0.25">
      <c r="T15" s="32" t="s">
        <v>14</v>
      </c>
      <c r="U15" s="33">
        <f>U11+U12+U13+U14</f>
        <v>2657.6</v>
      </c>
      <c r="V15" s="34"/>
      <c r="W15" s="33">
        <v>2657.6</v>
      </c>
      <c r="X15" s="35" t="s">
        <v>15</v>
      </c>
      <c r="Z15" s="32" t="s">
        <v>14</v>
      </c>
      <c r="AA15" s="33">
        <f>SUM(AA11:AA14)</f>
        <v>3781.51</v>
      </c>
      <c r="AB15" s="34"/>
      <c r="AC15" s="33">
        <f>SUM(AC11:AC14)</f>
        <v>3781.51</v>
      </c>
      <c r="AD15" s="35" t="s">
        <v>15</v>
      </c>
      <c r="AF15" s="32" t="s">
        <v>14</v>
      </c>
      <c r="AG15" s="33">
        <f>SUM(AG11:AG14)</f>
        <v>0</v>
      </c>
      <c r="AH15" s="34"/>
      <c r="AI15" s="33">
        <f>AI12+AI13+AI14</f>
        <v>718.49</v>
      </c>
      <c r="AJ15" s="35" t="s">
        <v>15</v>
      </c>
    </row>
    <row r="16" spans="2:78" x14ac:dyDescent="0.25">
      <c r="D16" s="132"/>
      <c r="I16" s="43" t="s">
        <v>7</v>
      </c>
      <c r="J16" s="44" t="s">
        <v>8</v>
      </c>
      <c r="K16" s="40"/>
      <c r="L16" s="114" t="s">
        <v>0</v>
      </c>
      <c r="M16" s="8"/>
      <c r="N16" s="9" t="s">
        <v>2</v>
      </c>
      <c r="P16" s="10" t="s">
        <v>0</v>
      </c>
      <c r="Q16" s="11" t="s">
        <v>2</v>
      </c>
      <c r="T16" s="29"/>
      <c r="U16" s="30"/>
      <c r="V16" s="31"/>
      <c r="W16" s="36">
        <f>U15-W15</f>
        <v>0</v>
      </c>
      <c r="X16" s="37" t="s">
        <v>16</v>
      </c>
      <c r="Z16" s="37" t="s">
        <v>17</v>
      </c>
      <c r="AA16" s="36">
        <f>AC15-AA15</f>
        <v>0</v>
      </c>
      <c r="AB16" s="31"/>
      <c r="AC16" s="36"/>
      <c r="AD16" s="37"/>
      <c r="AF16" s="37" t="s">
        <v>17</v>
      </c>
      <c r="AG16" s="36">
        <f>AI15-AG15</f>
        <v>718.49</v>
      </c>
      <c r="AH16" s="31"/>
      <c r="AI16" s="36"/>
      <c r="AJ16" s="37"/>
    </row>
    <row r="17" spans="3:38" x14ac:dyDescent="0.25">
      <c r="D17" s="123" t="s">
        <v>26</v>
      </c>
      <c r="H17" s="11">
        <v>607</v>
      </c>
      <c r="I17" s="43" t="s">
        <v>1</v>
      </c>
      <c r="J17" s="44" t="s">
        <v>3</v>
      </c>
      <c r="K17" s="42"/>
      <c r="L17" s="115" t="s">
        <v>27</v>
      </c>
      <c r="M17" s="10" t="s">
        <v>10</v>
      </c>
      <c r="N17" s="13">
        <v>371</v>
      </c>
      <c r="P17" s="25">
        <v>2657.6</v>
      </c>
      <c r="Q17" s="26">
        <f>P17</f>
        <v>2657.6</v>
      </c>
    </row>
    <row r="18" spans="3:38" x14ac:dyDescent="0.25">
      <c r="D18" s="84"/>
      <c r="F18" s="69"/>
      <c r="G18" s="57"/>
      <c r="H18" s="11">
        <v>371</v>
      </c>
      <c r="I18" s="43" t="s">
        <v>1</v>
      </c>
      <c r="J18" s="44" t="s">
        <v>4</v>
      </c>
      <c r="K18" s="41"/>
      <c r="L18" s="118"/>
      <c r="M18" s="70"/>
      <c r="N18" s="23"/>
      <c r="O18" s="22"/>
      <c r="P18" s="24"/>
      <c r="Q18" s="12"/>
      <c r="Y18" s="38"/>
    </row>
    <row r="19" spans="3:38" ht="16.5" thickBot="1" x14ac:dyDescent="0.3">
      <c r="C19" s="71"/>
      <c r="D19" s="85"/>
      <c r="E19" s="62"/>
      <c r="F19" s="69"/>
      <c r="G19" s="56"/>
      <c r="I19" s="43"/>
      <c r="J19" s="44"/>
      <c r="K19" s="42"/>
      <c r="L19" s="118"/>
      <c r="M19" s="21"/>
      <c r="N19" s="23"/>
      <c r="O19" s="22"/>
      <c r="P19" s="24"/>
      <c r="Q19" s="24"/>
      <c r="T19" s="16" t="s">
        <v>0</v>
      </c>
      <c r="U19" s="261">
        <v>4111</v>
      </c>
      <c r="V19" s="261"/>
      <c r="W19" s="261"/>
      <c r="X19" s="17" t="s">
        <v>2</v>
      </c>
      <c r="Z19" s="16" t="s">
        <v>0</v>
      </c>
      <c r="AA19" s="261">
        <v>5112</v>
      </c>
      <c r="AB19" s="261"/>
      <c r="AC19" s="261"/>
      <c r="AD19" s="17" t="s">
        <v>2</v>
      </c>
      <c r="AF19" s="16" t="s">
        <v>0</v>
      </c>
      <c r="AG19" s="263">
        <v>5121</v>
      </c>
      <c r="AH19" s="263"/>
      <c r="AI19" s="263"/>
      <c r="AJ19" s="249" t="s">
        <v>2</v>
      </c>
    </row>
    <row r="20" spans="3:38" x14ac:dyDescent="0.25">
      <c r="C20" s="71"/>
      <c r="T20" s="88" t="s">
        <v>11</v>
      </c>
      <c r="U20" s="18"/>
      <c r="V20" s="19"/>
      <c r="W20" s="18"/>
      <c r="X20" s="15"/>
      <c r="Z20" s="88" t="s">
        <v>11</v>
      </c>
      <c r="AA20" s="18"/>
      <c r="AB20" s="19"/>
      <c r="AC20" s="18"/>
      <c r="AD20" s="15"/>
      <c r="AF20" s="199" t="s">
        <v>11</v>
      </c>
      <c r="AG20" s="18"/>
      <c r="AH20" s="19"/>
      <c r="AI20" s="55"/>
    </row>
    <row r="21" spans="3:38" x14ac:dyDescent="0.25">
      <c r="I21" s="43" t="s">
        <v>7</v>
      </c>
      <c r="J21" s="44" t="s">
        <v>8</v>
      </c>
      <c r="K21" s="40"/>
      <c r="L21" s="114" t="s">
        <v>0</v>
      </c>
      <c r="M21" s="8"/>
      <c r="N21" s="9" t="s">
        <v>2</v>
      </c>
      <c r="P21" s="10" t="s">
        <v>0</v>
      </c>
      <c r="Q21" s="11" t="s">
        <v>2</v>
      </c>
      <c r="T21" s="1" t="s">
        <v>12</v>
      </c>
      <c r="U21" s="12">
        <v>4500</v>
      </c>
      <c r="V21" s="20"/>
      <c r="W21" s="12">
        <v>4500</v>
      </c>
      <c r="X21" s="14" t="s">
        <v>13</v>
      </c>
      <c r="Z21" s="1" t="s">
        <v>12</v>
      </c>
      <c r="AA21" s="12">
        <v>4500</v>
      </c>
      <c r="AB21" s="20"/>
      <c r="AC21" s="12">
        <v>4500</v>
      </c>
      <c r="AD21" s="14" t="s">
        <v>13</v>
      </c>
      <c r="AF21" s="1" t="s">
        <v>12</v>
      </c>
      <c r="AG21" s="12">
        <v>4500</v>
      </c>
      <c r="AH21" s="20"/>
      <c r="AI21" s="12"/>
      <c r="AJ21" s="14" t="s">
        <v>13</v>
      </c>
    </row>
    <row r="22" spans="3:38" x14ac:dyDescent="0.25">
      <c r="C22" s="71"/>
      <c r="D22" s="123" t="s">
        <v>28</v>
      </c>
      <c r="H22" s="11">
        <v>4111</v>
      </c>
      <c r="I22" s="43" t="s">
        <v>1</v>
      </c>
      <c r="J22" s="44" t="s">
        <v>4</v>
      </c>
      <c r="K22" s="42"/>
      <c r="L22" s="115" t="s">
        <v>29</v>
      </c>
      <c r="M22" s="10" t="s">
        <v>10</v>
      </c>
      <c r="N22" s="13">
        <v>4111</v>
      </c>
      <c r="P22" s="25">
        <v>4500</v>
      </c>
      <c r="Q22" s="26">
        <f>P22</f>
        <v>4500</v>
      </c>
      <c r="U22" s="12"/>
      <c r="V22" s="20"/>
      <c r="W22" s="12"/>
      <c r="X22" s="28"/>
      <c r="AA22" s="12"/>
      <c r="AB22" s="20"/>
      <c r="AC22" s="12"/>
      <c r="AD22" s="28"/>
      <c r="AG22" s="12"/>
      <c r="AH22" s="20"/>
      <c r="AI22" s="12"/>
      <c r="AJ22" s="28"/>
    </row>
    <row r="23" spans="3:38" x14ac:dyDescent="0.25">
      <c r="H23" s="11">
        <v>5112</v>
      </c>
      <c r="I23" s="43" t="s">
        <v>1</v>
      </c>
      <c r="J23" s="44" t="s">
        <v>3</v>
      </c>
      <c r="K23" s="41"/>
      <c r="U23" s="12"/>
      <c r="V23" s="20"/>
      <c r="W23" s="12"/>
      <c r="X23" s="28"/>
      <c r="AA23" s="12"/>
      <c r="AB23" s="20"/>
      <c r="AC23" s="12"/>
      <c r="AD23" s="28"/>
      <c r="AG23" s="12"/>
      <c r="AH23" s="20"/>
      <c r="AI23" s="94"/>
      <c r="AJ23" s="28"/>
    </row>
    <row r="24" spans="3:38" x14ac:dyDescent="0.25">
      <c r="T24" s="32" t="s">
        <v>14</v>
      </c>
      <c r="U24" s="33">
        <f>SUM(U20:U23)</f>
        <v>4500</v>
      </c>
      <c r="V24" s="34"/>
      <c r="W24" s="33">
        <f>SUM(W20:W23)</f>
        <v>4500</v>
      </c>
      <c r="X24" s="35" t="s">
        <v>15</v>
      </c>
      <c r="Z24" s="32" t="s">
        <v>14</v>
      </c>
      <c r="AA24" s="33">
        <f>SUM(AA20:AA23)</f>
        <v>4500</v>
      </c>
      <c r="AB24" s="34"/>
      <c r="AC24" s="33">
        <f>SUM(AC20:AC23)</f>
        <v>4500</v>
      </c>
      <c r="AD24" s="35" t="s">
        <v>15</v>
      </c>
      <c r="AF24" s="32" t="s">
        <v>14</v>
      </c>
      <c r="AG24" s="33">
        <f>SUM(AG20:AG23)</f>
        <v>4500</v>
      </c>
      <c r="AH24" s="34"/>
      <c r="AI24" s="33">
        <f>AI21+AI22-AI23</f>
        <v>0</v>
      </c>
      <c r="AJ24" s="35" t="s">
        <v>15</v>
      </c>
    </row>
    <row r="25" spans="3:38" x14ac:dyDescent="0.25">
      <c r="T25" s="29"/>
      <c r="U25" s="30"/>
      <c r="V25" s="31"/>
      <c r="W25" s="36">
        <f>U24-W24</f>
        <v>0</v>
      </c>
      <c r="X25" s="37" t="s">
        <v>16</v>
      </c>
      <c r="Z25" s="29"/>
      <c r="AA25" s="30"/>
      <c r="AB25" s="31"/>
      <c r="AC25" s="36">
        <f>AA24-AC24</f>
        <v>0</v>
      </c>
      <c r="AD25" s="37" t="s">
        <v>16</v>
      </c>
      <c r="AF25" s="37"/>
      <c r="AG25" s="36"/>
      <c r="AH25" s="31"/>
      <c r="AI25" s="36">
        <f>AG24-AI24</f>
        <v>4500</v>
      </c>
      <c r="AJ25" s="37" t="s">
        <v>16</v>
      </c>
    </row>
    <row r="26" spans="3:38" x14ac:dyDescent="0.25">
      <c r="C26" s="71"/>
      <c r="Y26" s="38"/>
    </row>
    <row r="27" spans="3:38" x14ac:dyDescent="0.25">
      <c r="D27" s="84"/>
      <c r="G27" s="57"/>
      <c r="I27" s="43" t="s">
        <v>7</v>
      </c>
      <c r="J27" s="44" t="s">
        <v>8</v>
      </c>
      <c r="K27" s="40"/>
      <c r="L27" s="114" t="s">
        <v>0</v>
      </c>
      <c r="M27" s="8"/>
      <c r="N27" s="9" t="s">
        <v>2</v>
      </c>
      <c r="P27" s="10" t="s">
        <v>0</v>
      </c>
      <c r="Q27" s="11" t="s">
        <v>2</v>
      </c>
    </row>
    <row r="28" spans="3:38" ht="16.5" thickBot="1" x14ac:dyDescent="0.3">
      <c r="C28" s="71"/>
      <c r="D28" s="85" t="s">
        <v>30</v>
      </c>
      <c r="E28" s="62"/>
      <c r="F28" s="69"/>
      <c r="G28" s="56"/>
      <c r="H28" s="11">
        <v>5112</v>
      </c>
      <c r="I28" s="43" t="s">
        <v>1</v>
      </c>
      <c r="J28" s="44" t="s">
        <v>4</v>
      </c>
      <c r="K28" s="42"/>
      <c r="L28" s="115" t="s">
        <v>20</v>
      </c>
      <c r="M28" s="10" t="s">
        <v>10</v>
      </c>
      <c r="N28" s="13">
        <v>5112</v>
      </c>
      <c r="P28" s="25">
        <v>4500</v>
      </c>
      <c r="Q28" s="26">
        <f>P28</f>
        <v>4500</v>
      </c>
      <c r="T28" s="16" t="s">
        <v>0</v>
      </c>
      <c r="U28" s="261">
        <v>607</v>
      </c>
      <c r="V28" s="261"/>
      <c r="W28" s="261"/>
      <c r="X28" s="17" t="s">
        <v>2</v>
      </c>
      <c r="Z28" s="16" t="s">
        <v>0</v>
      </c>
      <c r="AA28" s="265">
        <v>121</v>
      </c>
      <c r="AB28" s="265"/>
      <c r="AC28" s="265"/>
      <c r="AD28" s="17" t="s">
        <v>2</v>
      </c>
    </row>
    <row r="29" spans="3:38" x14ac:dyDescent="0.25">
      <c r="C29" s="71"/>
      <c r="D29" s="137"/>
      <c r="H29" s="11">
        <v>5121</v>
      </c>
      <c r="I29" s="43" t="s">
        <v>1</v>
      </c>
      <c r="J29" s="44" t="s">
        <v>3</v>
      </c>
      <c r="K29" s="41"/>
      <c r="T29" s="88" t="s">
        <v>11</v>
      </c>
      <c r="U29" s="18"/>
      <c r="V29" s="19"/>
      <c r="W29" s="18"/>
      <c r="X29" s="15"/>
      <c r="Z29" s="88"/>
      <c r="AA29" s="18"/>
      <c r="AB29" s="19"/>
      <c r="AC29" s="18"/>
      <c r="AD29" s="15"/>
    </row>
    <row r="30" spans="3:38" ht="15" customHeight="1" x14ac:dyDescent="0.25">
      <c r="C30" s="71"/>
      <c r="D30" s="137"/>
      <c r="T30" s="1" t="s">
        <v>12</v>
      </c>
      <c r="U30" s="12">
        <v>2657.6</v>
      </c>
      <c r="V30" s="20"/>
      <c r="W30" s="12">
        <v>2657.6</v>
      </c>
      <c r="X30" s="14" t="s">
        <v>13</v>
      </c>
      <c r="Z30" s="1" t="s">
        <v>12</v>
      </c>
      <c r="AA30" s="12">
        <v>2657.6</v>
      </c>
      <c r="AB30" s="20"/>
      <c r="AC30" s="12">
        <v>3781.51</v>
      </c>
      <c r="AD30" s="14" t="s">
        <v>13</v>
      </c>
    </row>
    <row r="31" spans="3:38" x14ac:dyDescent="0.25">
      <c r="D31" s="125"/>
      <c r="E31" s="90"/>
      <c r="F31" s="91"/>
      <c r="G31" s="90"/>
      <c r="H31" s="92"/>
      <c r="I31" s="93"/>
      <c r="J31" s="103"/>
      <c r="K31" s="74"/>
      <c r="L31" s="120"/>
      <c r="M31" s="77"/>
      <c r="N31" s="74"/>
      <c r="O31" s="74"/>
      <c r="P31" s="74"/>
      <c r="Q31" s="74"/>
      <c r="R31" s="74"/>
      <c r="S31" s="74"/>
      <c r="U31" s="12"/>
      <c r="V31" s="20"/>
      <c r="W31" s="12"/>
      <c r="X31" s="28"/>
      <c r="Y31" s="74"/>
      <c r="AA31" s="12"/>
      <c r="AB31" s="20"/>
      <c r="AC31" s="12"/>
      <c r="AD31" s="28"/>
      <c r="AE31" s="74"/>
      <c r="AF31" s="74"/>
      <c r="AG31" s="74"/>
      <c r="AH31" s="74"/>
      <c r="AI31" s="74"/>
      <c r="AJ31" s="74"/>
      <c r="AK31" s="74"/>
      <c r="AL31" s="74"/>
    </row>
    <row r="32" spans="3:38" x14ac:dyDescent="0.25">
      <c r="D32" s="177"/>
      <c r="E32" s="178"/>
      <c r="F32" s="179"/>
      <c r="G32" s="167"/>
      <c r="I32" s="43" t="s">
        <v>7</v>
      </c>
      <c r="J32" s="44" t="s">
        <v>8</v>
      </c>
      <c r="K32" s="40"/>
      <c r="L32" s="114" t="s">
        <v>0</v>
      </c>
      <c r="M32" s="8"/>
      <c r="N32" s="9" t="s">
        <v>2</v>
      </c>
      <c r="P32" s="10" t="s">
        <v>0</v>
      </c>
      <c r="Q32" s="11" t="s">
        <v>2</v>
      </c>
      <c r="R32" s="74"/>
      <c r="S32" s="74"/>
      <c r="U32" s="12"/>
      <c r="V32" s="20"/>
      <c r="W32" s="12"/>
      <c r="X32" s="28"/>
      <c r="Y32" s="74"/>
      <c r="AA32" s="12"/>
      <c r="AB32" s="20"/>
      <c r="AC32" s="12"/>
      <c r="AD32" s="28"/>
      <c r="AE32" s="74"/>
      <c r="AF32" s="74"/>
      <c r="AG32" s="74"/>
      <c r="AH32" s="74"/>
      <c r="AI32" s="74"/>
      <c r="AJ32" s="74"/>
      <c r="AK32" s="74"/>
      <c r="AL32" s="74"/>
    </row>
    <row r="33" spans="3:38" x14ac:dyDescent="0.25">
      <c r="D33" s="183" t="s">
        <v>23</v>
      </c>
      <c r="E33" s="178"/>
      <c r="F33" s="179"/>
      <c r="G33" s="167"/>
      <c r="H33" s="11">
        <v>121</v>
      </c>
      <c r="I33" s="43" t="s">
        <v>21</v>
      </c>
      <c r="J33" s="44" t="s">
        <v>3</v>
      </c>
      <c r="K33" s="42"/>
      <c r="L33" s="115" t="s">
        <v>22</v>
      </c>
      <c r="M33" s="10" t="s">
        <v>10</v>
      </c>
      <c r="N33" s="13">
        <v>607</v>
      </c>
      <c r="P33" s="25">
        <v>2657.6</v>
      </c>
      <c r="Q33" s="26">
        <f>P33</f>
        <v>2657.6</v>
      </c>
      <c r="R33" s="74"/>
      <c r="S33" s="74"/>
      <c r="T33" s="32" t="s">
        <v>14</v>
      </c>
      <c r="U33" s="33">
        <f>SUM(U29:U32)</f>
        <v>2657.6</v>
      </c>
      <c r="V33" s="34"/>
      <c r="W33" s="33">
        <f>SUM(W29:W32)</f>
        <v>2657.6</v>
      </c>
      <c r="X33" s="35" t="s">
        <v>15</v>
      </c>
      <c r="Y33" s="74"/>
      <c r="Z33" s="32" t="s">
        <v>14</v>
      </c>
      <c r="AA33" s="33">
        <f>SUM(AA29:AA32)</f>
        <v>2657.6</v>
      </c>
      <c r="AB33" s="34"/>
      <c r="AC33" s="33">
        <f>SUM(AC29:AC32)</f>
        <v>3781.51</v>
      </c>
      <c r="AD33" s="35" t="s">
        <v>15</v>
      </c>
      <c r="AE33" s="74"/>
      <c r="AF33" s="74"/>
      <c r="AG33" s="74"/>
      <c r="AH33" s="74"/>
      <c r="AI33" s="74"/>
      <c r="AJ33" s="74"/>
      <c r="AK33" s="74"/>
      <c r="AL33" s="74"/>
    </row>
    <row r="34" spans="3:38" x14ac:dyDescent="0.25">
      <c r="D34" s="125"/>
      <c r="E34" s="90"/>
      <c r="F34" s="91"/>
      <c r="G34" s="90"/>
      <c r="H34" s="11">
        <v>607</v>
      </c>
      <c r="I34" s="43" t="s">
        <v>1</v>
      </c>
      <c r="J34" s="44" t="s">
        <v>4</v>
      </c>
      <c r="M34" s="70"/>
      <c r="N34" s="23"/>
      <c r="O34" s="22"/>
      <c r="P34" s="22"/>
      <c r="Q34" s="24"/>
      <c r="R34" s="184"/>
      <c r="S34" s="74"/>
      <c r="T34" s="29"/>
      <c r="U34" s="30"/>
      <c r="V34" s="31"/>
      <c r="W34" s="36">
        <f>U33-W33</f>
        <v>0</v>
      </c>
      <c r="X34" s="37" t="s">
        <v>16</v>
      </c>
      <c r="Y34" s="74"/>
      <c r="Z34" s="37" t="s">
        <v>17</v>
      </c>
      <c r="AA34" s="36">
        <f>AC33-AA33</f>
        <v>1123.9100000000003</v>
      </c>
      <c r="AB34" s="31"/>
      <c r="AC34" s="36"/>
      <c r="AD34" s="37"/>
      <c r="AE34" s="74"/>
      <c r="AF34" s="74"/>
      <c r="AG34" s="74"/>
      <c r="AH34" s="74"/>
      <c r="AI34" s="74"/>
      <c r="AJ34" s="74"/>
      <c r="AK34" s="74"/>
      <c r="AL34" s="74"/>
    </row>
    <row r="35" spans="3:38" x14ac:dyDescent="0.25">
      <c r="D35" s="125"/>
      <c r="E35" s="90"/>
      <c r="F35" s="91"/>
      <c r="G35" s="90"/>
      <c r="M35" s="70"/>
      <c r="N35" s="23"/>
      <c r="O35" s="22"/>
      <c r="P35" s="22"/>
      <c r="Q35" s="24"/>
      <c r="R35" s="18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</row>
    <row r="36" spans="3:38" x14ac:dyDescent="0.25">
      <c r="D36" s="180"/>
      <c r="E36" s="181"/>
      <c r="F36" s="182"/>
      <c r="G36" s="100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</row>
    <row r="37" spans="3:38" x14ac:dyDescent="0.25">
      <c r="D37" s="180"/>
      <c r="E37" s="181"/>
      <c r="F37" s="182"/>
      <c r="G37" s="100"/>
      <c r="I37" s="43" t="s">
        <v>7</v>
      </c>
      <c r="J37" s="44" t="s">
        <v>8</v>
      </c>
      <c r="K37" s="40"/>
      <c r="L37" s="114" t="s">
        <v>0</v>
      </c>
      <c r="M37" s="8"/>
      <c r="N37" s="9" t="s">
        <v>2</v>
      </c>
      <c r="P37" s="10" t="s">
        <v>0</v>
      </c>
      <c r="Q37" s="11" t="s">
        <v>2</v>
      </c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</row>
    <row r="38" spans="3:38" x14ac:dyDescent="0.25">
      <c r="D38" s="125"/>
      <c r="E38" s="90"/>
      <c r="F38" s="91"/>
      <c r="G38" s="90"/>
      <c r="H38" s="11">
        <v>121</v>
      </c>
      <c r="I38" s="43" t="s">
        <v>21</v>
      </c>
      <c r="J38" s="44" t="s">
        <v>3</v>
      </c>
      <c r="K38" s="42"/>
      <c r="L38" s="115" t="s">
        <v>31</v>
      </c>
      <c r="M38" s="10" t="s">
        <v>10</v>
      </c>
      <c r="N38" s="13">
        <v>121</v>
      </c>
      <c r="P38" s="25">
        <v>3781.51</v>
      </c>
      <c r="Q38" s="26">
        <f>P38</f>
        <v>3781.51</v>
      </c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</row>
    <row r="39" spans="3:38" x14ac:dyDescent="0.25">
      <c r="D39" s="125"/>
      <c r="E39" s="90"/>
      <c r="F39" s="91"/>
      <c r="G39" s="90"/>
      <c r="H39" s="11">
        <v>707</v>
      </c>
      <c r="I39" s="43" t="s">
        <v>5</v>
      </c>
      <c r="J39" s="44" t="s">
        <v>4</v>
      </c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</row>
    <row r="40" spans="3:38" x14ac:dyDescent="0.25">
      <c r="C40" s="71"/>
      <c r="D40" s="125"/>
      <c r="E40" s="90"/>
      <c r="F40" s="91"/>
      <c r="G40" s="90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</row>
    <row r="41" spans="3:38" x14ac:dyDescent="0.25">
      <c r="C41" s="71"/>
      <c r="D41" s="168"/>
      <c r="E41" s="90"/>
      <c r="F41" s="91"/>
      <c r="G41" s="169"/>
      <c r="H41" s="92"/>
      <c r="I41" s="97"/>
      <c r="J41" s="98"/>
      <c r="K41" s="99"/>
      <c r="L41" s="121"/>
      <c r="M41" s="92"/>
      <c r="N41" s="80"/>
      <c r="O41" s="74"/>
      <c r="P41" s="92"/>
      <c r="Q41" s="92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</row>
    <row r="42" spans="3:38" x14ac:dyDescent="0.25">
      <c r="C42" s="71"/>
      <c r="D42" s="170"/>
      <c r="E42" s="171"/>
      <c r="F42" s="172"/>
      <c r="G42" s="173"/>
      <c r="H42" s="92"/>
      <c r="I42" s="97"/>
      <c r="J42" s="98"/>
      <c r="K42" s="101"/>
      <c r="L42" s="119"/>
      <c r="M42" s="92"/>
      <c r="N42" s="102"/>
      <c r="O42" s="74"/>
      <c r="P42" s="109"/>
      <c r="Q42" s="109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</row>
    <row r="43" spans="3:38" ht="16.5" thickBot="1" x14ac:dyDescent="0.3">
      <c r="C43" s="81"/>
      <c r="D43" s="124"/>
      <c r="F43" s="68"/>
      <c r="I43" s="43" t="s">
        <v>7</v>
      </c>
      <c r="J43" s="44" t="s">
        <v>8</v>
      </c>
      <c r="K43" s="40"/>
      <c r="L43" s="114" t="s">
        <v>0</v>
      </c>
      <c r="M43" s="8"/>
      <c r="N43" s="9" t="s">
        <v>2</v>
      </c>
      <c r="P43" s="10" t="s">
        <v>0</v>
      </c>
      <c r="Q43" s="11" t="s">
        <v>2</v>
      </c>
      <c r="T43" s="16" t="s">
        <v>0</v>
      </c>
      <c r="U43" s="261">
        <v>5112</v>
      </c>
      <c r="V43" s="261"/>
      <c r="W43" s="261"/>
      <c r="X43" s="17" t="s">
        <v>2</v>
      </c>
      <c r="Z43" s="16" t="s">
        <v>0</v>
      </c>
      <c r="AA43" s="261">
        <v>765</v>
      </c>
      <c r="AB43" s="261"/>
      <c r="AC43" s="261"/>
      <c r="AD43" s="17" t="s">
        <v>2</v>
      </c>
      <c r="AF43" s="16" t="s">
        <v>0</v>
      </c>
      <c r="AG43" s="261">
        <v>5124</v>
      </c>
      <c r="AH43" s="261"/>
      <c r="AI43" s="261"/>
      <c r="AJ43" s="17" t="s">
        <v>2</v>
      </c>
      <c r="AK43" s="74"/>
      <c r="AL43" s="74"/>
    </row>
    <row r="44" spans="3:38" x14ac:dyDescent="0.25">
      <c r="C44" s="191"/>
      <c r="D44" s="84" t="s">
        <v>32</v>
      </c>
      <c r="G44" s="57"/>
      <c r="H44" s="11">
        <v>4111</v>
      </c>
      <c r="I44" s="43" t="s">
        <v>1</v>
      </c>
      <c r="J44" s="44" t="s">
        <v>4</v>
      </c>
      <c r="K44" s="42"/>
      <c r="L44" s="115" t="s">
        <v>29</v>
      </c>
      <c r="M44" s="10" t="s">
        <v>10</v>
      </c>
      <c r="N44" s="13">
        <v>4111</v>
      </c>
      <c r="P44" s="25">
        <v>4600</v>
      </c>
      <c r="Q44" s="26">
        <f>P44</f>
        <v>4600</v>
      </c>
      <c r="T44" s="88" t="s">
        <v>11</v>
      </c>
      <c r="U44" s="126"/>
      <c r="V44" s="19"/>
      <c r="W44" s="18"/>
      <c r="X44" s="15"/>
      <c r="Z44" s="88"/>
      <c r="AA44" s="18"/>
      <c r="AB44" s="19"/>
      <c r="AC44" s="18"/>
      <c r="AD44" s="89" t="s">
        <v>11</v>
      </c>
      <c r="AF44" s="88" t="s">
        <v>11</v>
      </c>
      <c r="AG44" s="126"/>
      <c r="AH44" s="19"/>
      <c r="AI44" s="18"/>
      <c r="AJ44" s="15"/>
      <c r="AK44" s="74"/>
      <c r="AL44" s="74"/>
    </row>
    <row r="45" spans="3:38" x14ac:dyDescent="0.25">
      <c r="D45" s="84" t="s">
        <v>33</v>
      </c>
      <c r="G45" s="57"/>
      <c r="H45" s="11">
        <v>5112</v>
      </c>
      <c r="I45" s="43" t="s">
        <v>1</v>
      </c>
      <c r="J45" s="44" t="s">
        <v>3</v>
      </c>
      <c r="K45" s="41"/>
      <c r="L45" s="118"/>
      <c r="M45" s="70"/>
      <c r="N45" s="23"/>
      <c r="O45" s="22"/>
      <c r="P45" s="24"/>
      <c r="Q45" s="12"/>
      <c r="T45" s="1" t="s">
        <v>12</v>
      </c>
      <c r="U45" s="131">
        <v>4600</v>
      </c>
      <c r="V45" s="20"/>
      <c r="W45" s="12">
        <v>4600</v>
      </c>
      <c r="X45" s="14" t="s">
        <v>13</v>
      </c>
      <c r="Z45" s="1" t="s">
        <v>12</v>
      </c>
      <c r="AA45" s="131"/>
      <c r="AB45" s="20"/>
      <c r="AC45" s="131">
        <v>100</v>
      </c>
      <c r="AD45" s="14" t="s">
        <v>13</v>
      </c>
      <c r="AF45" s="1" t="s">
        <v>12</v>
      </c>
      <c r="AG45" s="131">
        <v>4700</v>
      </c>
      <c r="AH45" s="20"/>
      <c r="AI45" s="12"/>
      <c r="AJ45" s="14" t="s">
        <v>13</v>
      </c>
      <c r="AK45" s="74"/>
      <c r="AL45" s="74"/>
    </row>
    <row r="46" spans="3:38" x14ac:dyDescent="0.25">
      <c r="C46" s="73"/>
      <c r="D46" s="129"/>
      <c r="E46" s="62"/>
      <c r="F46" s="69"/>
      <c r="G46" s="56"/>
      <c r="H46" s="21"/>
      <c r="I46" s="47"/>
      <c r="J46" s="48"/>
      <c r="K46" s="51"/>
      <c r="L46" s="116"/>
      <c r="M46" s="70"/>
      <c r="N46" s="23"/>
      <c r="O46" s="22"/>
      <c r="P46" s="22"/>
      <c r="Q46" s="24"/>
      <c r="U46" s="12"/>
      <c r="V46" s="20"/>
      <c r="W46" s="12"/>
      <c r="X46" s="28"/>
      <c r="AA46" s="12"/>
      <c r="AB46" s="20"/>
      <c r="AC46" s="12"/>
      <c r="AD46" s="28"/>
      <c r="AG46" s="12"/>
      <c r="AH46" s="20"/>
      <c r="AI46" s="12"/>
      <c r="AJ46" s="28"/>
      <c r="AK46" s="74"/>
      <c r="AL46" s="74"/>
    </row>
    <row r="47" spans="3:38" x14ac:dyDescent="0.25">
      <c r="C47" s="73"/>
      <c r="D47" s="129"/>
      <c r="G47" s="57"/>
      <c r="L47" s="118"/>
      <c r="M47" s="70"/>
      <c r="N47" s="22"/>
      <c r="O47" s="22"/>
      <c r="P47" s="24"/>
      <c r="Q47" s="12"/>
      <c r="U47" s="105"/>
      <c r="V47" s="20"/>
      <c r="W47" s="12"/>
      <c r="X47" s="28"/>
      <c r="AA47" s="12"/>
      <c r="AB47" s="20"/>
      <c r="AC47" s="12"/>
      <c r="AD47" s="28"/>
      <c r="AG47" s="105"/>
      <c r="AH47" s="20"/>
      <c r="AI47" s="12"/>
      <c r="AJ47" s="28"/>
      <c r="AK47" s="74"/>
      <c r="AL47" s="74"/>
    </row>
    <row r="48" spans="3:38" x14ac:dyDescent="0.25">
      <c r="C48" s="73"/>
      <c r="I48" s="43" t="s">
        <v>7</v>
      </c>
      <c r="J48" s="44" t="s">
        <v>8</v>
      </c>
      <c r="K48" s="40"/>
      <c r="L48" s="114" t="s">
        <v>0</v>
      </c>
      <c r="M48" s="8"/>
      <c r="N48" s="9" t="s">
        <v>2</v>
      </c>
      <c r="P48" s="10" t="s">
        <v>0</v>
      </c>
      <c r="Q48" s="11" t="s">
        <v>2</v>
      </c>
      <c r="T48" s="32" t="s">
        <v>14</v>
      </c>
      <c r="U48" s="33">
        <f>U44+U45+U46+U47</f>
        <v>4600</v>
      </c>
      <c r="V48" s="34"/>
      <c r="W48" s="33">
        <f>W44+W45+W46+W47</f>
        <v>4600</v>
      </c>
      <c r="X48" s="35" t="s">
        <v>15</v>
      </c>
      <c r="Z48" s="32" t="s">
        <v>14</v>
      </c>
      <c r="AA48" s="33">
        <f>SUM(AA44:AA47)</f>
        <v>0</v>
      </c>
      <c r="AB48" s="34"/>
      <c r="AC48" s="33">
        <f>SUM(AC44:AC47)</f>
        <v>100</v>
      </c>
      <c r="AD48" s="35" t="s">
        <v>15</v>
      </c>
      <c r="AF48" s="32" t="s">
        <v>14</v>
      </c>
      <c r="AG48" s="33">
        <f>AG44+AG45+AG46+AG47</f>
        <v>4700</v>
      </c>
      <c r="AH48" s="34"/>
      <c r="AI48" s="33">
        <f>AI44+AI45+AI46+AI47</f>
        <v>0</v>
      </c>
      <c r="AJ48" s="35" t="s">
        <v>15</v>
      </c>
      <c r="AK48" s="74"/>
      <c r="AL48" s="74"/>
    </row>
    <row r="49" spans="2:38" x14ac:dyDescent="0.25">
      <c r="B49" s="77"/>
      <c r="C49" s="71"/>
      <c r="D49" s="123" t="s">
        <v>36</v>
      </c>
      <c r="H49" s="11">
        <v>5124</v>
      </c>
      <c r="I49" s="43" t="s">
        <v>1</v>
      </c>
      <c r="J49" s="44" t="s">
        <v>3</v>
      </c>
      <c r="K49" s="42"/>
      <c r="L49" s="115" t="s">
        <v>35</v>
      </c>
      <c r="M49" s="10" t="s">
        <v>10</v>
      </c>
      <c r="N49" s="13" t="s">
        <v>19</v>
      </c>
      <c r="P49" s="25">
        <f>Q50+Q51</f>
        <v>4700</v>
      </c>
      <c r="Q49" s="26"/>
      <c r="T49" s="29"/>
      <c r="U49" s="30"/>
      <c r="V49" s="31"/>
      <c r="W49" s="36">
        <f>U48-W48</f>
        <v>0</v>
      </c>
      <c r="X49" s="37" t="s">
        <v>16</v>
      </c>
      <c r="Z49" s="37" t="s">
        <v>17</v>
      </c>
      <c r="AA49" s="36">
        <f>AC48-AA48</f>
        <v>100</v>
      </c>
      <c r="AB49" s="31"/>
      <c r="AC49" s="36"/>
      <c r="AD49" s="37"/>
      <c r="AF49" s="29"/>
      <c r="AG49" s="30"/>
      <c r="AH49" s="31"/>
      <c r="AI49" s="36">
        <f>AG48-AI48</f>
        <v>4700</v>
      </c>
      <c r="AJ49" s="37" t="s">
        <v>16</v>
      </c>
      <c r="AK49" s="74"/>
      <c r="AL49" s="74"/>
    </row>
    <row r="50" spans="2:38" ht="15" customHeight="1" x14ac:dyDescent="0.25">
      <c r="B50" s="77"/>
      <c r="D50" s="132" t="s">
        <v>34</v>
      </c>
      <c r="H50" s="11">
        <v>5112</v>
      </c>
      <c r="I50" s="43" t="s">
        <v>1</v>
      </c>
      <c r="J50" s="44" t="s">
        <v>4</v>
      </c>
      <c r="K50" s="41"/>
      <c r="L50" s="118"/>
      <c r="M50" s="130"/>
      <c r="N50" s="23">
        <v>5112</v>
      </c>
      <c r="O50" s="22"/>
      <c r="P50" s="39"/>
      <c r="Q50" s="12">
        <v>4600</v>
      </c>
      <c r="AK50" s="74"/>
      <c r="AL50" s="74"/>
    </row>
    <row r="51" spans="2:38" x14ac:dyDescent="0.25">
      <c r="B51" s="77"/>
      <c r="D51" s="132" t="s">
        <v>38</v>
      </c>
      <c r="F51" s="69"/>
      <c r="G51" s="57"/>
      <c r="H51" s="11">
        <v>765</v>
      </c>
      <c r="I51" s="43" t="s">
        <v>5</v>
      </c>
      <c r="J51" s="44" t="s">
        <v>3</v>
      </c>
      <c r="K51" s="42"/>
      <c r="M51" s="135"/>
      <c r="N51" s="13">
        <v>765</v>
      </c>
      <c r="O51" s="22"/>
      <c r="P51" s="39"/>
      <c r="Q51" s="24">
        <v>100</v>
      </c>
      <c r="Y51" s="38"/>
      <c r="AK51" s="74"/>
      <c r="AL51" s="74"/>
    </row>
    <row r="52" spans="2:38" x14ac:dyDescent="0.25">
      <c r="B52" s="77"/>
      <c r="D52" s="192" t="s">
        <v>141</v>
      </c>
      <c r="E52" s="62"/>
      <c r="F52" s="69"/>
      <c r="G52" s="56"/>
      <c r="AK52" s="74"/>
      <c r="AL52" s="74"/>
    </row>
    <row r="53" spans="2:38" x14ac:dyDescent="0.25">
      <c r="B53" s="77"/>
      <c r="D53" s="132" t="s">
        <v>142</v>
      </c>
      <c r="AK53" s="74"/>
      <c r="AL53" s="74"/>
    </row>
    <row r="54" spans="2:38" ht="16.5" thickBot="1" x14ac:dyDescent="0.3">
      <c r="B54" s="77"/>
      <c r="C54" s="71"/>
      <c r="I54" s="43" t="s">
        <v>7</v>
      </c>
      <c r="J54" s="44" t="s">
        <v>8</v>
      </c>
      <c r="K54" s="40"/>
      <c r="L54" s="114" t="s">
        <v>0</v>
      </c>
      <c r="M54" s="8"/>
      <c r="N54" s="9" t="s">
        <v>2</v>
      </c>
      <c r="P54" s="10" t="s">
        <v>0</v>
      </c>
      <c r="Q54" s="11" t="s">
        <v>2</v>
      </c>
      <c r="T54" s="16" t="s">
        <v>0</v>
      </c>
      <c r="U54" s="261">
        <v>5112</v>
      </c>
      <c r="V54" s="261"/>
      <c r="W54" s="261"/>
      <c r="X54" s="17" t="s">
        <v>2</v>
      </c>
      <c r="Z54" s="16" t="s">
        <v>0</v>
      </c>
      <c r="AA54" s="261">
        <v>665</v>
      </c>
      <c r="AB54" s="261"/>
      <c r="AC54" s="261"/>
      <c r="AD54" s="17" t="s">
        <v>2</v>
      </c>
      <c r="AF54" s="16" t="s">
        <v>0</v>
      </c>
      <c r="AG54" s="263">
        <v>5124</v>
      </c>
      <c r="AH54" s="263"/>
      <c r="AI54" s="263"/>
      <c r="AJ54" s="244" t="s">
        <v>2</v>
      </c>
      <c r="AK54" s="74"/>
      <c r="AL54" s="74"/>
    </row>
    <row r="55" spans="2:38" x14ac:dyDescent="0.25">
      <c r="B55" s="77"/>
      <c r="C55" s="71"/>
      <c r="D55" s="123" t="s">
        <v>37</v>
      </c>
      <c r="H55" s="11">
        <v>5124</v>
      </c>
      <c r="I55" s="43" t="s">
        <v>1</v>
      </c>
      <c r="J55" s="44" t="s">
        <v>3</v>
      </c>
      <c r="K55" s="42"/>
      <c r="L55" s="115" t="s">
        <v>19</v>
      </c>
      <c r="M55" s="10" t="s">
        <v>10</v>
      </c>
      <c r="N55" s="13">
        <v>5112</v>
      </c>
      <c r="P55" s="25"/>
      <c r="Q55" s="26">
        <f>P56+P57</f>
        <v>4600</v>
      </c>
      <c r="T55" s="88" t="s">
        <v>11</v>
      </c>
      <c r="U55" s="18"/>
      <c r="V55" s="19"/>
      <c r="W55" s="18"/>
      <c r="X55" s="15"/>
      <c r="Z55" s="88" t="s">
        <v>11</v>
      </c>
      <c r="AA55" s="18"/>
      <c r="AB55" s="19"/>
      <c r="AC55" s="18"/>
      <c r="AD55" s="15"/>
      <c r="AF55" s="199" t="s">
        <v>11</v>
      </c>
      <c r="AG55" s="18"/>
      <c r="AH55" s="19"/>
      <c r="AI55" s="55"/>
      <c r="AK55" s="74"/>
      <c r="AL55" s="74"/>
    </row>
    <row r="56" spans="2:38" x14ac:dyDescent="0.25">
      <c r="B56" s="77"/>
      <c r="D56" s="132" t="s">
        <v>34</v>
      </c>
      <c r="H56" s="11">
        <v>5112</v>
      </c>
      <c r="I56" s="43" t="s">
        <v>1</v>
      </c>
      <c r="J56" s="44" t="s">
        <v>4</v>
      </c>
      <c r="K56" s="41"/>
      <c r="L56" s="118" t="s">
        <v>35</v>
      </c>
      <c r="M56" s="130"/>
      <c r="N56" s="23"/>
      <c r="O56" s="22"/>
      <c r="P56" s="39">
        <v>4580</v>
      </c>
      <c r="Q56" s="12"/>
      <c r="T56" s="1" t="s">
        <v>12</v>
      </c>
      <c r="U56" s="12">
        <v>4600</v>
      </c>
      <c r="V56" s="20"/>
      <c r="W56" s="12">
        <v>4600</v>
      </c>
      <c r="X56" s="14" t="s">
        <v>13</v>
      </c>
      <c r="Z56" s="1" t="s">
        <v>12</v>
      </c>
      <c r="AA56" s="12">
        <v>20</v>
      </c>
      <c r="AB56" s="20"/>
      <c r="AC56" s="12"/>
      <c r="AD56" s="14" t="s">
        <v>13</v>
      </c>
      <c r="AF56" s="1" t="s">
        <v>12</v>
      </c>
      <c r="AG56" s="12">
        <v>4580</v>
      </c>
      <c r="AH56" s="20"/>
      <c r="AI56" s="12"/>
      <c r="AJ56" s="14" t="s">
        <v>13</v>
      </c>
      <c r="AK56" s="74"/>
      <c r="AL56" s="74"/>
    </row>
    <row r="57" spans="2:38" x14ac:dyDescent="0.25">
      <c r="B57" s="77"/>
      <c r="C57" s="71"/>
      <c r="D57" s="132" t="s">
        <v>39</v>
      </c>
      <c r="F57" s="69"/>
      <c r="G57" s="57"/>
      <c r="H57" s="11">
        <v>665</v>
      </c>
      <c r="I57" s="43" t="s">
        <v>1</v>
      </c>
      <c r="J57" s="44" t="s">
        <v>3</v>
      </c>
      <c r="K57" s="42"/>
      <c r="L57" s="128" t="s">
        <v>40</v>
      </c>
      <c r="M57" s="135"/>
      <c r="N57" s="13"/>
      <c r="O57" s="22"/>
      <c r="P57" s="39">
        <v>20</v>
      </c>
      <c r="Q57" s="24"/>
      <c r="U57" s="12"/>
      <c r="V57" s="20"/>
      <c r="W57" s="12"/>
      <c r="X57" s="28"/>
      <c r="AA57" s="12"/>
      <c r="AB57" s="20"/>
      <c r="AC57" s="12"/>
      <c r="AD57" s="28"/>
      <c r="AG57" s="12"/>
      <c r="AH57" s="20"/>
      <c r="AI57" s="12"/>
      <c r="AJ57" s="28"/>
      <c r="AK57" s="74"/>
      <c r="AL57" s="74"/>
    </row>
    <row r="58" spans="2:38" x14ac:dyDescent="0.25">
      <c r="B58" s="77"/>
      <c r="D58" s="192" t="s">
        <v>143</v>
      </c>
      <c r="E58" s="198"/>
      <c r="F58" s="69"/>
      <c r="G58" s="56"/>
      <c r="U58" s="12"/>
      <c r="V58" s="20"/>
      <c r="W58" s="12"/>
      <c r="X58" s="28"/>
      <c r="AA58" s="12"/>
      <c r="AB58" s="20"/>
      <c r="AC58" s="12"/>
      <c r="AD58" s="28"/>
      <c r="AG58" s="12"/>
      <c r="AH58" s="20"/>
      <c r="AI58" s="94"/>
      <c r="AJ58" s="28"/>
      <c r="AK58" s="74"/>
      <c r="AL58" s="74"/>
    </row>
    <row r="59" spans="2:38" x14ac:dyDescent="0.25">
      <c r="B59" s="77"/>
      <c r="D59" s="163" t="s">
        <v>144</v>
      </c>
      <c r="E59" s="148"/>
      <c r="F59" s="149"/>
      <c r="G59" s="148"/>
      <c r="H59" s="21"/>
      <c r="I59" s="53"/>
      <c r="J59" s="54"/>
      <c r="K59" s="22"/>
      <c r="L59" s="116"/>
      <c r="M59" s="70"/>
      <c r="N59" s="22"/>
      <c r="O59" s="22"/>
      <c r="P59" s="22"/>
      <c r="Q59" s="22"/>
      <c r="T59" s="32" t="s">
        <v>14</v>
      </c>
      <c r="U59" s="33">
        <f>SUM(U55:U58)</f>
        <v>4600</v>
      </c>
      <c r="V59" s="34"/>
      <c r="W59" s="33">
        <f>SUM(W55:W58)</f>
        <v>4600</v>
      </c>
      <c r="X59" s="35" t="s">
        <v>15</v>
      </c>
      <c r="Z59" s="32" t="s">
        <v>14</v>
      </c>
      <c r="AA59" s="33">
        <f>SUM(AA55:AA58)</f>
        <v>20</v>
      </c>
      <c r="AB59" s="34"/>
      <c r="AC59" s="33">
        <f>SUM(AC55:AC58)</f>
        <v>0</v>
      </c>
      <c r="AD59" s="35" t="s">
        <v>15</v>
      </c>
      <c r="AF59" s="32" t="s">
        <v>14</v>
      </c>
      <c r="AG59" s="33">
        <f>SUM(AG55:AG58)</f>
        <v>4580</v>
      </c>
      <c r="AH59" s="34"/>
      <c r="AI59" s="33">
        <f>AI56+AI57-AI58</f>
        <v>0</v>
      </c>
      <c r="AJ59" s="35" t="s">
        <v>15</v>
      </c>
      <c r="AK59" s="74"/>
      <c r="AL59" s="74"/>
    </row>
    <row r="60" spans="2:38" x14ac:dyDescent="0.25">
      <c r="B60" s="77"/>
      <c r="D60" s="157"/>
      <c r="E60" s="148"/>
      <c r="F60" s="149"/>
      <c r="G60" s="158"/>
      <c r="H60" s="21"/>
      <c r="I60" s="47"/>
      <c r="J60" s="48"/>
      <c r="K60" s="49"/>
      <c r="L60" s="117"/>
      <c r="M60" s="21"/>
      <c r="N60" s="50"/>
      <c r="O60" s="22"/>
      <c r="P60" s="21"/>
      <c r="Q60" s="21"/>
      <c r="T60" s="29"/>
      <c r="U60" s="30"/>
      <c r="V60" s="31"/>
      <c r="W60" s="36">
        <f>U59-W59</f>
        <v>0</v>
      </c>
      <c r="X60" s="37" t="s">
        <v>16</v>
      </c>
      <c r="Z60" s="29"/>
      <c r="AA60" s="30"/>
      <c r="AB60" s="31"/>
      <c r="AC60" s="36">
        <f>AA59-AC59</f>
        <v>20</v>
      </c>
      <c r="AD60" s="37" t="s">
        <v>16</v>
      </c>
      <c r="AF60" s="37"/>
      <c r="AG60" s="36"/>
      <c r="AH60" s="31"/>
      <c r="AI60" s="36">
        <f>AG59-AI59</f>
        <v>4580</v>
      </c>
      <c r="AJ60" s="37" t="s">
        <v>16</v>
      </c>
      <c r="AK60" s="74"/>
      <c r="AL60" s="74"/>
    </row>
    <row r="61" spans="2:38" ht="15.75" x14ac:dyDescent="0.25">
      <c r="B61" s="77"/>
      <c r="C61" s="71"/>
      <c r="D61" s="159"/>
      <c r="E61" s="160"/>
      <c r="F61" s="161"/>
      <c r="G61" s="162"/>
      <c r="H61" s="21"/>
      <c r="I61" s="47"/>
      <c r="J61" s="48"/>
      <c r="K61" s="52"/>
      <c r="L61" s="118"/>
      <c r="M61" s="21"/>
      <c r="N61" s="23"/>
      <c r="O61" s="22"/>
      <c r="P61" s="24"/>
      <c r="Q61" s="24"/>
      <c r="T61" s="75"/>
      <c r="U61" s="266"/>
      <c r="V61" s="266"/>
      <c r="W61" s="266"/>
      <c r="X61" s="76"/>
      <c r="Y61" s="74"/>
      <c r="Z61" s="75"/>
      <c r="AA61" s="266"/>
      <c r="AB61" s="266"/>
      <c r="AC61" s="266"/>
      <c r="AD61" s="76"/>
      <c r="AK61" s="74"/>
      <c r="AL61" s="74"/>
    </row>
    <row r="62" spans="2:38" x14ac:dyDescent="0.25">
      <c r="B62" s="77"/>
      <c r="D62" s="147"/>
      <c r="E62" s="148"/>
      <c r="F62" s="149"/>
      <c r="G62" s="148"/>
      <c r="H62" s="21"/>
      <c r="I62" s="47"/>
      <c r="J62" s="48"/>
      <c r="K62" s="51"/>
      <c r="L62" s="116"/>
      <c r="M62" s="70"/>
      <c r="N62" s="22"/>
      <c r="O62" s="22"/>
      <c r="P62" s="22"/>
      <c r="Q62" s="22"/>
      <c r="T62" s="83"/>
      <c r="U62" s="78"/>
      <c r="V62" s="78"/>
      <c r="W62" s="78"/>
      <c r="X62" s="74"/>
      <c r="Y62" s="74"/>
      <c r="Z62" s="83"/>
      <c r="AA62" s="78"/>
      <c r="AB62" s="78"/>
      <c r="AC62" s="78"/>
      <c r="AD62" s="74"/>
      <c r="AK62" s="74"/>
      <c r="AL62" s="74"/>
    </row>
    <row r="63" spans="2:38" x14ac:dyDescent="0.25">
      <c r="B63" s="77"/>
      <c r="C63" s="71"/>
      <c r="D63" s="193"/>
      <c r="E63" s="194"/>
      <c r="F63" s="195"/>
      <c r="G63" s="194"/>
      <c r="H63" s="185"/>
      <c r="I63" s="196"/>
      <c r="J63" s="197"/>
      <c r="K63" s="186"/>
      <c r="L63" s="189"/>
      <c r="M63" s="188"/>
      <c r="N63" s="186"/>
      <c r="O63" s="186"/>
      <c r="P63" s="186"/>
      <c r="Q63" s="186"/>
      <c r="R63" s="186"/>
      <c r="T63" s="77"/>
      <c r="U63" s="78"/>
      <c r="V63" s="78"/>
      <c r="W63" s="78"/>
      <c r="X63" s="80"/>
      <c r="Y63" s="74"/>
      <c r="Z63" s="77"/>
      <c r="AA63" s="78"/>
      <c r="AB63" s="78"/>
      <c r="AC63" s="78"/>
      <c r="AD63" s="80"/>
      <c r="AK63" s="74"/>
      <c r="AL63" s="74"/>
    </row>
    <row r="64" spans="2:38" ht="16.5" thickBot="1" x14ac:dyDescent="0.3">
      <c r="B64" s="77"/>
      <c r="C64" s="71"/>
      <c r="I64" s="43" t="s">
        <v>7</v>
      </c>
      <c r="J64" s="44" t="s">
        <v>8</v>
      </c>
      <c r="K64" s="40"/>
      <c r="L64" s="114" t="s">
        <v>0</v>
      </c>
      <c r="M64" s="8"/>
      <c r="N64" s="9" t="s">
        <v>2</v>
      </c>
      <c r="P64" s="10" t="s">
        <v>0</v>
      </c>
      <c r="Q64" s="11" t="s">
        <v>2</v>
      </c>
      <c r="T64" s="16" t="s">
        <v>0</v>
      </c>
      <c r="U64" s="264">
        <v>345</v>
      </c>
      <c r="V64" s="264"/>
      <c r="W64" s="264"/>
      <c r="X64" s="17" t="s">
        <v>2</v>
      </c>
      <c r="Z64" s="16" t="s">
        <v>0</v>
      </c>
      <c r="AA64" s="264">
        <v>711</v>
      </c>
      <c r="AB64" s="264"/>
      <c r="AC64" s="264"/>
      <c r="AD64" s="17" t="s">
        <v>2</v>
      </c>
      <c r="AF64" s="16" t="s">
        <v>0</v>
      </c>
      <c r="AG64" s="261">
        <v>4427</v>
      </c>
      <c r="AH64" s="261"/>
      <c r="AI64" s="261"/>
      <c r="AJ64" s="17" t="s">
        <v>2</v>
      </c>
      <c r="AK64" s="74"/>
      <c r="AL64" s="74"/>
    </row>
    <row r="65" spans="2:38" ht="13.5" customHeight="1" x14ac:dyDescent="0.25">
      <c r="B65" s="77"/>
      <c r="C65" s="191"/>
      <c r="D65" s="123" t="s">
        <v>42</v>
      </c>
      <c r="H65" s="11">
        <v>345</v>
      </c>
      <c r="I65" s="43" t="s">
        <v>1</v>
      </c>
      <c r="J65" s="44" t="s">
        <v>3</v>
      </c>
      <c r="K65" s="42"/>
      <c r="L65" s="115" t="s">
        <v>43</v>
      </c>
      <c r="M65" s="10" t="s">
        <v>10</v>
      </c>
      <c r="N65" s="13">
        <v>711</v>
      </c>
      <c r="P65" s="25">
        <v>80000</v>
      </c>
      <c r="Q65" s="26">
        <f>P65</f>
        <v>80000</v>
      </c>
      <c r="T65" s="88" t="s">
        <v>11</v>
      </c>
      <c r="U65" s="126"/>
      <c r="V65" s="19"/>
      <c r="W65" s="18"/>
      <c r="X65" s="15"/>
      <c r="Z65" s="88"/>
      <c r="AA65" s="18"/>
      <c r="AB65" s="19"/>
      <c r="AC65" s="18"/>
      <c r="AD65" s="89" t="s">
        <v>11</v>
      </c>
      <c r="AF65" s="27"/>
      <c r="AG65" s="18"/>
      <c r="AH65" s="19"/>
      <c r="AI65" s="55"/>
      <c r="AJ65" s="89" t="s">
        <v>11</v>
      </c>
      <c r="AK65" s="74"/>
      <c r="AL65" s="74"/>
    </row>
    <row r="66" spans="2:38" x14ac:dyDescent="0.25">
      <c r="B66" s="77"/>
      <c r="H66" s="11">
        <v>711</v>
      </c>
      <c r="I66" s="43" t="s">
        <v>5</v>
      </c>
      <c r="J66" s="44" t="s">
        <v>3</v>
      </c>
      <c r="K66" s="41"/>
      <c r="L66" s="118"/>
      <c r="M66" s="70"/>
      <c r="N66" s="23"/>
      <c r="O66" s="22"/>
      <c r="P66" s="24"/>
      <c r="Q66" s="12"/>
      <c r="T66" s="1" t="s">
        <v>12</v>
      </c>
      <c r="U66" s="131">
        <v>80000</v>
      </c>
      <c r="V66" s="20"/>
      <c r="W66" s="12">
        <v>80000</v>
      </c>
      <c r="X66" s="14" t="s">
        <v>13</v>
      </c>
      <c r="Z66" s="1" t="s">
        <v>12</v>
      </c>
      <c r="AA66" s="131">
        <v>80000</v>
      </c>
      <c r="AB66" s="20"/>
      <c r="AC66" s="131">
        <v>80000</v>
      </c>
      <c r="AD66" s="14" t="s">
        <v>13</v>
      </c>
      <c r="AF66" s="1" t="s">
        <v>12</v>
      </c>
      <c r="AG66" s="12"/>
      <c r="AH66" s="20"/>
      <c r="AI66" s="131">
        <v>19000</v>
      </c>
      <c r="AJ66" s="14" t="s">
        <v>13</v>
      </c>
      <c r="AK66" s="74"/>
      <c r="AL66" s="74"/>
    </row>
    <row r="67" spans="2:38" x14ac:dyDescent="0.25">
      <c r="B67" s="77"/>
      <c r="U67" s="12"/>
      <c r="V67" s="20"/>
      <c r="W67" s="12"/>
      <c r="X67" s="28"/>
      <c r="AA67" s="12"/>
      <c r="AB67" s="20"/>
      <c r="AC67" s="12"/>
      <c r="AD67" s="28"/>
      <c r="AG67" s="12"/>
      <c r="AH67" s="20"/>
      <c r="AI67" s="105"/>
      <c r="AJ67" s="28"/>
      <c r="AK67" s="74"/>
      <c r="AL67" s="74"/>
    </row>
    <row r="68" spans="2:38" x14ac:dyDescent="0.25">
      <c r="B68" s="77"/>
      <c r="U68" s="105"/>
      <c r="V68" s="20"/>
      <c r="W68" s="12"/>
      <c r="X68" s="28"/>
      <c r="AA68" s="12"/>
      <c r="AB68" s="20"/>
      <c r="AC68" s="12"/>
      <c r="AD68" s="28"/>
      <c r="AG68" s="12"/>
      <c r="AH68" s="20"/>
      <c r="AI68" s="12"/>
      <c r="AJ68" s="28"/>
      <c r="AK68" s="74"/>
      <c r="AL68" s="74"/>
    </row>
    <row r="69" spans="2:38" x14ac:dyDescent="0.25">
      <c r="B69" s="77"/>
      <c r="D69" s="124"/>
      <c r="F69" s="68"/>
      <c r="I69" s="43" t="s">
        <v>7</v>
      </c>
      <c r="J69" s="44" t="s">
        <v>8</v>
      </c>
      <c r="K69" s="40"/>
      <c r="L69" s="114" t="s">
        <v>0</v>
      </c>
      <c r="M69" s="8"/>
      <c r="N69" s="9" t="s">
        <v>2</v>
      </c>
      <c r="P69" s="10" t="s">
        <v>0</v>
      </c>
      <c r="Q69" s="11" t="s">
        <v>2</v>
      </c>
      <c r="T69" s="32" t="s">
        <v>14</v>
      </c>
      <c r="U69" s="33">
        <f>U65+U66+U67+U68</f>
        <v>80000</v>
      </c>
      <c r="V69" s="34"/>
      <c r="W69" s="33">
        <f>W65+W66+W67+W68</f>
        <v>80000</v>
      </c>
      <c r="X69" s="35" t="s">
        <v>15</v>
      </c>
      <c r="Z69" s="32" t="s">
        <v>14</v>
      </c>
      <c r="AA69" s="33">
        <f>SUM(AA65:AA68)</f>
        <v>80000</v>
      </c>
      <c r="AB69" s="34"/>
      <c r="AC69" s="33">
        <f>SUM(AC65:AC68)</f>
        <v>80000</v>
      </c>
      <c r="AD69" s="35" t="s">
        <v>15</v>
      </c>
      <c r="AF69" s="32" t="s">
        <v>14</v>
      </c>
      <c r="AG69" s="33">
        <f>SUM(AG65:AG68)</f>
        <v>0</v>
      </c>
      <c r="AH69" s="34"/>
      <c r="AI69" s="33">
        <f>AI66+AI67+AI68</f>
        <v>19000</v>
      </c>
      <c r="AJ69" s="35" t="s">
        <v>15</v>
      </c>
      <c r="AK69" s="74"/>
      <c r="AL69" s="74"/>
    </row>
    <row r="70" spans="2:38" x14ac:dyDescent="0.25">
      <c r="B70" s="77"/>
      <c r="D70" s="84" t="s">
        <v>44</v>
      </c>
      <c r="G70" s="57"/>
      <c r="H70" s="11">
        <v>4111</v>
      </c>
      <c r="I70" s="43" t="s">
        <v>1</v>
      </c>
      <c r="J70" s="44" t="s">
        <v>3</v>
      </c>
      <c r="K70" s="42"/>
      <c r="L70" s="115" t="s">
        <v>25</v>
      </c>
      <c r="M70" s="10" t="s">
        <v>10</v>
      </c>
      <c r="N70" s="13" t="s">
        <v>19</v>
      </c>
      <c r="P70" s="25">
        <f>Q71+Q72</f>
        <v>119000</v>
      </c>
      <c r="Q70" s="26"/>
      <c r="T70" s="29"/>
      <c r="U70" s="30"/>
      <c r="V70" s="31"/>
      <c r="W70" s="36">
        <f>U69-W69</f>
        <v>0</v>
      </c>
      <c r="X70" s="37" t="s">
        <v>16</v>
      </c>
      <c r="Z70" s="37" t="s">
        <v>17</v>
      </c>
      <c r="AA70" s="36">
        <f>AC69-AA69</f>
        <v>0</v>
      </c>
      <c r="AB70" s="31"/>
      <c r="AC70" s="36"/>
      <c r="AD70" s="37"/>
      <c r="AF70" s="37" t="s">
        <v>17</v>
      </c>
      <c r="AG70" s="36">
        <f>AI69-AG69</f>
        <v>19000</v>
      </c>
      <c r="AH70" s="31"/>
      <c r="AI70" s="36"/>
      <c r="AJ70" s="37"/>
      <c r="AK70" s="74"/>
      <c r="AL70" s="74"/>
    </row>
    <row r="71" spans="2:38" x14ac:dyDescent="0.25">
      <c r="B71" s="77"/>
      <c r="D71" s="127"/>
      <c r="G71" s="57"/>
      <c r="H71" s="11">
        <v>7015</v>
      </c>
      <c r="I71" s="43" t="s">
        <v>5</v>
      </c>
      <c r="J71" s="44" t="s">
        <v>3</v>
      </c>
      <c r="K71" s="41"/>
      <c r="L71" s="118"/>
      <c r="M71" s="130"/>
      <c r="N71" s="23">
        <v>7015</v>
      </c>
      <c r="O71" s="22"/>
      <c r="P71" s="39"/>
      <c r="Q71" s="12">
        <v>100000</v>
      </c>
      <c r="AK71" s="74"/>
      <c r="AL71" s="74"/>
    </row>
    <row r="72" spans="2:38" ht="15.75" customHeight="1" x14ac:dyDescent="0.25">
      <c r="B72" s="77"/>
      <c r="C72" s="203"/>
      <c r="D72" s="129"/>
      <c r="E72" s="62"/>
      <c r="F72" s="69"/>
      <c r="G72" s="56"/>
      <c r="H72" s="11">
        <v>4427</v>
      </c>
      <c r="I72" s="43" t="s">
        <v>5</v>
      </c>
      <c r="J72" s="44" t="s">
        <v>3</v>
      </c>
      <c r="K72" s="41"/>
      <c r="M72" s="135"/>
      <c r="N72" s="13">
        <v>4427</v>
      </c>
      <c r="P72" s="133"/>
      <c r="Q72" s="12">
        <f>Q71*19%</f>
        <v>19000</v>
      </c>
      <c r="Y72" s="38"/>
      <c r="AK72" s="74"/>
      <c r="AL72" s="74"/>
    </row>
    <row r="73" spans="2:38" ht="16.5" thickBot="1" x14ac:dyDescent="0.3">
      <c r="B73" s="77"/>
      <c r="C73" s="203"/>
      <c r="D73" s="129"/>
      <c r="G73" s="57"/>
      <c r="L73" s="118"/>
      <c r="M73" s="70"/>
      <c r="N73" s="22"/>
      <c r="O73" s="22"/>
      <c r="P73" s="24"/>
      <c r="Q73" s="12"/>
      <c r="T73" s="16" t="s">
        <v>0</v>
      </c>
      <c r="U73" s="261">
        <v>4111</v>
      </c>
      <c r="V73" s="261"/>
      <c r="W73" s="261"/>
      <c r="X73" s="17" t="s">
        <v>2</v>
      </c>
      <c r="Z73" s="245" t="s">
        <v>0</v>
      </c>
      <c r="AA73" s="261">
        <v>7015</v>
      </c>
      <c r="AB73" s="261"/>
      <c r="AC73" s="261"/>
      <c r="AD73" s="17" t="s">
        <v>2</v>
      </c>
      <c r="AF73" s="16" t="s">
        <v>0</v>
      </c>
      <c r="AG73" s="263">
        <v>413</v>
      </c>
      <c r="AH73" s="263"/>
      <c r="AI73" s="263"/>
      <c r="AJ73" s="244" t="s">
        <v>2</v>
      </c>
      <c r="AK73" s="74"/>
      <c r="AL73" s="74"/>
    </row>
    <row r="74" spans="2:38" x14ac:dyDescent="0.25">
      <c r="B74" s="77"/>
      <c r="C74" s="203"/>
      <c r="T74" s="88" t="s">
        <v>11</v>
      </c>
      <c r="U74" s="18"/>
      <c r="V74" s="19"/>
      <c r="W74" s="18"/>
      <c r="X74" s="15"/>
      <c r="AA74" s="18"/>
      <c r="AB74" s="19"/>
      <c r="AC74" s="18"/>
      <c r="AD74" s="89" t="s">
        <v>11</v>
      </c>
      <c r="AF74" s="199" t="s">
        <v>11</v>
      </c>
      <c r="AG74" s="18"/>
      <c r="AH74" s="19"/>
      <c r="AI74" s="55"/>
      <c r="AK74" s="74"/>
      <c r="AL74" s="74"/>
    </row>
    <row r="75" spans="2:38" x14ac:dyDescent="0.25">
      <c r="B75" s="77"/>
      <c r="C75" s="204"/>
      <c r="D75" s="132"/>
      <c r="I75" s="43" t="s">
        <v>7</v>
      </c>
      <c r="J75" s="44" t="s">
        <v>8</v>
      </c>
      <c r="K75" s="40"/>
      <c r="L75" s="114" t="s">
        <v>0</v>
      </c>
      <c r="M75" s="8"/>
      <c r="N75" s="9" t="s">
        <v>2</v>
      </c>
      <c r="P75" s="10" t="s">
        <v>0</v>
      </c>
      <c r="Q75" s="11" t="s">
        <v>2</v>
      </c>
      <c r="T75" s="1" t="s">
        <v>12</v>
      </c>
      <c r="U75" s="12">
        <v>119000</v>
      </c>
      <c r="V75" s="20"/>
      <c r="W75" s="12">
        <v>119000</v>
      </c>
      <c r="X75" s="14" t="s">
        <v>13</v>
      </c>
      <c r="Z75" s="1" t="s">
        <v>12</v>
      </c>
      <c r="AA75" s="12">
        <v>100000</v>
      </c>
      <c r="AB75" s="20"/>
      <c r="AC75" s="12">
        <v>100000</v>
      </c>
      <c r="AD75" s="14" t="s">
        <v>13</v>
      </c>
      <c r="AF75" s="1" t="s">
        <v>12</v>
      </c>
      <c r="AG75" s="12">
        <v>119000</v>
      </c>
      <c r="AH75" s="20"/>
      <c r="AI75" s="12">
        <v>119000</v>
      </c>
      <c r="AJ75" s="14" t="s">
        <v>13</v>
      </c>
      <c r="AK75" s="74"/>
      <c r="AL75" s="74"/>
    </row>
    <row r="76" spans="2:38" x14ac:dyDescent="0.25">
      <c r="B76" s="77"/>
      <c r="C76" s="205"/>
      <c r="D76" s="123" t="s">
        <v>50</v>
      </c>
      <c r="H76" s="11">
        <v>345</v>
      </c>
      <c r="I76" s="43" t="s">
        <v>1</v>
      </c>
      <c r="J76" s="44" t="s">
        <v>4</v>
      </c>
      <c r="K76" s="42"/>
      <c r="L76" s="115" t="s">
        <v>41</v>
      </c>
      <c r="M76" s="10" t="s">
        <v>10</v>
      </c>
      <c r="N76" s="13">
        <v>345</v>
      </c>
      <c r="P76" s="25">
        <v>80000</v>
      </c>
      <c r="Q76" s="26">
        <f>P76</f>
        <v>80000</v>
      </c>
      <c r="U76" s="12"/>
      <c r="V76" s="20"/>
      <c r="W76" s="12"/>
      <c r="X76" s="28"/>
      <c r="AA76" s="12"/>
      <c r="AB76" s="20"/>
      <c r="AC76" s="12"/>
      <c r="AD76" s="28"/>
      <c r="AG76" s="12"/>
      <c r="AH76" s="20"/>
      <c r="AI76" s="12"/>
      <c r="AJ76" s="28"/>
      <c r="AK76" s="74"/>
      <c r="AL76" s="74"/>
    </row>
    <row r="77" spans="2:38" x14ac:dyDescent="0.25">
      <c r="B77" s="77"/>
      <c r="C77" s="206"/>
      <c r="D77" s="84"/>
      <c r="F77" s="69"/>
      <c r="G77" s="57"/>
      <c r="H77" s="11">
        <v>711</v>
      </c>
      <c r="I77" s="43" t="s">
        <v>5</v>
      </c>
      <c r="J77" s="44" t="s">
        <v>4</v>
      </c>
      <c r="K77" s="41"/>
      <c r="L77" s="118"/>
      <c r="M77" s="70"/>
      <c r="N77" s="23"/>
      <c r="O77" s="22"/>
      <c r="P77" s="24"/>
      <c r="Q77" s="12"/>
      <c r="U77" s="12"/>
      <c r="V77" s="20"/>
      <c r="W77" s="12"/>
      <c r="X77" s="28"/>
      <c r="AA77" s="12"/>
      <c r="AB77" s="20"/>
      <c r="AC77" s="12"/>
      <c r="AD77" s="28"/>
      <c r="AG77" s="12"/>
      <c r="AH77" s="20"/>
      <c r="AI77" s="94"/>
      <c r="AJ77" s="28"/>
      <c r="AK77" s="74"/>
      <c r="AL77" s="74"/>
    </row>
    <row r="78" spans="2:38" x14ac:dyDescent="0.25">
      <c r="B78" s="77"/>
      <c r="C78" s="205"/>
      <c r="D78" s="85"/>
      <c r="E78" s="62"/>
      <c r="F78" s="69"/>
      <c r="G78" s="56"/>
      <c r="I78" s="43"/>
      <c r="J78" s="44"/>
      <c r="K78" s="42"/>
      <c r="L78" s="118"/>
      <c r="M78" s="21"/>
      <c r="N78" s="23"/>
      <c r="O78" s="22"/>
      <c r="P78" s="24"/>
      <c r="Q78" s="24"/>
      <c r="T78" s="32" t="s">
        <v>14</v>
      </c>
      <c r="U78" s="33">
        <f>SUM(U74:U77)</f>
        <v>119000</v>
      </c>
      <c r="V78" s="34"/>
      <c r="W78" s="33">
        <f>SUM(W74:W77)</f>
        <v>119000</v>
      </c>
      <c r="X78" s="35" t="s">
        <v>15</v>
      </c>
      <c r="Z78" s="32" t="s">
        <v>14</v>
      </c>
      <c r="AA78" s="33">
        <f>SUM(AA74:AA77)</f>
        <v>100000</v>
      </c>
      <c r="AB78" s="34"/>
      <c r="AC78" s="33">
        <f>SUM(AC74:AC77)</f>
        <v>100000</v>
      </c>
      <c r="AD78" s="35" t="s">
        <v>15</v>
      </c>
      <c r="AF78" s="32" t="s">
        <v>14</v>
      </c>
      <c r="AG78" s="33">
        <f>SUM(AG74:AG77)</f>
        <v>119000</v>
      </c>
      <c r="AH78" s="34"/>
      <c r="AI78" s="33">
        <f>AI75+AI76-AI77</f>
        <v>119000</v>
      </c>
      <c r="AJ78" s="35" t="s">
        <v>15</v>
      </c>
      <c r="AK78" s="74"/>
      <c r="AL78" s="74"/>
    </row>
    <row r="79" spans="2:38" x14ac:dyDescent="0.25">
      <c r="B79" s="77"/>
      <c r="C79" s="205"/>
      <c r="T79" s="29"/>
      <c r="U79" s="30"/>
      <c r="V79" s="31"/>
      <c r="W79" s="36">
        <f>U78-W78</f>
        <v>0</v>
      </c>
      <c r="X79" s="37" t="s">
        <v>16</v>
      </c>
      <c r="Z79" s="37" t="s">
        <v>17</v>
      </c>
      <c r="AA79" s="36">
        <f>AC78-AA78</f>
        <v>0</v>
      </c>
      <c r="AB79" s="31"/>
      <c r="AC79" s="36"/>
      <c r="AD79" s="37"/>
      <c r="AF79" s="36"/>
      <c r="AG79" s="37"/>
      <c r="AH79" s="31"/>
      <c r="AI79" s="36">
        <f>AG78-AI78</f>
        <v>0</v>
      </c>
      <c r="AJ79" s="37" t="s">
        <v>16</v>
      </c>
      <c r="AK79" s="74"/>
      <c r="AL79" s="74"/>
    </row>
    <row r="80" spans="2:38" x14ac:dyDescent="0.25">
      <c r="B80" s="77"/>
      <c r="C80" s="205"/>
      <c r="I80" s="43" t="s">
        <v>7</v>
      </c>
      <c r="J80" s="44" t="s">
        <v>8</v>
      </c>
      <c r="K80" s="40"/>
      <c r="L80" s="114" t="s">
        <v>0</v>
      </c>
      <c r="M80" s="8"/>
      <c r="N80" s="9" t="s">
        <v>2</v>
      </c>
      <c r="P80" s="10" t="s">
        <v>0</v>
      </c>
      <c r="Q80" s="11" t="s">
        <v>2</v>
      </c>
      <c r="Y80" s="38"/>
      <c r="AK80" s="74"/>
      <c r="AL80" s="74"/>
    </row>
    <row r="81" spans="2:38" ht="15" customHeight="1" x14ac:dyDescent="0.25">
      <c r="B81" s="77"/>
      <c r="C81" s="206"/>
      <c r="D81" s="123" t="s">
        <v>45</v>
      </c>
      <c r="H81" s="11">
        <v>4111</v>
      </c>
      <c r="I81" s="43" t="s">
        <v>1</v>
      </c>
      <c r="J81" s="44" t="s">
        <v>4</v>
      </c>
      <c r="K81" s="42"/>
      <c r="L81" s="115" t="s">
        <v>46</v>
      </c>
      <c r="M81" s="10" t="s">
        <v>10</v>
      </c>
      <c r="N81" s="13">
        <v>4111</v>
      </c>
      <c r="P81" s="25">
        <v>119000</v>
      </c>
      <c r="Q81" s="26">
        <f>P81</f>
        <v>119000</v>
      </c>
      <c r="AK81" s="74"/>
      <c r="AL81" s="74"/>
    </row>
    <row r="82" spans="2:38" ht="16.5" thickBot="1" x14ac:dyDescent="0.3">
      <c r="B82" s="77"/>
      <c r="C82" s="206"/>
      <c r="H82" s="11">
        <v>413</v>
      </c>
      <c r="I82" s="43" t="s">
        <v>1</v>
      </c>
      <c r="J82" s="44" t="s">
        <v>3</v>
      </c>
      <c r="K82" s="41"/>
      <c r="T82" s="16" t="s">
        <v>0</v>
      </c>
      <c r="U82" s="261">
        <v>5113</v>
      </c>
      <c r="V82" s="261"/>
      <c r="W82" s="261"/>
      <c r="X82" s="17" t="s">
        <v>2</v>
      </c>
      <c r="Z82" s="16" t="s">
        <v>0</v>
      </c>
      <c r="AA82" s="261">
        <v>5121</v>
      </c>
      <c r="AB82" s="261"/>
      <c r="AC82" s="261"/>
      <c r="AD82" s="17" t="s">
        <v>2</v>
      </c>
      <c r="AF82" s="16" t="s">
        <v>0</v>
      </c>
      <c r="AG82" s="261">
        <v>627</v>
      </c>
      <c r="AH82" s="261"/>
      <c r="AI82" s="261"/>
      <c r="AJ82" s="17" t="s">
        <v>2</v>
      </c>
      <c r="AK82" s="74"/>
      <c r="AL82" s="74"/>
    </row>
    <row r="83" spans="2:38" ht="16.5" customHeight="1" x14ac:dyDescent="0.25">
      <c r="B83" s="77"/>
      <c r="C83" s="206"/>
      <c r="T83" s="88" t="s">
        <v>11</v>
      </c>
      <c r="U83" s="18"/>
      <c r="V83" s="19"/>
      <c r="W83" s="18"/>
      <c r="X83" s="15"/>
      <c r="Z83" s="88" t="s">
        <v>11</v>
      </c>
      <c r="AA83" s="18"/>
      <c r="AB83" s="19"/>
      <c r="AC83" s="18"/>
      <c r="AD83" s="15"/>
      <c r="AF83" s="88" t="s">
        <v>11</v>
      </c>
      <c r="AG83" s="18"/>
      <c r="AH83" s="19"/>
      <c r="AI83" s="18"/>
      <c r="AJ83" s="15"/>
      <c r="AK83" s="74"/>
      <c r="AL83" s="74"/>
    </row>
    <row r="84" spans="2:38" x14ac:dyDescent="0.25">
      <c r="B84" s="77"/>
      <c r="C84" s="206"/>
      <c r="T84" s="1" t="s">
        <v>12</v>
      </c>
      <c r="U84" s="12">
        <v>119000</v>
      </c>
      <c r="V84" s="20"/>
      <c r="W84" s="12">
        <v>119000</v>
      </c>
      <c r="X84" s="14" t="s">
        <v>13</v>
      </c>
      <c r="Z84" s="1" t="s">
        <v>12</v>
      </c>
      <c r="AA84" s="12">
        <v>118785</v>
      </c>
      <c r="AB84" s="20"/>
      <c r="AC84" s="12"/>
      <c r="AD84" s="14" t="s">
        <v>13</v>
      </c>
      <c r="AF84" s="1" t="s">
        <v>12</v>
      </c>
      <c r="AG84" s="12">
        <v>215</v>
      </c>
      <c r="AH84" s="20"/>
      <c r="AI84" s="12">
        <v>215</v>
      </c>
      <c r="AJ84" s="14" t="s">
        <v>13</v>
      </c>
      <c r="AK84" s="74"/>
      <c r="AL84" s="74"/>
    </row>
    <row r="85" spans="2:38" x14ac:dyDescent="0.25">
      <c r="B85" s="77"/>
      <c r="C85" s="206"/>
      <c r="D85" s="84"/>
      <c r="G85" s="57"/>
      <c r="I85" s="43" t="s">
        <v>7</v>
      </c>
      <c r="J85" s="44" t="s">
        <v>8</v>
      </c>
      <c r="K85" s="40"/>
      <c r="L85" s="114" t="s">
        <v>0</v>
      </c>
      <c r="M85" s="8"/>
      <c r="N85" s="9" t="s">
        <v>2</v>
      </c>
      <c r="P85" s="10" t="s">
        <v>0</v>
      </c>
      <c r="Q85" s="11" t="s">
        <v>2</v>
      </c>
      <c r="U85" s="12"/>
      <c r="V85" s="20"/>
      <c r="W85" s="12"/>
      <c r="X85" s="28"/>
      <c r="Y85" s="74"/>
      <c r="AA85" s="12"/>
      <c r="AB85" s="20"/>
      <c r="AC85" s="12"/>
      <c r="AD85" s="28"/>
      <c r="AE85" s="74"/>
      <c r="AG85" s="12"/>
      <c r="AH85" s="20"/>
      <c r="AI85" s="12"/>
      <c r="AJ85" s="28"/>
      <c r="AK85" s="74"/>
      <c r="AL85" s="74"/>
    </row>
    <row r="86" spans="2:38" x14ac:dyDescent="0.25">
      <c r="B86" s="77"/>
      <c r="C86" s="206"/>
      <c r="D86" s="85" t="s">
        <v>61</v>
      </c>
      <c r="E86" s="62"/>
      <c r="F86" s="69"/>
      <c r="G86" s="56"/>
      <c r="H86" s="11">
        <v>5113</v>
      </c>
      <c r="I86" s="43" t="s">
        <v>1</v>
      </c>
      <c r="J86" s="44" t="s">
        <v>3</v>
      </c>
      <c r="K86" s="42"/>
      <c r="L86" s="115" t="s">
        <v>47</v>
      </c>
      <c r="M86" s="10" t="s">
        <v>10</v>
      </c>
      <c r="N86" s="13">
        <v>413</v>
      </c>
      <c r="P86" s="25">
        <v>119000</v>
      </c>
      <c r="Q86" s="26">
        <f>P86</f>
        <v>119000</v>
      </c>
      <c r="U86" s="12"/>
      <c r="V86" s="20"/>
      <c r="W86" s="12"/>
      <c r="X86" s="28"/>
      <c r="Y86" s="74"/>
      <c r="AA86" s="12"/>
      <c r="AB86" s="20"/>
      <c r="AC86" s="12"/>
      <c r="AD86" s="28"/>
      <c r="AE86" s="74"/>
      <c r="AG86" s="12"/>
      <c r="AH86" s="20"/>
      <c r="AI86" s="12"/>
      <c r="AJ86" s="28"/>
      <c r="AK86" s="74"/>
      <c r="AL86" s="74"/>
    </row>
    <row r="87" spans="2:38" x14ac:dyDescent="0.25">
      <c r="B87" s="77"/>
      <c r="C87" s="206"/>
      <c r="D87" s="147"/>
      <c r="H87" s="11">
        <v>413</v>
      </c>
      <c r="I87" s="43" t="s">
        <v>1</v>
      </c>
      <c r="J87" s="44" t="s">
        <v>4</v>
      </c>
      <c r="K87" s="41"/>
      <c r="T87" s="32" t="s">
        <v>14</v>
      </c>
      <c r="U87" s="33">
        <f>SUM(U83:U86)</f>
        <v>119000</v>
      </c>
      <c r="V87" s="34"/>
      <c r="W87" s="33">
        <f>SUM(W83:W86)</f>
        <v>119000</v>
      </c>
      <c r="X87" s="35" t="s">
        <v>15</v>
      </c>
      <c r="Y87" s="74"/>
      <c r="Z87" s="32" t="s">
        <v>14</v>
      </c>
      <c r="AA87" s="33">
        <f>SUM(AA83:AA86)</f>
        <v>118785</v>
      </c>
      <c r="AB87" s="34"/>
      <c r="AC87" s="33">
        <f>SUM(AC83:AC86)</f>
        <v>0</v>
      </c>
      <c r="AD87" s="35" t="s">
        <v>15</v>
      </c>
      <c r="AE87" s="74"/>
      <c r="AF87" s="32" t="s">
        <v>14</v>
      </c>
      <c r="AG87" s="33">
        <f>SUM(AG83:AG86)</f>
        <v>215</v>
      </c>
      <c r="AH87" s="34"/>
      <c r="AI87" s="33">
        <f>SUM(AI83:AI86)</f>
        <v>215</v>
      </c>
      <c r="AJ87" s="35" t="s">
        <v>15</v>
      </c>
      <c r="AK87" s="74"/>
      <c r="AL87" s="74"/>
    </row>
    <row r="88" spans="2:38" x14ac:dyDescent="0.25">
      <c r="B88" s="77"/>
      <c r="C88" s="206"/>
      <c r="T88" s="29"/>
      <c r="U88" s="30"/>
      <c r="V88" s="31"/>
      <c r="W88" s="36">
        <f>U87-W87</f>
        <v>0</v>
      </c>
      <c r="X88" s="37" t="s">
        <v>16</v>
      </c>
      <c r="Y88" s="74"/>
      <c r="Z88" s="37"/>
      <c r="AA88" s="36"/>
      <c r="AB88" s="31"/>
      <c r="AC88" s="36">
        <f>AA87-AC87</f>
        <v>118785</v>
      </c>
      <c r="AD88" s="37" t="s">
        <v>16</v>
      </c>
      <c r="AE88" s="74"/>
      <c r="AF88" s="37"/>
      <c r="AG88" s="36"/>
      <c r="AH88" s="31"/>
      <c r="AI88" s="36">
        <f>AG87-AI87</f>
        <v>0</v>
      </c>
      <c r="AJ88" s="37" t="s">
        <v>16</v>
      </c>
      <c r="AK88" s="74"/>
      <c r="AL88" s="74"/>
    </row>
    <row r="89" spans="2:38" x14ac:dyDescent="0.25">
      <c r="B89" s="77"/>
      <c r="C89" s="206"/>
      <c r="D89" s="147"/>
      <c r="AK89" s="74"/>
      <c r="AL89" s="74"/>
    </row>
    <row r="90" spans="2:38" x14ac:dyDescent="0.25">
      <c r="B90" s="77"/>
      <c r="C90" s="205"/>
      <c r="D90" s="201"/>
      <c r="E90" s="90"/>
      <c r="F90" s="91"/>
      <c r="G90" s="90"/>
      <c r="I90" s="43" t="s">
        <v>7</v>
      </c>
      <c r="J90" s="44" t="s">
        <v>8</v>
      </c>
      <c r="K90" s="40"/>
      <c r="L90" s="114" t="s">
        <v>0</v>
      </c>
      <c r="M90" s="8"/>
      <c r="N90" s="9" t="s">
        <v>2</v>
      </c>
      <c r="P90" s="10" t="s">
        <v>0</v>
      </c>
      <c r="Q90" s="11" t="s">
        <v>2</v>
      </c>
      <c r="AK90" s="74"/>
      <c r="AL90" s="74"/>
    </row>
    <row r="91" spans="2:38" ht="16.5" thickBot="1" x14ac:dyDescent="0.3">
      <c r="B91" s="77"/>
      <c r="C91" s="205"/>
      <c r="D91" s="123" t="s">
        <v>52</v>
      </c>
      <c r="H91" s="11">
        <v>5113</v>
      </c>
      <c r="I91" s="43" t="s">
        <v>1</v>
      </c>
      <c r="J91" s="44" t="s">
        <v>4</v>
      </c>
      <c r="K91" s="42"/>
      <c r="L91" s="115" t="s">
        <v>19</v>
      </c>
      <c r="M91" s="10" t="s">
        <v>10</v>
      </c>
      <c r="N91" s="13">
        <v>5113</v>
      </c>
      <c r="P91" s="25"/>
      <c r="Q91" s="26">
        <f>P92+P93</f>
        <v>119000</v>
      </c>
      <c r="T91" s="245" t="s">
        <v>0</v>
      </c>
      <c r="U91" s="265">
        <v>121</v>
      </c>
      <c r="V91" s="265"/>
      <c r="W91" s="265"/>
      <c r="X91" s="17" t="s">
        <v>2</v>
      </c>
      <c r="AK91" s="74"/>
      <c r="AL91" s="74"/>
    </row>
    <row r="92" spans="2:38" x14ac:dyDescent="0.25">
      <c r="B92" s="77"/>
      <c r="C92" s="205"/>
      <c r="D92" s="132" t="s">
        <v>64</v>
      </c>
      <c r="H92" s="11">
        <v>5121</v>
      </c>
      <c r="I92" s="43" t="s">
        <v>1</v>
      </c>
      <c r="J92" s="44" t="s">
        <v>3</v>
      </c>
      <c r="K92" s="41"/>
      <c r="L92" s="118" t="s">
        <v>20</v>
      </c>
      <c r="M92" s="130"/>
      <c r="N92" s="23"/>
      <c r="O92" s="22"/>
      <c r="P92" s="200">
        <v>118785</v>
      </c>
      <c r="Q92" s="12"/>
      <c r="U92" s="18"/>
      <c r="V92" s="19"/>
      <c r="W92" s="18"/>
      <c r="X92" s="89" t="s">
        <v>11</v>
      </c>
      <c r="AK92" s="74"/>
      <c r="AL92" s="74"/>
    </row>
    <row r="93" spans="2:38" x14ac:dyDescent="0.25">
      <c r="B93" s="77"/>
      <c r="C93" s="206"/>
      <c r="D93" s="132" t="s">
        <v>53</v>
      </c>
      <c r="H93" s="11">
        <v>627</v>
      </c>
      <c r="I93" s="43" t="s">
        <v>1</v>
      </c>
      <c r="J93" s="44" t="s">
        <v>3</v>
      </c>
      <c r="K93" s="41"/>
      <c r="L93" s="128" t="s">
        <v>48</v>
      </c>
      <c r="M93" s="135"/>
      <c r="N93" s="13"/>
      <c r="P93" s="39">
        <v>215</v>
      </c>
      <c r="Q93" s="12"/>
      <c r="T93" s="1" t="s">
        <v>12</v>
      </c>
      <c r="U93" s="12">
        <v>215</v>
      </c>
      <c r="V93" s="20"/>
      <c r="W93" s="12">
        <v>100000</v>
      </c>
      <c r="X93" s="14" t="s">
        <v>13</v>
      </c>
      <c r="AK93" s="74"/>
      <c r="AL93" s="74"/>
    </row>
    <row r="94" spans="2:38" x14ac:dyDescent="0.25">
      <c r="B94" s="77"/>
      <c r="C94" s="206"/>
      <c r="R94" s="74"/>
      <c r="S94" s="74"/>
      <c r="U94" s="12"/>
      <c r="V94" s="20"/>
      <c r="W94" s="12"/>
      <c r="X94" s="28"/>
      <c r="AK94" s="74"/>
      <c r="AL94" s="74"/>
    </row>
    <row r="95" spans="2:38" x14ac:dyDescent="0.25">
      <c r="B95" s="77"/>
      <c r="C95" s="206"/>
      <c r="R95" s="74"/>
      <c r="S95" s="74"/>
      <c r="U95" s="12"/>
      <c r="V95" s="20"/>
      <c r="W95" s="12"/>
      <c r="X95" s="28"/>
      <c r="AK95" s="74"/>
      <c r="AL95" s="74"/>
    </row>
    <row r="96" spans="2:38" x14ac:dyDescent="0.25">
      <c r="B96" s="77"/>
      <c r="C96" s="207"/>
      <c r="D96" s="202"/>
      <c r="E96" s="178"/>
      <c r="F96" s="179"/>
      <c r="G96" s="167"/>
      <c r="I96" s="43" t="s">
        <v>7</v>
      </c>
      <c r="J96" s="44" t="s">
        <v>8</v>
      </c>
      <c r="K96" s="40"/>
      <c r="L96" s="114" t="s">
        <v>0</v>
      </c>
      <c r="M96" s="8"/>
      <c r="N96" s="9" t="s">
        <v>2</v>
      </c>
      <c r="P96" s="10" t="s">
        <v>0</v>
      </c>
      <c r="Q96" s="11" t="s">
        <v>2</v>
      </c>
      <c r="R96" s="74"/>
      <c r="S96" s="74"/>
      <c r="T96" s="32" t="s">
        <v>14</v>
      </c>
      <c r="U96" s="33">
        <f>SUM(U92:U95)</f>
        <v>215</v>
      </c>
      <c r="V96" s="34"/>
      <c r="W96" s="33">
        <f>SUM(W92:W95)</f>
        <v>100000</v>
      </c>
      <c r="X96" s="35" t="s">
        <v>15</v>
      </c>
      <c r="AK96" s="74"/>
      <c r="AL96" s="74"/>
    </row>
    <row r="97" spans="2:38" x14ac:dyDescent="0.25">
      <c r="B97" s="77"/>
      <c r="C97" s="106"/>
      <c r="D97" s="183" t="s">
        <v>23</v>
      </c>
      <c r="E97" s="178"/>
      <c r="F97" s="179"/>
      <c r="G97" s="167"/>
      <c r="H97" s="11">
        <v>121</v>
      </c>
      <c r="I97" s="43" t="s">
        <v>21</v>
      </c>
      <c r="J97" s="44" t="s">
        <v>3</v>
      </c>
      <c r="K97" s="42"/>
      <c r="L97" s="115" t="s">
        <v>22</v>
      </c>
      <c r="M97" s="10" t="s">
        <v>10</v>
      </c>
      <c r="N97" s="13">
        <v>627</v>
      </c>
      <c r="P97" s="25">
        <v>215</v>
      </c>
      <c r="Q97" s="26">
        <f>P97</f>
        <v>215</v>
      </c>
      <c r="R97" s="184"/>
      <c r="S97" s="74"/>
      <c r="T97" s="37" t="s">
        <v>17</v>
      </c>
      <c r="U97" s="36">
        <f>W96-U96</f>
        <v>99785</v>
      </c>
      <c r="V97" s="31"/>
      <c r="W97" s="36"/>
      <c r="X97" s="37"/>
      <c r="AK97" s="74"/>
      <c r="AL97" s="74"/>
    </row>
    <row r="98" spans="2:38" x14ac:dyDescent="0.25">
      <c r="B98" s="77"/>
      <c r="C98" s="107"/>
      <c r="D98" s="125"/>
      <c r="E98" s="90"/>
      <c r="F98" s="91"/>
      <c r="G98" s="90"/>
      <c r="H98" s="11">
        <v>627</v>
      </c>
      <c r="I98" s="43" t="s">
        <v>1</v>
      </c>
      <c r="J98" s="44" t="s">
        <v>4</v>
      </c>
      <c r="M98" s="70"/>
      <c r="N98" s="23"/>
      <c r="O98" s="22"/>
      <c r="P98" s="22"/>
      <c r="Q98" s="24"/>
      <c r="R98" s="18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</row>
    <row r="99" spans="2:38" x14ac:dyDescent="0.25">
      <c r="D99" s="125"/>
      <c r="E99" s="90"/>
      <c r="F99" s="91"/>
      <c r="G99" s="90"/>
      <c r="M99" s="70"/>
      <c r="N99" s="23"/>
      <c r="O99" s="22"/>
      <c r="P99" s="22"/>
      <c r="Q99" s="2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</row>
    <row r="100" spans="2:38" x14ac:dyDescent="0.25">
      <c r="D100" s="180"/>
      <c r="E100" s="181"/>
      <c r="F100" s="182"/>
      <c r="G100" s="100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</row>
    <row r="101" spans="2:38" x14ac:dyDescent="0.25">
      <c r="D101" s="180"/>
      <c r="E101" s="181"/>
      <c r="F101" s="182"/>
      <c r="G101" s="100"/>
      <c r="I101" s="43" t="s">
        <v>7</v>
      </c>
      <c r="J101" s="44" t="s">
        <v>8</v>
      </c>
      <c r="K101" s="40"/>
      <c r="L101" s="114" t="s">
        <v>0</v>
      </c>
      <c r="M101" s="8"/>
      <c r="N101" s="9" t="s">
        <v>2</v>
      </c>
      <c r="P101" s="10" t="s">
        <v>0</v>
      </c>
      <c r="Q101" s="11" t="s">
        <v>2</v>
      </c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</row>
    <row r="102" spans="2:38" x14ac:dyDescent="0.25">
      <c r="D102" s="125"/>
      <c r="E102" s="90"/>
      <c r="F102" s="91"/>
      <c r="G102" s="90"/>
      <c r="H102" s="11">
        <v>121</v>
      </c>
      <c r="I102" s="43" t="s">
        <v>21</v>
      </c>
      <c r="J102" s="44" t="s">
        <v>3</v>
      </c>
      <c r="K102" s="42"/>
      <c r="L102" s="115" t="s">
        <v>49</v>
      </c>
      <c r="M102" s="10" t="s">
        <v>10</v>
      </c>
      <c r="N102" s="13">
        <v>121</v>
      </c>
      <c r="P102" s="25">
        <v>100000</v>
      </c>
      <c r="Q102" s="26">
        <f>P102</f>
        <v>100000</v>
      </c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</row>
    <row r="103" spans="2:38" x14ac:dyDescent="0.25">
      <c r="D103" s="125"/>
      <c r="E103" s="90"/>
      <c r="F103" s="91"/>
      <c r="G103" s="90"/>
      <c r="H103" s="11">
        <v>7015</v>
      </c>
      <c r="I103" s="43" t="s">
        <v>5</v>
      </c>
      <c r="J103" s="44" t="s">
        <v>4</v>
      </c>
      <c r="R103" s="74"/>
      <c r="S103" s="74"/>
      <c r="T103" s="74"/>
      <c r="U103" s="79"/>
      <c r="V103" s="79"/>
      <c r="W103" s="82"/>
      <c r="X103" s="83"/>
      <c r="Y103" s="74"/>
      <c r="Z103" s="83"/>
      <c r="AA103" s="82"/>
      <c r="AB103" s="79"/>
      <c r="AC103" s="82"/>
      <c r="AD103" s="83"/>
      <c r="AE103" s="74"/>
      <c r="AF103" s="74"/>
      <c r="AG103" s="74"/>
      <c r="AH103" s="74"/>
      <c r="AI103" s="74"/>
      <c r="AJ103" s="74"/>
      <c r="AK103" s="74"/>
      <c r="AL103" s="74"/>
    </row>
    <row r="104" spans="2:38" x14ac:dyDescent="0.25"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</row>
    <row r="105" spans="2:38" x14ac:dyDescent="0.25">
      <c r="D105" s="125"/>
      <c r="E105" s="90"/>
      <c r="F105" s="91"/>
      <c r="G105" s="90"/>
      <c r="H105" s="92"/>
      <c r="I105" s="93"/>
      <c r="J105" s="103"/>
      <c r="K105" s="74"/>
      <c r="L105" s="120"/>
      <c r="M105" s="77"/>
      <c r="N105" s="74"/>
      <c r="O105" s="74"/>
      <c r="P105" s="74"/>
      <c r="Q105" s="78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</row>
    <row r="106" spans="2:38" ht="15.75" x14ac:dyDescent="0.25">
      <c r="D106" s="125"/>
      <c r="E106" s="90"/>
      <c r="F106" s="91"/>
      <c r="G106" s="90"/>
      <c r="H106" s="92"/>
      <c r="I106" s="93"/>
      <c r="J106" s="103"/>
      <c r="K106" s="74"/>
      <c r="L106" s="120"/>
      <c r="M106" s="77"/>
      <c r="N106" s="74"/>
      <c r="O106" s="74"/>
      <c r="P106" s="74"/>
      <c r="Q106" s="78"/>
      <c r="R106" s="74"/>
      <c r="S106" s="74"/>
      <c r="T106" s="75"/>
      <c r="U106" s="138"/>
      <c r="V106" s="138"/>
      <c r="W106" s="138"/>
      <c r="X106" s="76"/>
      <c r="Y106" s="74"/>
      <c r="Z106" s="75"/>
      <c r="AA106" s="138"/>
      <c r="AB106" s="138"/>
      <c r="AC106" s="138"/>
      <c r="AD106" s="76"/>
      <c r="AE106" s="74"/>
      <c r="AF106" s="74"/>
      <c r="AG106" s="74"/>
      <c r="AH106" s="74"/>
      <c r="AI106" s="74"/>
      <c r="AJ106" s="74"/>
      <c r="AK106" s="74"/>
      <c r="AL106" s="74"/>
    </row>
    <row r="107" spans="2:38" ht="16.5" thickBot="1" x14ac:dyDescent="0.3">
      <c r="C107" s="141"/>
      <c r="I107" s="43" t="s">
        <v>7</v>
      </c>
      <c r="J107" s="44" t="s">
        <v>8</v>
      </c>
      <c r="K107" s="40"/>
      <c r="L107" s="114" t="s">
        <v>0</v>
      </c>
      <c r="M107" s="8"/>
      <c r="N107" s="9" t="s">
        <v>2</v>
      </c>
      <c r="P107" s="10" t="s">
        <v>0</v>
      </c>
      <c r="Q107" s="11" t="s">
        <v>2</v>
      </c>
      <c r="T107" s="16" t="s">
        <v>0</v>
      </c>
      <c r="U107" s="264">
        <v>341</v>
      </c>
      <c r="V107" s="264"/>
      <c r="W107" s="264"/>
      <c r="X107" s="17" t="s">
        <v>2</v>
      </c>
      <c r="Z107" s="16" t="s">
        <v>0</v>
      </c>
      <c r="AA107" s="264">
        <v>711</v>
      </c>
      <c r="AB107" s="264"/>
      <c r="AC107" s="264"/>
      <c r="AD107" s="17" t="s">
        <v>2</v>
      </c>
      <c r="AF107" s="16" t="s">
        <v>0</v>
      </c>
      <c r="AG107" s="261">
        <v>4427</v>
      </c>
      <c r="AH107" s="261"/>
      <c r="AI107" s="261"/>
      <c r="AJ107" s="17" t="s">
        <v>2</v>
      </c>
      <c r="AK107" s="74"/>
      <c r="AL107" s="74"/>
    </row>
    <row r="108" spans="2:38" x14ac:dyDescent="0.25">
      <c r="C108" s="145"/>
      <c r="D108" s="123" t="s">
        <v>58</v>
      </c>
      <c r="H108" s="11">
        <v>341</v>
      </c>
      <c r="I108" s="43" t="s">
        <v>1</v>
      </c>
      <c r="J108" s="44" t="s">
        <v>3</v>
      </c>
      <c r="K108" s="42"/>
      <c r="L108" s="115" t="s">
        <v>56</v>
      </c>
      <c r="M108" s="10" t="s">
        <v>10</v>
      </c>
      <c r="N108" s="13">
        <v>711</v>
      </c>
      <c r="P108" s="25">
        <v>60000</v>
      </c>
      <c r="Q108" s="26">
        <f>P108</f>
        <v>60000</v>
      </c>
      <c r="T108" s="88" t="s">
        <v>11</v>
      </c>
      <c r="U108" s="126"/>
      <c r="V108" s="19"/>
      <c r="W108" s="18"/>
      <c r="X108" s="15"/>
      <c r="Z108" s="88"/>
      <c r="AA108" s="18"/>
      <c r="AB108" s="19"/>
      <c r="AC108" s="18"/>
      <c r="AD108" s="89" t="s">
        <v>11</v>
      </c>
      <c r="AF108" s="27"/>
      <c r="AG108" s="18"/>
      <c r="AH108" s="19"/>
      <c r="AI108" s="55"/>
      <c r="AJ108" s="89" t="s">
        <v>11</v>
      </c>
      <c r="AK108" s="74"/>
      <c r="AL108" s="74"/>
    </row>
    <row r="109" spans="2:38" x14ac:dyDescent="0.25">
      <c r="H109" s="11">
        <v>711</v>
      </c>
      <c r="I109" s="43" t="s">
        <v>5</v>
      </c>
      <c r="J109" s="44" t="s">
        <v>3</v>
      </c>
      <c r="K109" s="41"/>
      <c r="L109" s="118"/>
      <c r="M109" s="70"/>
      <c r="N109" s="23"/>
      <c r="O109" s="22"/>
      <c r="P109" s="24"/>
      <c r="Q109" s="12"/>
      <c r="T109" s="1" t="s">
        <v>12</v>
      </c>
      <c r="U109" s="131">
        <v>60000</v>
      </c>
      <c r="V109" s="20"/>
      <c r="W109" s="12">
        <v>60000</v>
      </c>
      <c r="X109" s="14" t="s">
        <v>13</v>
      </c>
      <c r="Z109" s="1" t="s">
        <v>12</v>
      </c>
      <c r="AA109" s="131">
        <v>60000</v>
      </c>
      <c r="AB109" s="20"/>
      <c r="AC109" s="131">
        <v>60000</v>
      </c>
      <c r="AD109" s="14" t="s">
        <v>13</v>
      </c>
      <c r="AF109" s="1" t="s">
        <v>12</v>
      </c>
      <c r="AG109" s="12"/>
      <c r="AH109" s="20"/>
      <c r="AI109" s="131">
        <v>13411.76</v>
      </c>
      <c r="AJ109" s="14" t="s">
        <v>13</v>
      </c>
      <c r="AK109" s="74"/>
      <c r="AL109" s="74"/>
    </row>
    <row r="110" spans="2:38" x14ac:dyDescent="0.25">
      <c r="U110" s="12"/>
      <c r="V110" s="20"/>
      <c r="W110" s="12"/>
      <c r="X110" s="28"/>
      <c r="AA110" s="12"/>
      <c r="AB110" s="20"/>
      <c r="AC110" s="12"/>
      <c r="AD110" s="28"/>
      <c r="AG110" s="12"/>
      <c r="AH110" s="20"/>
      <c r="AI110" s="105"/>
      <c r="AJ110" s="28"/>
      <c r="AK110" s="74"/>
      <c r="AL110" s="74"/>
    </row>
    <row r="111" spans="2:38" x14ac:dyDescent="0.25">
      <c r="U111" s="105"/>
      <c r="V111" s="20"/>
      <c r="W111" s="12"/>
      <c r="X111" s="28"/>
      <c r="AA111" s="12"/>
      <c r="AB111" s="20"/>
      <c r="AC111" s="12"/>
      <c r="AD111" s="28"/>
      <c r="AG111" s="12"/>
      <c r="AH111" s="20"/>
      <c r="AI111" s="12"/>
      <c r="AJ111" s="28"/>
      <c r="AK111" s="74"/>
      <c r="AL111" s="74"/>
    </row>
    <row r="112" spans="2:38" x14ac:dyDescent="0.25">
      <c r="D112" s="124"/>
      <c r="F112" s="68"/>
      <c r="I112" s="43" t="s">
        <v>7</v>
      </c>
      <c r="J112" s="44" t="s">
        <v>8</v>
      </c>
      <c r="K112" s="40"/>
      <c r="L112" s="114" t="s">
        <v>0</v>
      </c>
      <c r="M112" s="8"/>
      <c r="N112" s="9" t="s">
        <v>2</v>
      </c>
      <c r="P112" s="10" t="s">
        <v>0</v>
      </c>
      <c r="Q112" s="11" t="s">
        <v>2</v>
      </c>
      <c r="T112" s="32" t="s">
        <v>14</v>
      </c>
      <c r="U112" s="33">
        <f>U108+U109+U110+U111</f>
        <v>60000</v>
      </c>
      <c r="V112" s="34"/>
      <c r="W112" s="33">
        <f>W108+W109+W110+W111</f>
        <v>60000</v>
      </c>
      <c r="X112" s="35" t="s">
        <v>15</v>
      </c>
      <c r="Z112" s="32" t="s">
        <v>14</v>
      </c>
      <c r="AA112" s="33">
        <f>SUM(AA108:AA111)</f>
        <v>60000</v>
      </c>
      <c r="AB112" s="34"/>
      <c r="AC112" s="33">
        <f>SUM(AC108:AC111)</f>
        <v>60000</v>
      </c>
      <c r="AD112" s="35" t="s">
        <v>15</v>
      </c>
      <c r="AF112" s="32" t="s">
        <v>14</v>
      </c>
      <c r="AG112" s="33">
        <f>SUM(AG108:AG111)</f>
        <v>0</v>
      </c>
      <c r="AH112" s="34"/>
      <c r="AI112" s="33">
        <f>AI109+AI110+AI111</f>
        <v>13411.76</v>
      </c>
      <c r="AJ112" s="35" t="s">
        <v>15</v>
      </c>
      <c r="AK112" s="74"/>
      <c r="AL112" s="74"/>
    </row>
    <row r="113" spans="4:38" x14ac:dyDescent="0.25">
      <c r="D113" s="84" t="s">
        <v>62</v>
      </c>
      <c r="G113" s="57"/>
      <c r="H113" s="11">
        <v>4111</v>
      </c>
      <c r="I113" s="43" t="s">
        <v>1</v>
      </c>
      <c r="J113" s="44" t="s">
        <v>3</v>
      </c>
      <c r="K113" s="42"/>
      <c r="L113" s="115" t="s">
        <v>25</v>
      </c>
      <c r="M113" s="10" t="s">
        <v>10</v>
      </c>
      <c r="N113" s="13" t="s">
        <v>19</v>
      </c>
      <c r="P113" s="25">
        <v>84000</v>
      </c>
      <c r="Q113" s="26"/>
      <c r="T113" s="29"/>
      <c r="U113" s="30"/>
      <c r="V113" s="31"/>
      <c r="W113" s="36">
        <f>U112-W112</f>
        <v>0</v>
      </c>
      <c r="X113" s="37" t="s">
        <v>16</v>
      </c>
      <c r="Z113" s="37" t="s">
        <v>17</v>
      </c>
      <c r="AA113" s="36">
        <f>AC112-AA112</f>
        <v>0</v>
      </c>
      <c r="AB113" s="31"/>
      <c r="AC113" s="36"/>
      <c r="AD113" s="37"/>
      <c r="AF113" s="37" t="s">
        <v>17</v>
      </c>
      <c r="AG113" s="36">
        <f>AI112-AG112</f>
        <v>13411.76</v>
      </c>
      <c r="AH113" s="31"/>
      <c r="AI113" s="36"/>
      <c r="AJ113" s="37"/>
      <c r="AK113" s="74"/>
      <c r="AL113" s="74"/>
    </row>
    <row r="114" spans="4:38" x14ac:dyDescent="0.25">
      <c r="D114" s="127"/>
      <c r="G114" s="57"/>
      <c r="H114" s="11">
        <v>702</v>
      </c>
      <c r="I114" s="43" t="s">
        <v>5</v>
      </c>
      <c r="J114" s="44" t="s">
        <v>3</v>
      </c>
      <c r="K114" s="41"/>
      <c r="L114" s="118"/>
      <c r="M114" s="130"/>
      <c r="N114" s="23">
        <v>702</v>
      </c>
      <c r="O114" s="22"/>
      <c r="P114" s="39"/>
      <c r="Q114" s="12">
        <f>P113/1.19</f>
        <v>70588.23529411765</v>
      </c>
      <c r="AK114" s="74"/>
      <c r="AL114" s="74"/>
    </row>
    <row r="115" spans="4:38" x14ac:dyDescent="0.25">
      <c r="D115" s="129"/>
      <c r="E115" s="62"/>
      <c r="F115" s="69"/>
      <c r="G115" s="56"/>
      <c r="H115" s="11">
        <v>4427</v>
      </c>
      <c r="I115" s="43" t="s">
        <v>5</v>
      </c>
      <c r="J115" s="44" t="s">
        <v>3</v>
      </c>
      <c r="K115" s="41"/>
      <c r="M115" s="135"/>
      <c r="N115" s="13">
        <v>4427</v>
      </c>
      <c r="P115" s="133"/>
      <c r="Q115" s="12">
        <f>Q114*19%</f>
        <v>13411.764705882353</v>
      </c>
      <c r="Y115" s="38"/>
      <c r="AK115" s="74"/>
      <c r="AL115" s="74"/>
    </row>
    <row r="116" spans="4:38" ht="16.5" thickBot="1" x14ac:dyDescent="0.3">
      <c r="D116" s="129"/>
      <c r="G116" s="57"/>
      <c r="L116" s="118"/>
      <c r="M116" s="70"/>
      <c r="N116" s="22"/>
      <c r="O116" s="22"/>
      <c r="P116" s="24"/>
      <c r="Q116" s="12"/>
      <c r="T116" s="16" t="s">
        <v>0</v>
      </c>
      <c r="U116" s="261">
        <v>4111</v>
      </c>
      <c r="V116" s="261"/>
      <c r="W116" s="261"/>
      <c r="X116" s="17" t="s">
        <v>2</v>
      </c>
      <c r="Z116" s="245" t="s">
        <v>0</v>
      </c>
      <c r="AA116" s="261">
        <v>702</v>
      </c>
      <c r="AB116" s="261"/>
      <c r="AC116" s="261"/>
      <c r="AD116" s="17" t="s">
        <v>2</v>
      </c>
      <c r="AF116" s="16" t="s">
        <v>0</v>
      </c>
      <c r="AG116" s="263">
        <v>413</v>
      </c>
      <c r="AH116" s="263"/>
      <c r="AI116" s="263"/>
      <c r="AJ116" s="244" t="s">
        <v>2</v>
      </c>
      <c r="AK116" s="74"/>
      <c r="AL116" s="74"/>
    </row>
    <row r="117" spans="4:38" x14ac:dyDescent="0.25">
      <c r="T117" s="88" t="s">
        <v>11</v>
      </c>
      <c r="U117" s="18"/>
      <c r="V117" s="19"/>
      <c r="W117" s="18"/>
      <c r="X117" s="15"/>
      <c r="AA117" s="18"/>
      <c r="AB117" s="19"/>
      <c r="AC117" s="18"/>
      <c r="AD117" s="89" t="s">
        <v>11</v>
      </c>
      <c r="AF117" s="199" t="s">
        <v>11</v>
      </c>
      <c r="AG117" s="18"/>
      <c r="AH117" s="19"/>
      <c r="AI117" s="55"/>
      <c r="AK117" s="74"/>
      <c r="AL117" s="74"/>
    </row>
    <row r="118" spans="4:38" x14ac:dyDescent="0.25">
      <c r="D118" s="132"/>
      <c r="I118" s="43" t="s">
        <v>7</v>
      </c>
      <c r="J118" s="44" t="s">
        <v>8</v>
      </c>
      <c r="K118" s="40"/>
      <c r="L118" s="114" t="s">
        <v>0</v>
      </c>
      <c r="M118" s="8"/>
      <c r="N118" s="9" t="s">
        <v>2</v>
      </c>
      <c r="P118" s="10" t="s">
        <v>0</v>
      </c>
      <c r="Q118" s="11" t="s">
        <v>2</v>
      </c>
      <c r="T118" s="1" t="s">
        <v>12</v>
      </c>
      <c r="U118" s="12">
        <v>84000</v>
      </c>
      <c r="V118" s="20"/>
      <c r="W118" s="12">
        <v>84000</v>
      </c>
      <c r="X118" s="14" t="s">
        <v>13</v>
      </c>
      <c r="Z118" s="1" t="s">
        <v>12</v>
      </c>
      <c r="AA118" s="12">
        <v>70588.240000000005</v>
      </c>
      <c r="AB118" s="20"/>
      <c r="AC118" s="12">
        <v>70588.240000000005</v>
      </c>
      <c r="AD118" s="14" t="s">
        <v>13</v>
      </c>
      <c r="AF118" s="1" t="s">
        <v>12</v>
      </c>
      <c r="AG118" s="12">
        <v>84000</v>
      </c>
      <c r="AH118" s="20"/>
      <c r="AI118" s="12">
        <v>84000</v>
      </c>
      <c r="AJ118" s="14" t="s">
        <v>13</v>
      </c>
      <c r="AK118" s="74"/>
      <c r="AL118" s="74"/>
    </row>
    <row r="119" spans="4:38" x14ac:dyDescent="0.25">
      <c r="D119" s="123" t="s">
        <v>57</v>
      </c>
      <c r="H119" s="11">
        <v>341</v>
      </c>
      <c r="I119" s="43" t="s">
        <v>1</v>
      </c>
      <c r="J119" s="44" t="s">
        <v>4</v>
      </c>
      <c r="K119" s="42"/>
      <c r="L119" s="115" t="s">
        <v>41</v>
      </c>
      <c r="M119" s="10" t="s">
        <v>10</v>
      </c>
      <c r="N119" s="13">
        <v>341</v>
      </c>
      <c r="P119" s="25">
        <v>60000</v>
      </c>
      <c r="Q119" s="26">
        <f>P119</f>
        <v>60000</v>
      </c>
      <c r="U119" s="12"/>
      <c r="V119" s="20"/>
      <c r="W119" s="12"/>
      <c r="X119" s="28"/>
      <c r="AA119" s="12"/>
      <c r="AB119" s="20"/>
      <c r="AC119" s="12"/>
      <c r="AD119" s="28"/>
      <c r="AG119" s="12"/>
      <c r="AH119" s="20"/>
      <c r="AI119" s="12"/>
      <c r="AJ119" s="28"/>
    </row>
    <row r="120" spans="4:38" x14ac:dyDescent="0.25">
      <c r="D120" s="84"/>
      <c r="F120" s="69"/>
      <c r="G120" s="57"/>
      <c r="H120" s="11">
        <v>711</v>
      </c>
      <c r="I120" s="43" t="s">
        <v>5</v>
      </c>
      <c r="J120" s="44" t="s">
        <v>4</v>
      </c>
      <c r="K120" s="41"/>
      <c r="L120" s="118"/>
      <c r="M120" s="70"/>
      <c r="N120" s="23"/>
      <c r="O120" s="22"/>
      <c r="P120" s="24"/>
      <c r="Q120" s="12"/>
      <c r="U120" s="12"/>
      <c r="V120" s="20"/>
      <c r="W120" s="12"/>
      <c r="X120" s="28"/>
      <c r="AA120" s="12"/>
      <c r="AB120" s="20"/>
      <c r="AC120" s="12"/>
      <c r="AD120" s="28"/>
      <c r="AG120" s="12"/>
      <c r="AH120" s="20"/>
      <c r="AI120" s="94"/>
      <c r="AJ120" s="28"/>
    </row>
    <row r="121" spans="4:38" x14ac:dyDescent="0.25">
      <c r="D121" s="85"/>
      <c r="E121" s="62"/>
      <c r="F121" s="69"/>
      <c r="G121" s="56"/>
      <c r="I121" s="43"/>
      <c r="J121" s="44"/>
      <c r="K121" s="42"/>
      <c r="L121" s="118"/>
      <c r="M121" s="21"/>
      <c r="N121" s="23"/>
      <c r="O121" s="22"/>
      <c r="P121" s="24"/>
      <c r="Q121" s="24"/>
      <c r="T121" s="32" t="s">
        <v>14</v>
      </c>
      <c r="U121" s="33">
        <f>SUM(U117:U120)</f>
        <v>84000</v>
      </c>
      <c r="V121" s="34"/>
      <c r="W121" s="33">
        <f>SUM(W117:W120)</f>
        <v>84000</v>
      </c>
      <c r="X121" s="35" t="s">
        <v>15</v>
      </c>
      <c r="Z121" s="32" t="s">
        <v>14</v>
      </c>
      <c r="AA121" s="33">
        <f>SUM(AA117:AA120)</f>
        <v>70588.240000000005</v>
      </c>
      <c r="AB121" s="34"/>
      <c r="AC121" s="33">
        <f>SUM(AC117:AC120)</f>
        <v>70588.240000000005</v>
      </c>
      <c r="AD121" s="35" t="s">
        <v>15</v>
      </c>
      <c r="AF121" s="32" t="s">
        <v>14</v>
      </c>
      <c r="AG121" s="33">
        <f>SUM(AG117:AG120)</f>
        <v>84000</v>
      </c>
      <c r="AH121" s="34"/>
      <c r="AI121" s="33">
        <f>AI118+AI119-AI120</f>
        <v>84000</v>
      </c>
      <c r="AJ121" s="35" t="s">
        <v>15</v>
      </c>
    </row>
    <row r="122" spans="4:38" x14ac:dyDescent="0.25">
      <c r="T122" s="29"/>
      <c r="U122" s="30"/>
      <c r="V122" s="31"/>
      <c r="W122" s="36">
        <f>U121-W121</f>
        <v>0</v>
      </c>
      <c r="X122" s="37" t="s">
        <v>16</v>
      </c>
      <c r="Z122" s="37" t="s">
        <v>17</v>
      </c>
      <c r="AA122" s="36">
        <f>AC121-AA121</f>
        <v>0</v>
      </c>
      <c r="AB122" s="31"/>
      <c r="AC122" s="36"/>
      <c r="AD122" s="37"/>
      <c r="AF122" s="36"/>
      <c r="AG122" s="37"/>
      <c r="AH122" s="31"/>
      <c r="AI122" s="36">
        <f>AG121-AI121</f>
        <v>0</v>
      </c>
      <c r="AJ122" s="37" t="s">
        <v>16</v>
      </c>
    </row>
    <row r="123" spans="4:38" x14ac:dyDescent="0.25">
      <c r="I123" s="43" t="s">
        <v>7</v>
      </c>
      <c r="J123" s="44" t="s">
        <v>8</v>
      </c>
      <c r="K123" s="40"/>
      <c r="L123" s="114" t="s">
        <v>0</v>
      </c>
      <c r="M123" s="8"/>
      <c r="N123" s="9" t="s">
        <v>2</v>
      </c>
      <c r="P123" s="10" t="s">
        <v>0</v>
      </c>
      <c r="Q123" s="11" t="s">
        <v>2</v>
      </c>
      <c r="Y123" s="38"/>
    </row>
    <row r="124" spans="4:38" x14ac:dyDescent="0.25">
      <c r="D124" s="123" t="s">
        <v>59</v>
      </c>
      <c r="H124" s="11">
        <v>4111</v>
      </c>
      <c r="I124" s="43" t="s">
        <v>1</v>
      </c>
      <c r="J124" s="44" t="s">
        <v>4</v>
      </c>
      <c r="K124" s="42"/>
      <c r="L124" s="115" t="s">
        <v>46</v>
      </c>
      <c r="M124" s="10" t="s">
        <v>10</v>
      </c>
      <c r="N124" s="13">
        <v>4111</v>
      </c>
      <c r="P124" s="25">
        <v>84000</v>
      </c>
      <c r="Q124" s="26">
        <f>P124</f>
        <v>84000</v>
      </c>
    </row>
    <row r="125" spans="4:38" ht="16.5" thickBot="1" x14ac:dyDescent="0.3">
      <c r="H125" s="11">
        <v>413</v>
      </c>
      <c r="I125" s="43" t="s">
        <v>1</v>
      </c>
      <c r="J125" s="44" t="s">
        <v>3</v>
      </c>
      <c r="K125" s="41"/>
      <c r="T125" s="16" t="s">
        <v>0</v>
      </c>
      <c r="U125" s="261">
        <v>5114</v>
      </c>
      <c r="V125" s="261"/>
      <c r="W125" s="261"/>
      <c r="X125" s="17" t="s">
        <v>2</v>
      </c>
      <c r="Z125" s="16" t="s">
        <v>0</v>
      </c>
      <c r="AA125" s="261">
        <v>5121</v>
      </c>
      <c r="AB125" s="261"/>
      <c r="AC125" s="261"/>
      <c r="AD125" s="17" t="s">
        <v>2</v>
      </c>
      <c r="AF125" s="16" t="s">
        <v>0</v>
      </c>
      <c r="AG125" s="261">
        <v>627</v>
      </c>
      <c r="AH125" s="261"/>
      <c r="AI125" s="261"/>
      <c r="AJ125" s="17" t="s">
        <v>2</v>
      </c>
    </row>
    <row r="126" spans="4:38" x14ac:dyDescent="0.25">
      <c r="T126" s="88" t="s">
        <v>11</v>
      </c>
      <c r="U126" s="18"/>
      <c r="V126" s="19"/>
      <c r="W126" s="18"/>
      <c r="X126" s="15"/>
      <c r="Z126" s="88" t="s">
        <v>11</v>
      </c>
      <c r="AA126" s="18"/>
      <c r="AB126" s="19"/>
      <c r="AC126" s="18"/>
      <c r="AD126" s="15"/>
      <c r="AF126" s="88" t="s">
        <v>11</v>
      </c>
      <c r="AG126" s="18"/>
      <c r="AH126" s="19"/>
      <c r="AI126" s="18"/>
      <c r="AJ126" s="15"/>
    </row>
    <row r="127" spans="4:38" x14ac:dyDescent="0.25">
      <c r="T127" s="1" t="s">
        <v>12</v>
      </c>
      <c r="U127" s="12">
        <v>84000</v>
      </c>
      <c r="V127" s="20"/>
      <c r="W127" s="12">
        <v>84000</v>
      </c>
      <c r="X127" s="14" t="s">
        <v>13</v>
      </c>
      <c r="Z127" s="1" t="s">
        <v>12</v>
      </c>
      <c r="AA127" s="12">
        <v>83355</v>
      </c>
      <c r="AB127" s="20"/>
      <c r="AC127" s="12"/>
      <c r="AD127" s="14" t="s">
        <v>13</v>
      </c>
      <c r="AF127" s="1" t="s">
        <v>12</v>
      </c>
      <c r="AG127" s="12">
        <v>189</v>
      </c>
      <c r="AH127" s="20"/>
      <c r="AI127" s="12">
        <v>189</v>
      </c>
      <c r="AJ127" s="14" t="s">
        <v>13</v>
      </c>
    </row>
    <row r="128" spans="4:38" x14ac:dyDescent="0.25">
      <c r="D128" s="84"/>
      <c r="G128" s="57"/>
      <c r="I128" s="43" t="s">
        <v>7</v>
      </c>
      <c r="J128" s="44" t="s">
        <v>8</v>
      </c>
      <c r="K128" s="40"/>
      <c r="L128" s="114" t="s">
        <v>0</v>
      </c>
      <c r="M128" s="8"/>
      <c r="N128" s="9" t="s">
        <v>2</v>
      </c>
      <c r="P128" s="10" t="s">
        <v>0</v>
      </c>
      <c r="Q128" s="11" t="s">
        <v>2</v>
      </c>
      <c r="U128" s="12"/>
      <c r="V128" s="20"/>
      <c r="W128" s="12"/>
      <c r="X128" s="28"/>
      <c r="Y128" s="74"/>
      <c r="AA128" s="12"/>
      <c r="AB128" s="20"/>
      <c r="AC128" s="12"/>
      <c r="AD128" s="28"/>
      <c r="AE128" s="74"/>
      <c r="AG128" s="12"/>
      <c r="AH128" s="20"/>
      <c r="AI128" s="12"/>
      <c r="AJ128" s="28"/>
    </row>
    <row r="129" spans="3:36" x14ac:dyDescent="0.25">
      <c r="D129" s="85" t="s">
        <v>60</v>
      </c>
      <c r="E129" s="62"/>
      <c r="F129" s="69"/>
      <c r="G129" s="56"/>
      <c r="H129" s="11">
        <v>5114</v>
      </c>
      <c r="I129" s="43" t="s">
        <v>1</v>
      </c>
      <c r="J129" s="44" t="s">
        <v>3</v>
      </c>
      <c r="K129" s="42"/>
      <c r="L129" s="115" t="s">
        <v>51</v>
      </c>
      <c r="M129" s="10" t="s">
        <v>10</v>
      </c>
      <c r="N129" s="13">
        <v>413</v>
      </c>
      <c r="P129" s="25">
        <v>84000</v>
      </c>
      <c r="Q129" s="26">
        <f>P129</f>
        <v>84000</v>
      </c>
      <c r="U129" s="12"/>
      <c r="V129" s="20"/>
      <c r="W129" s="12"/>
      <c r="X129" s="28"/>
      <c r="Y129" s="74"/>
      <c r="AA129" s="12"/>
      <c r="AB129" s="20"/>
      <c r="AC129" s="12"/>
      <c r="AD129" s="28"/>
      <c r="AE129" s="74"/>
      <c r="AG129" s="12"/>
      <c r="AH129" s="20"/>
      <c r="AI129" s="12"/>
      <c r="AJ129" s="28"/>
    </row>
    <row r="130" spans="3:36" x14ac:dyDescent="0.25">
      <c r="D130" s="147"/>
      <c r="H130" s="11">
        <v>413</v>
      </c>
      <c r="I130" s="43" t="s">
        <v>1</v>
      </c>
      <c r="J130" s="44" t="s">
        <v>4</v>
      </c>
      <c r="K130" s="41"/>
      <c r="T130" s="32" t="s">
        <v>14</v>
      </c>
      <c r="U130" s="33">
        <f>SUM(U126:U129)</f>
        <v>84000</v>
      </c>
      <c r="V130" s="34"/>
      <c r="W130" s="33">
        <f>SUM(W126:W129)</f>
        <v>84000</v>
      </c>
      <c r="X130" s="35" t="s">
        <v>15</v>
      </c>
      <c r="Y130" s="74"/>
      <c r="Z130" s="32" t="s">
        <v>14</v>
      </c>
      <c r="AA130" s="33">
        <f>SUM(AA126:AA129)</f>
        <v>83355</v>
      </c>
      <c r="AB130" s="34"/>
      <c r="AC130" s="33">
        <f>SUM(AC126:AC129)</f>
        <v>0</v>
      </c>
      <c r="AD130" s="35" t="s">
        <v>15</v>
      </c>
      <c r="AE130" s="74"/>
      <c r="AF130" s="32" t="s">
        <v>14</v>
      </c>
      <c r="AG130" s="33">
        <f>SUM(AG126:AG129)</f>
        <v>189</v>
      </c>
      <c r="AH130" s="34"/>
      <c r="AI130" s="33">
        <f>SUM(AI126:AI129)</f>
        <v>189</v>
      </c>
      <c r="AJ130" s="35" t="s">
        <v>15</v>
      </c>
    </row>
    <row r="131" spans="3:36" x14ac:dyDescent="0.25">
      <c r="T131" s="29"/>
      <c r="U131" s="30"/>
      <c r="V131" s="31"/>
      <c r="W131" s="36">
        <f>U130-W130</f>
        <v>0</v>
      </c>
      <c r="X131" s="37" t="s">
        <v>16</v>
      </c>
      <c r="Y131" s="74"/>
      <c r="Z131" s="37"/>
      <c r="AA131" s="36"/>
      <c r="AB131" s="31"/>
      <c r="AC131" s="36">
        <f>AA130-AC130</f>
        <v>83355</v>
      </c>
      <c r="AD131" s="37" t="s">
        <v>16</v>
      </c>
      <c r="AE131" s="74"/>
      <c r="AF131" s="37"/>
      <c r="AG131" s="36"/>
      <c r="AH131" s="31"/>
      <c r="AI131" s="36">
        <f>AG130-AI130</f>
        <v>0</v>
      </c>
      <c r="AJ131" s="37" t="s">
        <v>16</v>
      </c>
    </row>
    <row r="132" spans="3:36" x14ac:dyDescent="0.25">
      <c r="D132" s="147"/>
    </row>
    <row r="133" spans="3:36" x14ac:dyDescent="0.25">
      <c r="C133" s="258"/>
      <c r="D133" s="201"/>
      <c r="E133" s="90"/>
      <c r="F133" s="91"/>
      <c r="G133" s="90"/>
      <c r="I133" s="43" t="s">
        <v>7</v>
      </c>
      <c r="J133" s="44" t="s">
        <v>8</v>
      </c>
      <c r="K133" s="40"/>
      <c r="L133" s="114" t="s">
        <v>0</v>
      </c>
      <c r="M133" s="8"/>
      <c r="N133" s="9" t="s">
        <v>2</v>
      </c>
      <c r="P133" s="10" t="s">
        <v>0</v>
      </c>
      <c r="Q133" s="11" t="s">
        <v>2</v>
      </c>
    </row>
    <row r="134" spans="3:36" ht="16.5" thickBot="1" x14ac:dyDescent="0.3">
      <c r="C134" s="259"/>
      <c r="D134" s="123" t="s">
        <v>54</v>
      </c>
      <c r="H134" s="11">
        <v>5114</v>
      </c>
      <c r="I134" s="43" t="s">
        <v>1</v>
      </c>
      <c r="J134" s="44" t="s">
        <v>4</v>
      </c>
      <c r="K134" s="42"/>
      <c r="L134" s="115" t="s">
        <v>19</v>
      </c>
      <c r="M134" s="10" t="s">
        <v>10</v>
      </c>
      <c r="N134" s="13">
        <v>5114</v>
      </c>
      <c r="P134" s="25"/>
      <c r="Q134" s="26">
        <f>P135+P136+P137</f>
        <v>84000</v>
      </c>
      <c r="T134" s="16" t="s">
        <v>0</v>
      </c>
      <c r="U134" s="261">
        <v>667</v>
      </c>
      <c r="V134" s="261"/>
      <c r="W134" s="261"/>
      <c r="X134" s="17" t="s">
        <v>2</v>
      </c>
      <c r="Z134" s="245" t="s">
        <v>0</v>
      </c>
      <c r="AA134" s="265">
        <v>121</v>
      </c>
      <c r="AB134" s="265"/>
      <c r="AC134" s="265"/>
      <c r="AD134" s="17" t="s">
        <v>2</v>
      </c>
    </row>
    <row r="135" spans="3:36" x14ac:dyDescent="0.25">
      <c r="C135" s="259"/>
      <c r="D135" s="132" t="s">
        <v>63</v>
      </c>
      <c r="H135" s="11">
        <v>5121</v>
      </c>
      <c r="I135" s="43" t="s">
        <v>1</v>
      </c>
      <c r="J135" s="44" t="s">
        <v>3</v>
      </c>
      <c r="K135" s="41"/>
      <c r="L135" s="118" t="s">
        <v>20</v>
      </c>
      <c r="M135" s="130"/>
      <c r="N135" s="23"/>
      <c r="O135" s="22"/>
      <c r="P135" s="200">
        <v>83355</v>
      </c>
      <c r="Q135" s="12"/>
      <c r="T135" s="88" t="s">
        <v>11</v>
      </c>
      <c r="U135" s="18"/>
      <c r="V135" s="19"/>
      <c r="W135" s="18"/>
      <c r="X135" s="15"/>
      <c r="AA135" s="18"/>
      <c r="AB135" s="19"/>
      <c r="AC135" s="18"/>
      <c r="AD135" s="89" t="s">
        <v>11</v>
      </c>
    </row>
    <row r="136" spans="3:36" x14ac:dyDescent="0.25">
      <c r="C136" s="259"/>
      <c r="D136" s="132" t="s">
        <v>55</v>
      </c>
      <c r="H136" s="11">
        <v>627</v>
      </c>
      <c r="I136" s="43" t="s">
        <v>1</v>
      </c>
      <c r="J136" s="44" t="s">
        <v>3</v>
      </c>
      <c r="K136" s="41"/>
      <c r="L136" s="128" t="s">
        <v>48</v>
      </c>
      <c r="M136" s="135"/>
      <c r="N136" s="13"/>
      <c r="P136" s="39">
        <v>189</v>
      </c>
      <c r="Q136" s="12"/>
      <c r="T136" s="1" t="s">
        <v>12</v>
      </c>
      <c r="U136" s="12">
        <v>456</v>
      </c>
      <c r="V136" s="20"/>
      <c r="W136" s="12">
        <v>456</v>
      </c>
      <c r="X136" s="14" t="s">
        <v>13</v>
      </c>
      <c r="Z136" s="1" t="s">
        <v>12</v>
      </c>
      <c r="AA136" s="12">
        <v>645</v>
      </c>
      <c r="AB136" s="20"/>
      <c r="AC136" s="12">
        <v>70588.240000000005</v>
      </c>
      <c r="AD136" s="14" t="s">
        <v>13</v>
      </c>
    </row>
    <row r="137" spans="3:36" x14ac:dyDescent="0.25">
      <c r="C137" s="259"/>
      <c r="H137" s="11">
        <v>667</v>
      </c>
      <c r="I137" s="45" t="s">
        <v>1</v>
      </c>
      <c r="J137" s="46" t="s">
        <v>3</v>
      </c>
      <c r="L137" s="128" t="s">
        <v>65</v>
      </c>
      <c r="M137" s="143"/>
      <c r="P137" s="39">
        <v>456</v>
      </c>
      <c r="R137" s="74"/>
      <c r="S137" s="74"/>
      <c r="U137" s="12"/>
      <c r="V137" s="20"/>
      <c r="W137" s="12"/>
      <c r="X137" s="28"/>
      <c r="AA137" s="12"/>
      <c r="AB137" s="20"/>
      <c r="AC137" s="12"/>
      <c r="AD137" s="28"/>
    </row>
    <row r="138" spans="3:36" x14ac:dyDescent="0.25">
      <c r="C138" s="259"/>
      <c r="R138" s="74"/>
      <c r="S138" s="74"/>
      <c r="U138" s="12"/>
      <c r="V138" s="20"/>
      <c r="W138" s="12"/>
      <c r="X138" s="28"/>
      <c r="AA138" s="12"/>
      <c r="AB138" s="20"/>
      <c r="AC138" s="12"/>
      <c r="AD138" s="28"/>
    </row>
    <row r="139" spans="3:36" x14ac:dyDescent="0.25">
      <c r="C139" s="259"/>
      <c r="R139" s="74"/>
      <c r="S139" s="74"/>
      <c r="T139" s="32" t="s">
        <v>14</v>
      </c>
      <c r="U139" s="33">
        <f>SUM(U135:U138)</f>
        <v>456</v>
      </c>
      <c r="V139" s="34"/>
      <c r="W139" s="33">
        <f>SUM(W135:W138)</f>
        <v>456</v>
      </c>
      <c r="X139" s="35" t="s">
        <v>15</v>
      </c>
      <c r="Z139" s="32" t="s">
        <v>14</v>
      </c>
      <c r="AA139" s="33">
        <f>SUM(AA135:AA138)</f>
        <v>645</v>
      </c>
      <c r="AB139" s="34"/>
      <c r="AC139" s="33">
        <f>SUM(AC135:AC138)</f>
        <v>70588.240000000005</v>
      </c>
      <c r="AD139" s="35" t="s">
        <v>15</v>
      </c>
    </row>
    <row r="140" spans="3:36" x14ac:dyDescent="0.25">
      <c r="C140" s="259"/>
      <c r="D140" s="202"/>
      <c r="E140" s="178"/>
      <c r="F140" s="179"/>
      <c r="G140" s="167"/>
      <c r="I140" s="43" t="s">
        <v>7</v>
      </c>
      <c r="J140" s="44" t="s">
        <v>8</v>
      </c>
      <c r="K140" s="40"/>
      <c r="L140" s="114" t="s">
        <v>0</v>
      </c>
      <c r="M140" s="8"/>
      <c r="N140" s="9" t="s">
        <v>2</v>
      </c>
      <c r="P140" s="10" t="s">
        <v>0</v>
      </c>
      <c r="Q140" s="11" t="s">
        <v>2</v>
      </c>
      <c r="R140" s="184"/>
      <c r="S140" s="74"/>
      <c r="T140" s="29"/>
      <c r="U140" s="30"/>
      <c r="V140" s="31"/>
      <c r="W140" s="36">
        <f>U139-W139</f>
        <v>0</v>
      </c>
      <c r="X140" s="37" t="s">
        <v>16</v>
      </c>
      <c r="Z140" s="37" t="s">
        <v>17</v>
      </c>
      <c r="AA140" s="36">
        <f>AC139-AA139</f>
        <v>69943.240000000005</v>
      </c>
      <c r="AB140" s="31"/>
      <c r="AC140" s="36"/>
      <c r="AD140" s="37"/>
    </row>
    <row r="141" spans="3:36" x14ac:dyDescent="0.25">
      <c r="C141" s="260"/>
      <c r="D141" s="257" t="s">
        <v>23</v>
      </c>
      <c r="E141" s="178"/>
      <c r="F141" s="179"/>
      <c r="G141" s="167"/>
      <c r="H141" s="11">
        <v>121</v>
      </c>
      <c r="I141" s="43" t="s">
        <v>21</v>
      </c>
      <c r="J141" s="44" t="s">
        <v>3</v>
      </c>
      <c r="K141" s="42"/>
      <c r="L141" s="115" t="s">
        <v>22</v>
      </c>
      <c r="M141" s="10" t="s">
        <v>10</v>
      </c>
      <c r="N141" s="13" t="s">
        <v>19</v>
      </c>
      <c r="P141" s="25">
        <f>Q142+Q143</f>
        <v>645</v>
      </c>
      <c r="Q141" s="26"/>
      <c r="R141" s="18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</row>
    <row r="142" spans="3:36" x14ac:dyDescent="0.25">
      <c r="D142" s="125"/>
      <c r="E142" s="90"/>
      <c r="F142" s="91"/>
      <c r="G142" s="90"/>
      <c r="H142" s="11">
        <v>627</v>
      </c>
      <c r="I142" s="43" t="s">
        <v>1</v>
      </c>
      <c r="J142" s="44" t="s">
        <v>4</v>
      </c>
      <c r="M142" s="130"/>
      <c r="N142" s="23">
        <v>627</v>
      </c>
      <c r="O142" s="22"/>
      <c r="P142" s="133"/>
      <c r="Q142" s="24">
        <v>189</v>
      </c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</row>
    <row r="143" spans="3:36" x14ac:dyDescent="0.25">
      <c r="D143" s="125"/>
      <c r="E143" s="90"/>
      <c r="F143" s="91"/>
      <c r="G143" s="90"/>
      <c r="H143" s="11">
        <v>667</v>
      </c>
      <c r="I143" s="45" t="s">
        <v>1</v>
      </c>
      <c r="J143" s="46" t="s">
        <v>4</v>
      </c>
      <c r="M143" s="130"/>
      <c r="N143" s="23">
        <v>667</v>
      </c>
      <c r="O143" s="22"/>
      <c r="P143" s="133"/>
      <c r="Q143" s="24">
        <v>456</v>
      </c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</row>
    <row r="144" spans="3:36" x14ac:dyDescent="0.25">
      <c r="D144" s="180"/>
      <c r="E144" s="181"/>
      <c r="F144" s="182"/>
      <c r="G144" s="100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</row>
    <row r="145" spans="3:36" x14ac:dyDescent="0.25">
      <c r="D145" s="180"/>
      <c r="E145" s="181"/>
      <c r="F145" s="182"/>
      <c r="G145" s="100"/>
      <c r="R145" s="74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74"/>
      <c r="AF145" s="74"/>
      <c r="AG145" s="74"/>
      <c r="AH145" s="74"/>
      <c r="AI145" s="74"/>
      <c r="AJ145" s="74"/>
    </row>
    <row r="146" spans="3:36" x14ac:dyDescent="0.25">
      <c r="D146" s="125"/>
      <c r="E146" s="90"/>
      <c r="F146" s="91"/>
      <c r="G146" s="90"/>
      <c r="I146" s="43" t="s">
        <v>7</v>
      </c>
      <c r="J146" s="44" t="s">
        <v>8</v>
      </c>
      <c r="K146" s="40"/>
      <c r="L146" s="114" t="s">
        <v>0</v>
      </c>
      <c r="M146" s="8"/>
      <c r="N146" s="9" t="s">
        <v>2</v>
      </c>
      <c r="P146" s="10" t="s">
        <v>0</v>
      </c>
      <c r="Q146" s="11" t="s">
        <v>2</v>
      </c>
      <c r="R146" s="208"/>
      <c r="S146" s="187"/>
      <c r="T146" s="187"/>
      <c r="U146" s="209"/>
      <c r="V146" s="209"/>
      <c r="W146" s="210"/>
      <c r="X146" s="211"/>
      <c r="Y146" s="187"/>
      <c r="Z146" s="211"/>
      <c r="AA146" s="210"/>
      <c r="AB146" s="209"/>
      <c r="AC146" s="210"/>
      <c r="AD146" s="211"/>
      <c r="AE146" s="184"/>
      <c r="AF146" s="74"/>
      <c r="AG146" s="74"/>
      <c r="AH146" s="74"/>
      <c r="AI146" s="74"/>
      <c r="AJ146" s="74"/>
    </row>
    <row r="147" spans="3:36" x14ac:dyDescent="0.25">
      <c r="D147" s="125"/>
      <c r="E147" s="90"/>
      <c r="F147" s="91"/>
      <c r="G147" s="90"/>
      <c r="H147" s="11">
        <v>121</v>
      </c>
      <c r="I147" s="43" t="s">
        <v>21</v>
      </c>
      <c r="J147" s="44" t="s">
        <v>3</v>
      </c>
      <c r="K147" s="42"/>
      <c r="L147" s="115" t="s">
        <v>66</v>
      </c>
      <c r="M147" s="10" t="s">
        <v>10</v>
      </c>
      <c r="N147" s="13">
        <v>121</v>
      </c>
      <c r="P147" s="25">
        <v>70588.240000000005</v>
      </c>
      <c r="Q147" s="26">
        <f>P147</f>
        <v>70588.240000000005</v>
      </c>
      <c r="S147" s="186"/>
      <c r="T147" s="190"/>
      <c r="U147" s="209"/>
      <c r="V147" s="209"/>
      <c r="W147" s="209"/>
      <c r="X147" s="212"/>
      <c r="Y147" s="187"/>
      <c r="Z147" s="187"/>
      <c r="AA147" s="187"/>
      <c r="AB147" s="187"/>
      <c r="AC147" s="187"/>
      <c r="AD147" s="187"/>
    </row>
    <row r="148" spans="3:36" x14ac:dyDescent="0.25">
      <c r="C148" s="71"/>
      <c r="H148" s="11">
        <v>702</v>
      </c>
      <c r="I148" s="43" t="s">
        <v>5</v>
      </c>
      <c r="J148" s="44" t="s">
        <v>4</v>
      </c>
      <c r="S148" s="186"/>
      <c r="T148" s="211"/>
      <c r="U148" s="210"/>
      <c r="V148" s="209"/>
      <c r="W148" s="210"/>
      <c r="X148" s="211"/>
      <c r="Y148" s="187"/>
      <c r="Z148" s="187"/>
      <c r="AA148" s="187"/>
      <c r="AB148" s="187"/>
      <c r="AC148" s="187"/>
      <c r="AD148" s="187"/>
    </row>
    <row r="149" spans="3:36" x14ac:dyDescent="0.25">
      <c r="S149" s="186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</row>
    <row r="150" spans="3:36" x14ac:dyDescent="0.25">
      <c r="S150" s="186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</row>
    <row r="151" spans="3:36" x14ac:dyDescent="0.25">
      <c r="S151" s="186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  <c r="AD151" s="187"/>
    </row>
    <row r="152" spans="3:36" x14ac:dyDescent="0.25">
      <c r="S152" s="186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</row>
    <row r="153" spans="3:36" x14ac:dyDescent="0.25">
      <c r="S153" s="186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7"/>
      <c r="AD153" s="187"/>
    </row>
    <row r="154" spans="3:36" x14ac:dyDescent="0.25">
      <c r="S154" s="186"/>
      <c r="T154" s="187"/>
      <c r="U154" s="187"/>
      <c r="V154" s="187"/>
      <c r="W154" s="187"/>
      <c r="X154" s="187"/>
      <c r="Y154" s="187"/>
      <c r="Z154" s="187"/>
      <c r="AA154" s="187"/>
      <c r="AB154" s="187"/>
      <c r="AC154" s="187"/>
      <c r="AD154" s="187"/>
    </row>
    <row r="155" spans="3:36" x14ac:dyDescent="0.25">
      <c r="S155" s="186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  <c r="AD155" s="187"/>
    </row>
    <row r="156" spans="3:36" x14ac:dyDescent="0.25">
      <c r="S156" s="186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</row>
    <row r="157" spans="3:36" x14ac:dyDescent="0.25">
      <c r="S157" s="186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</row>
    <row r="158" spans="3:36" x14ac:dyDescent="0.25">
      <c r="S158" s="186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</row>
    <row r="159" spans="3:36" x14ac:dyDescent="0.25">
      <c r="S159" s="186"/>
      <c r="T159" s="186"/>
      <c r="U159" s="186"/>
      <c r="V159" s="186"/>
      <c r="W159" s="186"/>
      <c r="X159" s="186"/>
      <c r="Y159" s="186"/>
      <c r="Z159" s="186"/>
      <c r="AA159" s="186"/>
      <c r="AB159" s="186"/>
      <c r="AC159" s="186"/>
      <c r="AD159" s="186"/>
    </row>
    <row r="160" spans="3:36" x14ac:dyDescent="0.25">
      <c r="S160" s="186"/>
      <c r="T160" s="186"/>
      <c r="U160" s="186"/>
      <c r="V160" s="186"/>
      <c r="W160" s="186"/>
      <c r="X160" s="186"/>
      <c r="Y160" s="186"/>
      <c r="Z160" s="186"/>
      <c r="AA160" s="186"/>
      <c r="AB160" s="186"/>
      <c r="AC160" s="186"/>
      <c r="AD160" s="186"/>
    </row>
  </sheetData>
  <mergeCells count="39">
    <mergeCell ref="AA134:AC134"/>
    <mergeCell ref="U134:W134"/>
    <mergeCell ref="BW1:BZ1"/>
    <mergeCell ref="U116:W116"/>
    <mergeCell ref="AA116:AC116"/>
    <mergeCell ref="AG116:AI116"/>
    <mergeCell ref="U125:W125"/>
    <mergeCell ref="AA125:AC125"/>
    <mergeCell ref="AG125:AI125"/>
    <mergeCell ref="AG82:AI82"/>
    <mergeCell ref="U91:W91"/>
    <mergeCell ref="U107:W107"/>
    <mergeCell ref="AA107:AC107"/>
    <mergeCell ref="AG107:AI107"/>
    <mergeCell ref="U28:W28"/>
    <mergeCell ref="AA28:AC28"/>
    <mergeCell ref="U43:W43"/>
    <mergeCell ref="AA43:AC43"/>
    <mergeCell ref="U82:W82"/>
    <mergeCell ref="AA82:AC82"/>
    <mergeCell ref="U64:W64"/>
    <mergeCell ref="AA64:AC64"/>
    <mergeCell ref="AG43:AI43"/>
    <mergeCell ref="U73:W73"/>
    <mergeCell ref="AA73:AC73"/>
    <mergeCell ref="AG73:AI73"/>
    <mergeCell ref="U54:W54"/>
    <mergeCell ref="AA54:AC54"/>
    <mergeCell ref="AG54:AI54"/>
    <mergeCell ref="U61:W61"/>
    <mergeCell ref="AA61:AC61"/>
    <mergeCell ref="AG64:AI64"/>
    <mergeCell ref="Z1:AE1"/>
    <mergeCell ref="U10:W10"/>
    <mergeCell ref="AA10:AC10"/>
    <mergeCell ref="AG10:AI10"/>
    <mergeCell ref="U19:W19"/>
    <mergeCell ref="AA19:AC19"/>
    <mergeCell ref="AG19:AI19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213"/>
  <sheetViews>
    <sheetView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2" style="28" customWidth="1"/>
    <col min="4" max="4" width="67.5703125" style="123" customWidth="1"/>
    <col min="5" max="5" width="2" style="59" customWidth="1"/>
    <col min="6" max="6" width="2" style="66" customWidth="1"/>
    <col min="7" max="7" width="1.85546875" style="59" customWidth="1"/>
    <col min="8" max="8" width="5" style="11" customWidth="1"/>
    <col min="9" max="9" width="4.5703125" style="45" customWidth="1"/>
    <col min="10" max="10" width="4.42578125" style="46" customWidth="1"/>
    <col min="11" max="11" width="4.42578125" customWidth="1"/>
    <col min="12" max="12" width="11.28515625" style="113" customWidth="1"/>
    <col min="13" max="13" width="1.7109375" style="1" customWidth="1"/>
    <col min="14" max="14" width="10.5703125" customWidth="1"/>
    <col min="15" max="15" width="3.28515625" customWidth="1"/>
    <col min="16" max="16" width="10.42578125" customWidth="1"/>
    <col min="17" max="17" width="10.28515625" customWidth="1"/>
    <col min="18" max="18" width="4.42578125" customWidth="1"/>
    <col min="19" max="19" width="2.85546875" customWidth="1"/>
    <col min="20" max="20" width="4.140625" customWidth="1"/>
    <col min="21" max="21" width="10.140625" bestFit="1" customWidth="1"/>
    <col min="22" max="22" width="0.5703125" customWidth="1"/>
    <col min="23" max="23" width="9.85546875" customWidth="1"/>
    <col min="24" max="24" width="3.5703125" customWidth="1"/>
    <col min="25" max="25" width="6.5703125" customWidth="1"/>
    <col min="26" max="26" width="3.7109375" customWidth="1"/>
    <col min="27" max="27" width="9.85546875" customWidth="1"/>
    <col min="28" max="28" width="0.5703125" customWidth="1"/>
    <col min="29" max="29" width="10.140625" customWidth="1"/>
    <col min="30" max="30" width="3.7109375" customWidth="1"/>
    <col min="31" max="31" width="6.5703125" customWidth="1"/>
    <col min="32" max="32" width="4.140625" customWidth="1"/>
    <col min="34" max="34" width="0.5703125" customWidth="1"/>
    <col min="36" max="36" width="3.85546875" customWidth="1"/>
  </cols>
  <sheetData>
    <row r="1" spans="2:78" ht="19.5" thickBot="1" x14ac:dyDescent="0.35">
      <c r="B1" s="3"/>
      <c r="C1" s="71"/>
      <c r="D1" s="122"/>
      <c r="E1" s="63"/>
      <c r="F1" s="65"/>
      <c r="G1" s="58"/>
      <c r="H1" s="6"/>
      <c r="I1" s="86"/>
      <c r="J1" s="87"/>
      <c r="K1" s="2"/>
      <c r="L1" s="110" t="s">
        <v>0</v>
      </c>
      <c r="M1" s="4" t="s">
        <v>1</v>
      </c>
      <c r="N1" s="5" t="s">
        <v>2</v>
      </c>
      <c r="O1" s="2"/>
      <c r="P1" s="2"/>
      <c r="Q1" s="2"/>
      <c r="Z1" s="262"/>
      <c r="AA1" s="262"/>
      <c r="AB1" s="262"/>
      <c r="AC1" s="262"/>
      <c r="AD1" s="262"/>
      <c r="AE1" s="262"/>
      <c r="BW1" s="262" t="s">
        <v>18</v>
      </c>
      <c r="BX1" s="262"/>
      <c r="BY1" s="262"/>
      <c r="BZ1" s="262"/>
    </row>
    <row r="2" spans="2:78" ht="15.75" x14ac:dyDescent="0.25">
      <c r="C2" s="71"/>
      <c r="L2" s="111" t="s">
        <v>3</v>
      </c>
      <c r="M2" s="7"/>
      <c r="N2" s="6" t="s">
        <v>4</v>
      </c>
    </row>
    <row r="3" spans="2:78" ht="14.25" customHeight="1" x14ac:dyDescent="0.25">
      <c r="L3" s="112"/>
      <c r="M3" s="7"/>
      <c r="N3" s="2"/>
    </row>
    <row r="4" spans="2:78" ht="14.25" customHeight="1" x14ac:dyDescent="0.25">
      <c r="L4" s="112"/>
      <c r="M4" s="6"/>
      <c r="N4" s="2"/>
    </row>
    <row r="5" spans="2:78" ht="19.5" thickBot="1" x14ac:dyDescent="0.35">
      <c r="L5" s="110" t="s">
        <v>0</v>
      </c>
      <c r="M5" s="4" t="s">
        <v>5</v>
      </c>
      <c r="N5" s="5" t="s">
        <v>2</v>
      </c>
    </row>
    <row r="6" spans="2:78" ht="15.75" x14ac:dyDescent="0.25">
      <c r="D6" s="136"/>
      <c r="L6" s="111" t="s">
        <v>4</v>
      </c>
      <c r="M6" s="7"/>
      <c r="N6" s="6" t="s">
        <v>3</v>
      </c>
    </row>
    <row r="7" spans="2:78" ht="18" customHeight="1" x14ac:dyDescent="0.25">
      <c r="C7" s="71"/>
      <c r="L7" s="112"/>
      <c r="M7" s="7"/>
      <c r="N7" s="2"/>
    </row>
    <row r="8" spans="2:78" x14ac:dyDescent="0.25">
      <c r="C8" s="73"/>
    </row>
    <row r="9" spans="2:78" ht="15.75" x14ac:dyDescent="0.25">
      <c r="C9" s="71"/>
      <c r="D9" s="61" t="s">
        <v>6</v>
      </c>
      <c r="E9" s="64"/>
      <c r="F9" s="67"/>
      <c r="G9" s="60"/>
    </row>
    <row r="10" spans="2:78" ht="15.75" x14ac:dyDescent="0.25">
      <c r="D10" s="124"/>
      <c r="F10" s="68"/>
      <c r="I10" s="43" t="s">
        <v>7</v>
      </c>
      <c r="J10" s="44" t="s">
        <v>8</v>
      </c>
      <c r="K10" s="40"/>
      <c r="L10" s="114" t="s">
        <v>0</v>
      </c>
      <c r="M10" s="8"/>
      <c r="N10" s="9" t="s">
        <v>2</v>
      </c>
      <c r="P10" s="10" t="s">
        <v>0</v>
      </c>
      <c r="Q10" s="11" t="s">
        <v>2</v>
      </c>
      <c r="T10" s="75"/>
      <c r="U10" s="266"/>
      <c r="V10" s="266"/>
      <c r="W10" s="266"/>
      <c r="X10" s="76"/>
      <c r="Y10" s="74"/>
      <c r="Z10" s="75"/>
      <c r="AA10" s="266"/>
      <c r="AB10" s="266"/>
      <c r="AC10" s="266"/>
      <c r="AD10" s="76"/>
      <c r="AE10" s="74"/>
      <c r="AF10" s="75"/>
      <c r="AG10" s="266"/>
      <c r="AH10" s="266"/>
      <c r="AI10" s="266"/>
      <c r="AJ10" s="76"/>
    </row>
    <row r="11" spans="2:78" x14ac:dyDescent="0.25">
      <c r="C11" s="72" t="s">
        <v>145</v>
      </c>
      <c r="D11" s="84" t="s">
        <v>94</v>
      </c>
      <c r="G11" s="57"/>
      <c r="H11" s="11">
        <v>5121</v>
      </c>
      <c r="I11" s="43" t="s">
        <v>1</v>
      </c>
      <c r="J11" s="44" t="s">
        <v>3</v>
      </c>
      <c r="K11" s="42"/>
      <c r="L11" s="115" t="s">
        <v>20</v>
      </c>
      <c r="M11" s="10" t="s">
        <v>10</v>
      </c>
      <c r="N11" s="13">
        <v>167</v>
      </c>
      <c r="P11" s="25">
        <v>70000</v>
      </c>
      <c r="Q11" s="26">
        <f>P11</f>
        <v>70000</v>
      </c>
      <c r="T11" s="83"/>
      <c r="U11" s="78"/>
      <c r="V11" s="78"/>
      <c r="W11" s="78"/>
      <c r="X11" s="74"/>
      <c r="Y11" s="74"/>
      <c r="Z11" s="83"/>
      <c r="AA11" s="78"/>
      <c r="AB11" s="78"/>
      <c r="AC11" s="78"/>
      <c r="AD11" s="104"/>
      <c r="AE11" s="74"/>
      <c r="AF11" s="77"/>
      <c r="AG11" s="78"/>
      <c r="AH11" s="78"/>
      <c r="AI11" s="79"/>
      <c r="AJ11" s="104"/>
    </row>
    <row r="12" spans="2:78" x14ac:dyDescent="0.25">
      <c r="C12" s="71"/>
      <c r="D12" s="127"/>
      <c r="G12" s="57"/>
      <c r="H12" s="11">
        <v>167</v>
      </c>
      <c r="I12" s="43" t="s">
        <v>5</v>
      </c>
      <c r="J12" s="44" t="s">
        <v>3</v>
      </c>
      <c r="K12" s="41"/>
      <c r="L12" s="118"/>
      <c r="M12" s="70"/>
      <c r="N12" s="23"/>
      <c r="O12" s="22"/>
      <c r="P12" s="24"/>
      <c r="Q12" s="12"/>
      <c r="T12" s="77"/>
      <c r="U12" s="79"/>
      <c r="V12" s="78"/>
      <c r="W12" s="78"/>
      <c r="X12" s="80"/>
      <c r="Y12" s="74"/>
      <c r="Z12" s="77"/>
      <c r="AA12" s="79"/>
      <c r="AB12" s="78"/>
      <c r="AC12" s="78"/>
      <c r="AD12" s="80"/>
      <c r="AE12" s="74"/>
      <c r="AF12" s="77"/>
      <c r="AG12" s="78"/>
      <c r="AH12" s="78"/>
      <c r="AI12" s="79"/>
      <c r="AJ12" s="80"/>
    </row>
    <row r="13" spans="2:78" x14ac:dyDescent="0.25">
      <c r="C13" s="71"/>
      <c r="D13" s="129"/>
      <c r="E13" s="62"/>
      <c r="F13" s="69"/>
      <c r="G13" s="56"/>
      <c r="I13" s="43"/>
      <c r="J13" s="44"/>
      <c r="K13" s="41"/>
      <c r="L13" s="118"/>
      <c r="M13" s="70"/>
      <c r="N13" s="23"/>
      <c r="O13" s="22"/>
      <c r="P13" s="24"/>
      <c r="Q13" s="12"/>
      <c r="T13" s="74"/>
      <c r="U13" s="78"/>
      <c r="V13" s="78"/>
      <c r="W13" s="78"/>
      <c r="X13" s="81"/>
      <c r="Y13" s="74"/>
      <c r="Z13" s="74"/>
      <c r="AA13" s="78"/>
      <c r="AB13" s="78"/>
      <c r="AC13" s="78"/>
      <c r="AD13" s="81"/>
      <c r="AE13" s="74"/>
      <c r="AF13" s="74"/>
      <c r="AG13" s="78"/>
      <c r="AH13" s="78"/>
      <c r="AI13" s="174"/>
      <c r="AJ13" s="81"/>
    </row>
    <row r="14" spans="2:78" x14ac:dyDescent="0.25">
      <c r="D14" s="129"/>
      <c r="G14" s="57"/>
      <c r="L14" s="118"/>
      <c r="M14" s="70"/>
      <c r="N14" s="22"/>
      <c r="O14" s="22"/>
      <c r="P14" s="24"/>
      <c r="Q14" s="12"/>
      <c r="T14" s="74"/>
      <c r="U14" s="109"/>
      <c r="V14" s="78"/>
      <c r="W14" s="78"/>
      <c r="X14" s="81"/>
      <c r="Y14" s="74"/>
      <c r="Z14" s="74"/>
      <c r="AA14" s="78"/>
      <c r="AB14" s="78"/>
      <c r="AC14" s="78"/>
      <c r="AD14" s="81"/>
      <c r="AE14" s="74"/>
      <c r="AF14" s="74"/>
      <c r="AG14" s="78"/>
      <c r="AH14" s="78"/>
      <c r="AI14" s="78"/>
      <c r="AJ14" s="81"/>
    </row>
    <row r="15" spans="2:78" x14ac:dyDescent="0.25">
      <c r="T15" s="77"/>
      <c r="U15" s="79"/>
      <c r="V15" s="79"/>
      <c r="W15" s="79"/>
      <c r="X15" s="80"/>
      <c r="Y15" s="74"/>
      <c r="Z15" s="77"/>
      <c r="AA15" s="79"/>
      <c r="AB15" s="79"/>
      <c r="AC15" s="79"/>
      <c r="AD15" s="80"/>
      <c r="AE15" s="74"/>
      <c r="AF15" s="77"/>
      <c r="AG15" s="79"/>
      <c r="AH15" s="79"/>
      <c r="AI15" s="79"/>
      <c r="AJ15" s="80"/>
    </row>
    <row r="16" spans="2:78" x14ac:dyDescent="0.25">
      <c r="D16" s="132"/>
      <c r="I16" s="43" t="s">
        <v>7</v>
      </c>
      <c r="J16" s="44" t="s">
        <v>8</v>
      </c>
      <c r="K16" s="40"/>
      <c r="L16" s="114" t="s">
        <v>0</v>
      </c>
      <c r="M16" s="8"/>
      <c r="N16" s="9" t="s">
        <v>2</v>
      </c>
      <c r="P16" s="10" t="s">
        <v>0</v>
      </c>
      <c r="Q16" s="11" t="s">
        <v>2</v>
      </c>
      <c r="T16" s="74"/>
      <c r="U16" s="79"/>
      <c r="V16" s="79"/>
      <c r="W16" s="82"/>
      <c r="X16" s="83"/>
      <c r="Y16" s="74"/>
      <c r="Z16" s="83"/>
      <c r="AA16" s="82"/>
      <c r="AB16" s="79"/>
      <c r="AC16" s="82"/>
      <c r="AD16" s="83"/>
      <c r="AE16" s="74"/>
      <c r="AF16" s="83"/>
      <c r="AG16" s="82"/>
      <c r="AH16" s="79"/>
      <c r="AI16" s="82"/>
      <c r="AJ16" s="83"/>
    </row>
    <row r="17" spans="3:36" x14ac:dyDescent="0.25">
      <c r="C17" s="145"/>
      <c r="D17" s="123" t="s">
        <v>95</v>
      </c>
      <c r="H17" s="11">
        <v>5121</v>
      </c>
      <c r="I17" s="43" t="s">
        <v>1</v>
      </c>
      <c r="J17" s="44" t="s">
        <v>3</v>
      </c>
      <c r="K17" s="42"/>
      <c r="L17" s="115" t="s">
        <v>20</v>
      </c>
      <c r="M17" s="10" t="s">
        <v>10</v>
      </c>
      <c r="N17" s="13" t="s">
        <v>19</v>
      </c>
      <c r="P17" s="25">
        <f>Q18+Q19</f>
        <v>110000</v>
      </c>
      <c r="Q17" s="26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</row>
    <row r="18" spans="3:36" x14ac:dyDescent="0.25">
      <c r="D18" s="140" t="s">
        <v>67</v>
      </c>
      <c r="F18" s="69"/>
      <c r="G18" s="57"/>
      <c r="H18" s="11">
        <v>2675</v>
      </c>
      <c r="I18" s="43" t="s">
        <v>1</v>
      </c>
      <c r="J18" s="44" t="s">
        <v>4</v>
      </c>
      <c r="K18" s="41"/>
      <c r="L18" s="118"/>
      <c r="M18" s="130"/>
      <c r="N18" s="23">
        <v>2675</v>
      </c>
      <c r="O18" s="22"/>
      <c r="P18" s="39"/>
      <c r="Q18" s="12">
        <v>100000</v>
      </c>
      <c r="T18" s="74"/>
      <c r="U18" s="74"/>
      <c r="V18" s="74"/>
      <c r="W18" s="74"/>
      <c r="X18" s="74"/>
      <c r="Y18" s="175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</row>
    <row r="19" spans="3:36" ht="15.75" x14ac:dyDescent="0.25">
      <c r="D19" s="85"/>
      <c r="E19" s="62"/>
      <c r="F19" s="69"/>
      <c r="G19" s="56"/>
      <c r="H19" s="11">
        <v>2676</v>
      </c>
      <c r="I19" s="43" t="s">
        <v>1</v>
      </c>
      <c r="J19" s="44" t="s">
        <v>4</v>
      </c>
      <c r="K19" s="42"/>
      <c r="M19" s="135"/>
      <c r="N19" s="13">
        <v>2676</v>
      </c>
      <c r="P19" s="133"/>
      <c r="Q19" s="12">
        <v>10000</v>
      </c>
      <c r="T19" s="75"/>
      <c r="U19" s="266"/>
      <c r="V19" s="266"/>
      <c r="W19" s="266"/>
      <c r="X19" s="76"/>
      <c r="Y19" s="74"/>
      <c r="Z19" s="75"/>
      <c r="AA19" s="266"/>
      <c r="AB19" s="266"/>
      <c r="AC19" s="266"/>
      <c r="AD19" s="76"/>
      <c r="AE19" s="74"/>
      <c r="AF19" s="75"/>
      <c r="AG19" s="268"/>
      <c r="AH19" s="268"/>
      <c r="AI19" s="268"/>
      <c r="AJ19" s="76"/>
    </row>
    <row r="20" spans="3:36" x14ac:dyDescent="0.25">
      <c r="C20" s="71"/>
      <c r="T20" s="83"/>
      <c r="U20" s="78"/>
      <c r="V20" s="78"/>
      <c r="W20" s="78"/>
      <c r="X20" s="74"/>
      <c r="Y20" s="74"/>
      <c r="Z20" s="77"/>
      <c r="AA20" s="78"/>
      <c r="AB20" s="78"/>
      <c r="AC20" s="79"/>
      <c r="AD20" s="104"/>
      <c r="AE20" s="74"/>
      <c r="AF20" s="77"/>
      <c r="AG20" s="78"/>
      <c r="AH20" s="78"/>
      <c r="AI20" s="79"/>
      <c r="AJ20" s="104"/>
    </row>
    <row r="21" spans="3:36" x14ac:dyDescent="0.25">
      <c r="C21" s="71"/>
      <c r="T21" s="77"/>
      <c r="U21" s="78"/>
      <c r="V21" s="78"/>
      <c r="W21" s="78"/>
      <c r="X21" s="80"/>
      <c r="Y21" s="74"/>
      <c r="Z21" s="77"/>
      <c r="AA21" s="78"/>
      <c r="AB21" s="78"/>
      <c r="AC21" s="134"/>
      <c r="AD21" s="80"/>
      <c r="AE21" s="74"/>
      <c r="AF21" s="77"/>
      <c r="AG21" s="78"/>
      <c r="AH21" s="78"/>
      <c r="AI21" s="78"/>
      <c r="AJ21" s="80"/>
    </row>
    <row r="22" spans="3:36" x14ac:dyDescent="0.25">
      <c r="T22" s="74"/>
      <c r="U22" s="78"/>
      <c r="V22" s="78"/>
      <c r="W22" s="78"/>
      <c r="X22" s="81"/>
      <c r="Y22" s="74"/>
      <c r="Z22" s="74"/>
      <c r="AA22" s="78"/>
      <c r="AB22" s="78"/>
      <c r="AC22" s="109"/>
      <c r="AD22" s="81"/>
      <c r="AE22" s="74"/>
      <c r="AF22" s="74"/>
      <c r="AG22" s="78"/>
      <c r="AH22" s="78"/>
      <c r="AI22" s="78"/>
      <c r="AJ22" s="81"/>
    </row>
    <row r="23" spans="3:36" x14ac:dyDescent="0.25">
      <c r="C23" s="71"/>
      <c r="D23" s="150"/>
      <c r="I23" s="43" t="s">
        <v>7</v>
      </c>
      <c r="J23" s="44" t="s">
        <v>8</v>
      </c>
      <c r="K23" s="40"/>
      <c r="L23" s="114" t="s">
        <v>0</v>
      </c>
      <c r="M23" s="8"/>
      <c r="N23" s="9" t="s">
        <v>2</v>
      </c>
      <c r="P23" s="10" t="s">
        <v>0</v>
      </c>
      <c r="Q23" s="11" t="s">
        <v>2</v>
      </c>
      <c r="T23" s="74"/>
      <c r="U23" s="78"/>
      <c r="V23" s="78"/>
      <c r="W23" s="78"/>
      <c r="X23" s="81"/>
      <c r="Y23" s="74"/>
      <c r="Z23" s="74"/>
      <c r="AA23" s="78"/>
      <c r="AB23" s="78"/>
      <c r="AC23" s="78"/>
      <c r="AD23" s="81"/>
      <c r="AE23" s="74"/>
      <c r="AF23" s="74"/>
      <c r="AG23" s="78"/>
      <c r="AH23" s="78"/>
      <c r="AI23" s="144"/>
      <c r="AJ23" s="81"/>
    </row>
    <row r="24" spans="3:36" x14ac:dyDescent="0.25">
      <c r="C24" s="145"/>
      <c r="D24" s="125" t="s">
        <v>68</v>
      </c>
      <c r="H24" s="11">
        <v>5121</v>
      </c>
      <c r="I24" s="43" t="s">
        <v>1</v>
      </c>
      <c r="J24" s="44" t="s">
        <v>3</v>
      </c>
      <c r="K24" s="42"/>
      <c r="L24" s="115" t="s">
        <v>20</v>
      </c>
      <c r="M24" s="10" t="s">
        <v>10</v>
      </c>
      <c r="N24" s="13">
        <v>7581</v>
      </c>
      <c r="P24" s="25">
        <v>1045</v>
      </c>
      <c r="Q24" s="26">
        <f>P24</f>
        <v>1045</v>
      </c>
      <c r="T24" s="77"/>
      <c r="U24" s="79"/>
      <c r="V24" s="79"/>
      <c r="W24" s="79"/>
      <c r="X24" s="80"/>
      <c r="Y24" s="74"/>
      <c r="Z24" s="77"/>
      <c r="AA24" s="79"/>
      <c r="AB24" s="79"/>
      <c r="AC24" s="79"/>
      <c r="AD24" s="80"/>
      <c r="AE24" s="74"/>
      <c r="AF24" s="77"/>
      <c r="AG24" s="79"/>
      <c r="AH24" s="79"/>
      <c r="AI24" s="79"/>
      <c r="AJ24" s="80"/>
    </row>
    <row r="25" spans="3:36" x14ac:dyDescent="0.25">
      <c r="D25" s="150"/>
      <c r="H25" s="11">
        <v>7581</v>
      </c>
      <c r="I25" s="43" t="s">
        <v>5</v>
      </c>
      <c r="J25" s="44" t="s">
        <v>3</v>
      </c>
      <c r="K25" s="41"/>
      <c r="L25" s="118"/>
      <c r="M25" s="70"/>
      <c r="N25" s="23"/>
      <c r="O25" s="22"/>
      <c r="P25" s="24"/>
      <c r="Q25" s="24"/>
      <c r="T25" s="74"/>
      <c r="U25" s="79"/>
      <c r="V25" s="79"/>
      <c r="W25" s="82"/>
      <c r="X25" s="83"/>
      <c r="Y25" s="74"/>
      <c r="Z25" s="83"/>
      <c r="AA25" s="82"/>
      <c r="AB25" s="79"/>
      <c r="AC25" s="82"/>
      <c r="AD25" s="83"/>
      <c r="AE25" s="74"/>
      <c r="AF25" s="83"/>
      <c r="AG25" s="82"/>
      <c r="AH25" s="79"/>
      <c r="AI25" s="82"/>
      <c r="AJ25" s="83"/>
    </row>
    <row r="26" spans="3:36" x14ac:dyDescent="0.25">
      <c r="M26" s="70"/>
      <c r="N26" s="23"/>
      <c r="O26" s="22"/>
      <c r="P26" s="22"/>
      <c r="Q26" s="24"/>
      <c r="Y26" s="38"/>
    </row>
    <row r="27" spans="3:36" x14ac:dyDescent="0.25">
      <c r="C27" s="71"/>
      <c r="D27" s="84"/>
      <c r="G27" s="57"/>
    </row>
    <row r="28" spans="3:36" x14ac:dyDescent="0.25">
      <c r="D28" s="85"/>
      <c r="E28" s="62"/>
      <c r="F28" s="69"/>
      <c r="G28" s="56"/>
    </row>
    <row r="29" spans="3:36" x14ac:dyDescent="0.25">
      <c r="C29" s="71"/>
      <c r="I29" s="43" t="s">
        <v>7</v>
      </c>
      <c r="J29" s="44" t="s">
        <v>8</v>
      </c>
      <c r="K29" s="40"/>
      <c r="L29" s="114" t="s">
        <v>0</v>
      </c>
      <c r="M29" s="8"/>
      <c r="N29" s="9" t="s">
        <v>2</v>
      </c>
      <c r="P29" s="10" t="s">
        <v>0</v>
      </c>
      <c r="Q29" s="11" t="s">
        <v>2</v>
      </c>
    </row>
    <row r="30" spans="3:36" ht="15" customHeight="1" x14ac:dyDescent="0.25">
      <c r="C30" s="191"/>
      <c r="D30" s="123" t="s">
        <v>69</v>
      </c>
      <c r="H30" s="11">
        <v>471</v>
      </c>
      <c r="I30" s="43" t="s">
        <v>1</v>
      </c>
      <c r="J30" s="44" t="s">
        <v>3</v>
      </c>
      <c r="K30" s="42"/>
      <c r="L30" s="115" t="s">
        <v>70</v>
      </c>
      <c r="M30" s="10" t="s">
        <v>10</v>
      </c>
      <c r="N30" s="13">
        <v>5121</v>
      </c>
      <c r="P30" s="25">
        <v>175</v>
      </c>
      <c r="Q30" s="26">
        <f>P30</f>
        <v>175</v>
      </c>
    </row>
    <row r="31" spans="3:36" x14ac:dyDescent="0.25">
      <c r="D31" s="163" t="s">
        <v>92</v>
      </c>
      <c r="E31" s="148"/>
      <c r="F31" s="149"/>
      <c r="G31" s="148"/>
      <c r="H31" s="21">
        <v>5121</v>
      </c>
      <c r="I31" s="53" t="s">
        <v>1</v>
      </c>
      <c r="J31" s="54" t="s">
        <v>4</v>
      </c>
      <c r="K31" s="22"/>
      <c r="L31" s="116"/>
      <c r="M31" s="70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3:36" x14ac:dyDescent="0.25">
      <c r="D32" s="242" t="s">
        <v>93</v>
      </c>
      <c r="E32" s="214"/>
      <c r="F32" s="215"/>
      <c r="G32" s="155"/>
      <c r="H32" s="155"/>
      <c r="I32" s="155"/>
      <c r="J32" s="155"/>
      <c r="K32" s="155"/>
      <c r="L32" s="156"/>
      <c r="M32" s="156"/>
      <c r="N32" s="156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3:36" x14ac:dyDescent="0.25">
      <c r="D33" s="213"/>
      <c r="E33" s="214"/>
      <c r="F33" s="215"/>
      <c r="G33" s="155"/>
      <c r="H33" s="155"/>
      <c r="I33" s="155"/>
      <c r="J33" s="155"/>
      <c r="K33" s="155"/>
      <c r="L33" s="156"/>
      <c r="M33" s="156"/>
      <c r="N33" s="156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3:36" x14ac:dyDescent="0.25">
      <c r="D34" s="147"/>
      <c r="E34" s="148"/>
      <c r="F34" s="149"/>
      <c r="G34" s="148"/>
      <c r="H34" s="21"/>
      <c r="I34" s="53"/>
      <c r="J34" s="54"/>
      <c r="K34" s="22"/>
      <c r="L34" s="116"/>
      <c r="M34" s="70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3:36" ht="16.5" thickBot="1" x14ac:dyDescent="0.3">
      <c r="C35" s="81"/>
      <c r="D35" s="124"/>
      <c r="F35" s="68"/>
      <c r="I35" s="43" t="s">
        <v>7</v>
      </c>
      <c r="J35" s="44" t="s">
        <v>8</v>
      </c>
      <c r="K35" s="40"/>
      <c r="L35" s="114" t="s">
        <v>0</v>
      </c>
      <c r="M35" s="8"/>
      <c r="N35" s="9" t="s">
        <v>2</v>
      </c>
      <c r="P35" s="10" t="s">
        <v>0</v>
      </c>
      <c r="Q35" s="11" t="s">
        <v>2</v>
      </c>
      <c r="T35" s="16" t="s">
        <v>0</v>
      </c>
      <c r="U35" s="261">
        <v>5124</v>
      </c>
      <c r="V35" s="261"/>
      <c r="W35" s="261"/>
      <c r="X35" s="17" t="s">
        <v>2</v>
      </c>
      <c r="Z35" s="16" t="s">
        <v>0</v>
      </c>
      <c r="AA35" s="261">
        <v>167</v>
      </c>
      <c r="AB35" s="261"/>
      <c r="AC35" s="261"/>
      <c r="AD35" s="17" t="s">
        <v>2</v>
      </c>
      <c r="AF35" s="16" t="s">
        <v>0</v>
      </c>
      <c r="AG35" s="261">
        <v>665</v>
      </c>
      <c r="AH35" s="261"/>
      <c r="AI35" s="261"/>
      <c r="AJ35" s="17" t="s">
        <v>2</v>
      </c>
    </row>
    <row r="36" spans="3:36" x14ac:dyDescent="0.25">
      <c r="C36" s="145"/>
      <c r="D36" s="84" t="s">
        <v>128</v>
      </c>
      <c r="G36" s="57"/>
      <c r="H36" s="11">
        <v>5124</v>
      </c>
      <c r="I36" s="43" t="s">
        <v>1</v>
      </c>
      <c r="J36" s="44" t="s">
        <v>3</v>
      </c>
      <c r="K36" s="42"/>
      <c r="L36" s="115" t="s">
        <v>35</v>
      </c>
      <c r="M36" s="10" t="s">
        <v>10</v>
      </c>
      <c r="N36" s="13">
        <v>167</v>
      </c>
      <c r="P36" s="25">
        <v>69000</v>
      </c>
      <c r="Q36" s="26">
        <f>P36</f>
        <v>69000</v>
      </c>
      <c r="T36" s="88" t="s">
        <v>11</v>
      </c>
      <c r="U36" s="126">
        <v>5000</v>
      </c>
      <c r="V36" s="19"/>
      <c r="W36" s="18"/>
      <c r="X36" s="15"/>
      <c r="Z36" s="88"/>
      <c r="AA36" s="18"/>
      <c r="AB36" s="19"/>
      <c r="AC36" s="18"/>
      <c r="AD36" s="89" t="s">
        <v>11</v>
      </c>
      <c r="AF36" s="88" t="s">
        <v>11</v>
      </c>
      <c r="AG36" s="126"/>
      <c r="AH36" s="19"/>
      <c r="AI36" s="18"/>
      <c r="AJ36" s="15"/>
    </row>
    <row r="37" spans="3:36" x14ac:dyDescent="0.25">
      <c r="D37" s="84" t="s">
        <v>71</v>
      </c>
      <c r="G37" s="57"/>
      <c r="H37" s="11">
        <v>167</v>
      </c>
      <c r="I37" s="43" t="s">
        <v>5</v>
      </c>
      <c r="J37" s="44" t="s">
        <v>3</v>
      </c>
      <c r="K37" s="41"/>
      <c r="L37" s="118"/>
      <c r="M37" s="70"/>
      <c r="N37" s="23"/>
      <c r="O37" s="22"/>
      <c r="P37" s="24"/>
      <c r="Q37" s="12"/>
      <c r="T37" s="1" t="s">
        <v>12</v>
      </c>
      <c r="U37" s="131">
        <v>69000</v>
      </c>
      <c r="V37" s="20"/>
      <c r="W37" s="12">
        <v>70500</v>
      </c>
      <c r="X37" s="14" t="s">
        <v>13</v>
      </c>
      <c r="Z37" s="1" t="s">
        <v>12</v>
      </c>
      <c r="AA37" s="131">
        <v>69000</v>
      </c>
      <c r="AB37" s="20"/>
      <c r="AC37" s="131">
        <v>69000</v>
      </c>
      <c r="AD37" s="14" t="s">
        <v>13</v>
      </c>
      <c r="AF37" s="1" t="s">
        <v>12</v>
      </c>
      <c r="AG37" s="131">
        <v>1500</v>
      </c>
      <c r="AH37" s="20"/>
      <c r="AI37" s="12"/>
      <c r="AJ37" s="14" t="s">
        <v>13</v>
      </c>
    </row>
    <row r="38" spans="3:36" x14ac:dyDescent="0.25">
      <c r="D38" s="129"/>
      <c r="E38" s="62"/>
      <c r="F38" s="69"/>
      <c r="G38" s="56"/>
      <c r="H38" s="21"/>
      <c r="I38" s="47"/>
      <c r="J38" s="48"/>
      <c r="K38" s="51"/>
      <c r="L38" s="116"/>
      <c r="M38" s="70"/>
      <c r="N38" s="23"/>
      <c r="O38" s="22"/>
      <c r="P38" s="22"/>
      <c r="Q38" s="24"/>
      <c r="U38" s="12"/>
      <c r="V38" s="20"/>
      <c r="W38" s="12"/>
      <c r="X38" s="28"/>
      <c r="AA38" s="12"/>
      <c r="AB38" s="20"/>
      <c r="AC38" s="12"/>
      <c r="AD38" s="28"/>
      <c r="AG38" s="12"/>
      <c r="AH38" s="20"/>
      <c r="AI38" s="12"/>
      <c r="AJ38" s="28"/>
    </row>
    <row r="39" spans="3:36" x14ac:dyDescent="0.25">
      <c r="D39" s="129"/>
      <c r="G39" s="57"/>
      <c r="L39" s="118"/>
      <c r="M39" s="70"/>
      <c r="N39" s="22"/>
      <c r="O39" s="22"/>
      <c r="P39" s="24"/>
      <c r="Q39" s="12"/>
      <c r="U39" s="105"/>
      <c r="V39" s="20"/>
      <c r="W39" s="12"/>
      <c r="X39" s="28"/>
      <c r="AA39" s="12"/>
      <c r="AB39" s="20"/>
      <c r="AC39" s="12"/>
      <c r="AD39" s="28"/>
      <c r="AG39" s="105"/>
      <c r="AH39" s="20"/>
      <c r="AI39" s="12"/>
      <c r="AJ39" s="28"/>
    </row>
    <row r="40" spans="3:36" x14ac:dyDescent="0.25">
      <c r="C40" s="71"/>
      <c r="I40" s="43" t="s">
        <v>7</v>
      </c>
      <c r="J40" s="44" t="s">
        <v>8</v>
      </c>
      <c r="K40" s="40"/>
      <c r="L40" s="114" t="s">
        <v>0</v>
      </c>
      <c r="M40" s="8"/>
      <c r="N40" s="9" t="s">
        <v>2</v>
      </c>
      <c r="P40" s="10" t="s">
        <v>0</v>
      </c>
      <c r="Q40" s="11" t="s">
        <v>2</v>
      </c>
      <c r="T40" s="32" t="s">
        <v>14</v>
      </c>
      <c r="U40" s="33">
        <f>U36+U37+U38+U39</f>
        <v>74000</v>
      </c>
      <c r="V40" s="34"/>
      <c r="W40" s="33">
        <f>W36+W37+W38+W39</f>
        <v>70500</v>
      </c>
      <c r="X40" s="35" t="s">
        <v>15</v>
      </c>
      <c r="Z40" s="32" t="s">
        <v>14</v>
      </c>
      <c r="AA40" s="33">
        <f>SUM(AA36:AA39)</f>
        <v>69000</v>
      </c>
      <c r="AB40" s="34"/>
      <c r="AC40" s="33">
        <f>SUM(AC36:AC39)</f>
        <v>69000</v>
      </c>
      <c r="AD40" s="35" t="s">
        <v>15</v>
      </c>
      <c r="AF40" s="32" t="s">
        <v>14</v>
      </c>
      <c r="AG40" s="33">
        <f>AG36+AG37+AG38+AG39</f>
        <v>1500</v>
      </c>
      <c r="AH40" s="34"/>
      <c r="AI40" s="33">
        <f>AI36+AI37+AI38+AI39</f>
        <v>0</v>
      </c>
      <c r="AJ40" s="35" t="s">
        <v>15</v>
      </c>
    </row>
    <row r="41" spans="3:36" x14ac:dyDescent="0.25">
      <c r="C41" s="71"/>
      <c r="D41" s="123" t="s">
        <v>72</v>
      </c>
      <c r="H41" s="11">
        <v>5124</v>
      </c>
      <c r="I41" s="43" t="s">
        <v>1</v>
      </c>
      <c r="J41" s="44" t="s">
        <v>4</v>
      </c>
      <c r="K41" s="42"/>
      <c r="L41" s="115" t="s">
        <v>19</v>
      </c>
      <c r="M41" s="10" t="s">
        <v>10</v>
      </c>
      <c r="N41" s="13">
        <v>5124</v>
      </c>
      <c r="P41" s="25"/>
      <c r="Q41" s="26">
        <f>P42+P43</f>
        <v>70500</v>
      </c>
      <c r="T41" s="29"/>
      <c r="U41" s="30"/>
      <c r="V41" s="31"/>
      <c r="W41" s="36">
        <f>U40-W40</f>
        <v>3500</v>
      </c>
      <c r="X41" s="37" t="s">
        <v>16</v>
      </c>
      <c r="Z41" s="37" t="s">
        <v>17</v>
      </c>
      <c r="AA41" s="36">
        <f>AC40-AA40</f>
        <v>0</v>
      </c>
      <c r="AB41" s="31"/>
      <c r="AC41" s="36"/>
      <c r="AD41" s="37"/>
      <c r="AF41" s="29"/>
      <c r="AG41" s="30"/>
      <c r="AH41" s="31"/>
      <c r="AI41" s="36">
        <f>AG40-AI40</f>
        <v>1500</v>
      </c>
      <c r="AJ41" s="37" t="s">
        <v>16</v>
      </c>
    </row>
    <row r="42" spans="3:36" x14ac:dyDescent="0.25">
      <c r="C42" s="71"/>
      <c r="D42" s="132" t="s">
        <v>129</v>
      </c>
      <c r="H42" s="11">
        <v>167</v>
      </c>
      <c r="I42" s="43" t="s">
        <v>5</v>
      </c>
      <c r="J42" s="44" t="s">
        <v>4</v>
      </c>
      <c r="K42" s="41"/>
      <c r="L42" s="118" t="s">
        <v>74</v>
      </c>
      <c r="M42" s="130"/>
      <c r="N42" s="23"/>
      <c r="O42" s="22"/>
      <c r="P42" s="39">
        <v>69000</v>
      </c>
      <c r="Q42" s="12"/>
    </row>
    <row r="43" spans="3:36" x14ac:dyDescent="0.25">
      <c r="D43" s="132" t="s">
        <v>73</v>
      </c>
      <c r="F43" s="69"/>
      <c r="G43" s="57"/>
      <c r="H43" s="11">
        <v>665</v>
      </c>
      <c r="I43" s="43" t="s">
        <v>1</v>
      </c>
      <c r="J43" s="44" t="s">
        <v>3</v>
      </c>
      <c r="K43" s="42"/>
      <c r="L43" s="128" t="s">
        <v>40</v>
      </c>
      <c r="M43" s="135"/>
      <c r="N43" s="13"/>
      <c r="O43" s="22"/>
      <c r="P43" s="39">
        <v>1500</v>
      </c>
      <c r="Q43" s="24"/>
      <c r="Y43" s="38"/>
    </row>
    <row r="44" spans="3:36" x14ac:dyDescent="0.25">
      <c r="C44" s="71"/>
      <c r="D44" s="192" t="s">
        <v>107</v>
      </c>
      <c r="E44" s="62"/>
      <c r="F44" s="69"/>
      <c r="G44" s="56"/>
    </row>
    <row r="45" spans="3:36" x14ac:dyDescent="0.25">
      <c r="D45" s="132" t="s">
        <v>136</v>
      </c>
    </row>
    <row r="46" spans="3:36" x14ac:dyDescent="0.25">
      <c r="C46" s="73"/>
    </row>
    <row r="47" spans="3:36" ht="16.5" thickBot="1" x14ac:dyDescent="0.3">
      <c r="C47" s="73"/>
      <c r="I47" s="43" t="s">
        <v>7</v>
      </c>
      <c r="J47" s="44" t="s">
        <v>8</v>
      </c>
      <c r="K47" s="40"/>
      <c r="L47" s="114" t="s">
        <v>0</v>
      </c>
      <c r="M47" s="8"/>
      <c r="N47" s="9" t="s">
        <v>2</v>
      </c>
      <c r="P47" s="10" t="s">
        <v>0</v>
      </c>
      <c r="Q47" s="11" t="s">
        <v>2</v>
      </c>
      <c r="T47" s="16" t="s">
        <v>0</v>
      </c>
      <c r="U47" s="261">
        <v>5124</v>
      </c>
      <c r="V47" s="261"/>
      <c r="W47" s="261"/>
      <c r="X47" s="17" t="s">
        <v>2</v>
      </c>
      <c r="Z47" s="245" t="s">
        <v>0</v>
      </c>
      <c r="AA47" s="261">
        <v>167</v>
      </c>
      <c r="AB47" s="261"/>
      <c r="AC47" s="261"/>
      <c r="AD47" s="17" t="s">
        <v>2</v>
      </c>
      <c r="AF47" s="16" t="s">
        <v>0</v>
      </c>
      <c r="AG47" s="263">
        <v>765</v>
      </c>
      <c r="AH47" s="263"/>
      <c r="AI47" s="263"/>
      <c r="AJ47" s="17" t="s">
        <v>2</v>
      </c>
    </row>
    <row r="48" spans="3:36" x14ac:dyDescent="0.25">
      <c r="C48" s="73"/>
      <c r="D48" s="123" t="s">
        <v>75</v>
      </c>
      <c r="H48" s="11">
        <v>5124</v>
      </c>
      <c r="I48" s="43" t="s">
        <v>1</v>
      </c>
      <c r="J48" s="44" t="s">
        <v>4</v>
      </c>
      <c r="K48" s="42"/>
      <c r="L48" s="115" t="s">
        <v>74</v>
      </c>
      <c r="M48" s="10" t="s">
        <v>10</v>
      </c>
      <c r="N48" s="13" t="s">
        <v>19</v>
      </c>
      <c r="P48" s="25">
        <v>69000</v>
      </c>
      <c r="Q48" s="26"/>
      <c r="T48" s="88" t="s">
        <v>11</v>
      </c>
      <c r="U48" s="126">
        <v>5000</v>
      </c>
      <c r="V48" s="19"/>
      <c r="W48" s="18"/>
      <c r="X48" s="15"/>
      <c r="AA48" s="18"/>
      <c r="AB48" s="19"/>
      <c r="AC48" s="18"/>
      <c r="AD48" s="89" t="s">
        <v>11</v>
      </c>
      <c r="AF48" s="27"/>
      <c r="AG48" s="18"/>
      <c r="AH48" s="19"/>
      <c r="AI48" s="55"/>
      <c r="AJ48" s="89" t="s">
        <v>11</v>
      </c>
    </row>
    <row r="49" spans="2:36" x14ac:dyDescent="0.25">
      <c r="B49" s="77"/>
      <c r="C49" s="71"/>
      <c r="D49" s="132" t="s">
        <v>129</v>
      </c>
      <c r="H49" s="11">
        <v>167</v>
      </c>
      <c r="I49" s="43" t="s">
        <v>5</v>
      </c>
      <c r="J49" s="44" t="s">
        <v>4</v>
      </c>
      <c r="K49" s="41"/>
      <c r="L49" s="118"/>
      <c r="M49" s="130"/>
      <c r="N49" s="23">
        <v>5124</v>
      </c>
      <c r="O49" s="22"/>
      <c r="P49" s="39"/>
      <c r="Q49" s="12">
        <v>68850</v>
      </c>
      <c r="T49" s="1" t="s">
        <v>12</v>
      </c>
      <c r="U49" s="12">
        <v>69000</v>
      </c>
      <c r="V49" s="20"/>
      <c r="W49" s="12">
        <v>68850</v>
      </c>
      <c r="X49" s="14" t="s">
        <v>13</v>
      </c>
      <c r="Z49" s="1" t="s">
        <v>12</v>
      </c>
      <c r="AA49" s="12">
        <v>69000</v>
      </c>
      <c r="AB49" s="20"/>
      <c r="AC49" s="12">
        <v>69000</v>
      </c>
      <c r="AD49" s="14" t="s">
        <v>13</v>
      </c>
      <c r="AF49" s="1" t="s">
        <v>12</v>
      </c>
      <c r="AG49" s="12"/>
      <c r="AH49" s="20"/>
      <c r="AI49" s="12">
        <v>150</v>
      </c>
      <c r="AJ49" s="14" t="s">
        <v>13</v>
      </c>
    </row>
    <row r="50" spans="2:36" ht="15" customHeight="1" x14ac:dyDescent="0.25">
      <c r="B50" s="77"/>
      <c r="D50" s="132" t="s">
        <v>76</v>
      </c>
      <c r="F50" s="69"/>
      <c r="G50" s="57"/>
      <c r="H50" s="11">
        <v>765</v>
      </c>
      <c r="I50" s="43" t="s">
        <v>5</v>
      </c>
      <c r="J50" s="44" t="s">
        <v>3</v>
      </c>
      <c r="K50" s="42"/>
      <c r="L50" s="128"/>
      <c r="M50" s="135"/>
      <c r="N50" s="13">
        <v>765</v>
      </c>
      <c r="O50" s="22"/>
      <c r="P50" s="39"/>
      <c r="Q50" s="24">
        <v>150</v>
      </c>
      <c r="U50" s="12"/>
      <c r="V50" s="20"/>
      <c r="W50" s="12"/>
      <c r="X50" s="28"/>
      <c r="AA50" s="12"/>
      <c r="AB50" s="20"/>
      <c r="AC50" s="12"/>
      <c r="AD50" s="28"/>
      <c r="AG50" s="12"/>
      <c r="AH50" s="20"/>
      <c r="AI50" s="12"/>
      <c r="AJ50" s="28"/>
    </row>
    <row r="51" spans="2:36" x14ac:dyDescent="0.25">
      <c r="B51" s="77"/>
      <c r="D51" s="192" t="s">
        <v>130</v>
      </c>
      <c r="E51" s="198"/>
      <c r="F51" s="69"/>
      <c r="G51" s="56"/>
      <c r="U51" s="12"/>
      <c r="V51" s="20"/>
      <c r="W51" s="12"/>
      <c r="X51" s="28"/>
      <c r="AA51" s="12"/>
      <c r="AB51" s="20"/>
      <c r="AC51" s="12"/>
      <c r="AD51" s="28"/>
      <c r="AG51" s="12"/>
      <c r="AH51" s="20"/>
      <c r="AI51" s="94"/>
      <c r="AJ51" s="28"/>
    </row>
    <row r="52" spans="2:36" x14ac:dyDescent="0.25">
      <c r="B52" s="77"/>
      <c r="D52" s="132" t="s">
        <v>137</v>
      </c>
      <c r="E52" s="148"/>
      <c r="F52" s="149"/>
      <c r="G52" s="148"/>
      <c r="H52" s="21"/>
      <c r="I52" s="53"/>
      <c r="J52" s="54"/>
      <c r="K52" s="22"/>
      <c r="L52" s="116"/>
      <c r="M52" s="70"/>
      <c r="N52" s="22"/>
      <c r="O52" s="22"/>
      <c r="P52" s="22"/>
      <c r="Q52" s="22"/>
      <c r="T52" s="32" t="s">
        <v>14</v>
      </c>
      <c r="U52" s="33">
        <f>SUM(U48:U51)</f>
        <v>74000</v>
      </c>
      <c r="V52" s="34"/>
      <c r="W52" s="33">
        <f>SUM(W48:W51)</f>
        <v>68850</v>
      </c>
      <c r="X52" s="35" t="s">
        <v>15</v>
      </c>
      <c r="Z52" s="32" t="s">
        <v>14</v>
      </c>
      <c r="AA52" s="33">
        <f>SUM(AA48:AA51)</f>
        <v>69000</v>
      </c>
      <c r="AB52" s="34"/>
      <c r="AC52" s="33">
        <f>SUM(AC48:AC51)</f>
        <v>69000</v>
      </c>
      <c r="AD52" s="35" t="s">
        <v>15</v>
      </c>
      <c r="AF52" s="32" t="s">
        <v>14</v>
      </c>
      <c r="AG52" s="33">
        <f>SUM(AG48:AG51)</f>
        <v>0</v>
      </c>
      <c r="AH52" s="34"/>
      <c r="AI52" s="33">
        <f>AI49+AI50-AI51</f>
        <v>150</v>
      </c>
      <c r="AJ52" s="35" t="s">
        <v>15</v>
      </c>
    </row>
    <row r="53" spans="2:36" x14ac:dyDescent="0.25">
      <c r="B53" s="77"/>
      <c r="D53" s="157"/>
      <c r="E53" s="148"/>
      <c r="F53" s="149"/>
      <c r="G53" s="158"/>
      <c r="H53" s="21"/>
      <c r="I53" s="47"/>
      <c r="J53" s="48"/>
      <c r="K53" s="49"/>
      <c r="L53" s="117"/>
      <c r="M53" s="21"/>
      <c r="N53" s="50"/>
      <c r="O53" s="22"/>
      <c r="P53" s="21"/>
      <c r="Q53" s="21"/>
      <c r="T53" s="29"/>
      <c r="U53" s="30"/>
      <c r="V53" s="31"/>
      <c r="W53" s="36">
        <f>U52-W52</f>
        <v>5150</v>
      </c>
      <c r="X53" s="37" t="s">
        <v>16</v>
      </c>
      <c r="Z53" s="37" t="s">
        <v>17</v>
      </c>
      <c r="AA53" s="36">
        <f>AC52-AA52</f>
        <v>0</v>
      </c>
      <c r="AB53" s="31"/>
      <c r="AC53" s="36"/>
      <c r="AD53" s="37"/>
      <c r="AF53" s="37" t="s">
        <v>17</v>
      </c>
      <c r="AG53" s="36">
        <f>AI52-AG52</f>
        <v>150</v>
      </c>
      <c r="AH53" s="31"/>
      <c r="AI53" s="36"/>
      <c r="AJ53" s="37"/>
    </row>
    <row r="54" spans="2:36" x14ac:dyDescent="0.25">
      <c r="B54" s="77"/>
      <c r="R54" s="74"/>
      <c r="S54" s="74"/>
      <c r="T54" s="74"/>
      <c r="U54" s="109"/>
      <c r="V54" s="78"/>
      <c r="W54" s="78"/>
      <c r="X54" s="81"/>
      <c r="Y54" s="74"/>
      <c r="Z54" s="74"/>
      <c r="AA54" s="78"/>
      <c r="AB54" s="78"/>
      <c r="AC54" s="78"/>
      <c r="AD54" s="81"/>
      <c r="AE54" s="74"/>
      <c r="AF54" s="74"/>
      <c r="AG54" s="78"/>
      <c r="AH54" s="78"/>
      <c r="AI54" s="78"/>
      <c r="AJ54" s="81"/>
    </row>
    <row r="55" spans="2:36" x14ac:dyDescent="0.25">
      <c r="B55" s="77"/>
      <c r="R55" s="74"/>
      <c r="S55" s="74"/>
    </row>
    <row r="56" spans="2:36" ht="16.5" thickBot="1" x14ac:dyDescent="0.3">
      <c r="B56" s="77"/>
      <c r="C56" s="71"/>
      <c r="D56" s="147"/>
      <c r="E56" s="148"/>
      <c r="F56" s="149"/>
      <c r="G56" s="148"/>
      <c r="H56" s="21"/>
      <c r="I56" s="43" t="s">
        <v>7</v>
      </c>
      <c r="J56" s="44" t="s">
        <v>8</v>
      </c>
      <c r="K56" s="40"/>
      <c r="L56" s="114" t="s">
        <v>0</v>
      </c>
      <c r="M56" s="8"/>
      <c r="N56" s="9" t="s">
        <v>2</v>
      </c>
      <c r="P56" s="10" t="s">
        <v>0</v>
      </c>
      <c r="Q56" s="11" t="s">
        <v>2</v>
      </c>
      <c r="R56" s="184"/>
      <c r="S56" s="74"/>
      <c r="T56" s="16" t="s">
        <v>0</v>
      </c>
      <c r="U56" s="261">
        <v>5124</v>
      </c>
      <c r="V56" s="261"/>
      <c r="W56" s="261"/>
      <c r="X56" s="17" t="s">
        <v>2</v>
      </c>
      <c r="Z56" s="16" t="s">
        <v>0</v>
      </c>
      <c r="AA56" s="261">
        <v>581</v>
      </c>
      <c r="AB56" s="261"/>
      <c r="AC56" s="261"/>
      <c r="AD56" s="244" t="s">
        <v>2</v>
      </c>
      <c r="AF56" s="16" t="s">
        <v>0</v>
      </c>
      <c r="AG56" s="261">
        <v>5314</v>
      </c>
      <c r="AH56" s="261"/>
      <c r="AI56" s="261"/>
      <c r="AJ56" s="17" t="s">
        <v>2</v>
      </c>
    </row>
    <row r="57" spans="2:36" x14ac:dyDescent="0.25">
      <c r="B57" s="77"/>
      <c r="C57" s="191"/>
      <c r="D57" s="157" t="s">
        <v>84</v>
      </c>
      <c r="E57" s="148"/>
      <c r="F57" s="164"/>
      <c r="G57" s="148"/>
      <c r="H57" s="21">
        <v>5124</v>
      </c>
      <c r="I57" s="43" t="s">
        <v>1</v>
      </c>
      <c r="J57" s="44" t="s">
        <v>4</v>
      </c>
      <c r="K57" s="42"/>
      <c r="L57" s="115" t="s">
        <v>77</v>
      </c>
      <c r="M57" s="10" t="s">
        <v>10</v>
      </c>
      <c r="N57" s="13">
        <v>5124</v>
      </c>
      <c r="P57" s="25">
        <v>1867.2</v>
      </c>
      <c r="Q57" s="26">
        <f>P57</f>
        <v>1867.2</v>
      </c>
      <c r="R57" s="184"/>
      <c r="S57" s="74"/>
      <c r="T57" s="88" t="s">
        <v>11</v>
      </c>
      <c r="U57" s="126">
        <v>2784</v>
      </c>
      <c r="V57" s="19"/>
      <c r="W57" s="18"/>
      <c r="X57" s="15"/>
      <c r="Z57" s="216" t="s">
        <v>11</v>
      </c>
      <c r="AA57" s="18"/>
      <c r="AB57" s="19"/>
      <c r="AC57" s="18"/>
      <c r="AF57" s="88" t="s">
        <v>11</v>
      </c>
      <c r="AG57" s="126"/>
      <c r="AH57" s="19"/>
      <c r="AI57" s="18"/>
      <c r="AJ57" s="15"/>
    </row>
    <row r="58" spans="2:36" x14ac:dyDescent="0.25">
      <c r="B58" s="77"/>
      <c r="D58" s="254" t="s">
        <v>120</v>
      </c>
      <c r="E58" s="148"/>
      <c r="F58" s="149"/>
      <c r="G58" s="158"/>
      <c r="H58" s="21">
        <v>581</v>
      </c>
      <c r="I58" s="43" t="s">
        <v>1</v>
      </c>
      <c r="J58" s="44" t="s">
        <v>3</v>
      </c>
      <c r="K58" s="41"/>
      <c r="L58" s="118"/>
      <c r="M58" s="70"/>
      <c r="N58" s="23"/>
      <c r="O58" s="22"/>
      <c r="P58" s="24"/>
      <c r="Q58" s="24"/>
      <c r="R58" s="74"/>
      <c r="S58" s="74"/>
      <c r="T58" s="1" t="s">
        <v>12</v>
      </c>
      <c r="U58" s="131"/>
      <c r="V58" s="20"/>
      <c r="W58" s="12">
        <v>1867.2</v>
      </c>
      <c r="X58" s="14" t="s">
        <v>13</v>
      </c>
      <c r="Z58" s="1" t="s">
        <v>12</v>
      </c>
      <c r="AA58" s="131">
        <v>1867.2</v>
      </c>
      <c r="AB58" s="20"/>
      <c r="AC58" s="131">
        <v>1867.2</v>
      </c>
      <c r="AD58" s="14" t="s">
        <v>13</v>
      </c>
      <c r="AF58" s="1" t="s">
        <v>12</v>
      </c>
      <c r="AG58" s="131">
        <v>1867.2</v>
      </c>
      <c r="AH58" s="20"/>
      <c r="AI58" s="12"/>
      <c r="AJ58" s="14" t="s">
        <v>13</v>
      </c>
    </row>
    <row r="59" spans="2:36" x14ac:dyDescent="0.25">
      <c r="B59" s="77"/>
      <c r="C59" s="71"/>
      <c r="D59" s="165"/>
      <c r="E59" s="148"/>
      <c r="F59" s="149"/>
      <c r="G59" s="158"/>
      <c r="H59" s="21"/>
      <c r="L59" s="116"/>
      <c r="M59" s="70"/>
      <c r="N59" s="23"/>
      <c r="O59" s="22"/>
      <c r="P59" s="22"/>
      <c r="Q59" s="24"/>
      <c r="R59" s="74"/>
      <c r="S59" s="74"/>
      <c r="U59" s="12"/>
      <c r="V59" s="20"/>
      <c r="W59" s="12"/>
      <c r="X59" s="28"/>
      <c r="AA59" s="12"/>
      <c r="AB59" s="20"/>
      <c r="AC59" s="12"/>
      <c r="AD59" s="28"/>
      <c r="AG59" s="12"/>
      <c r="AH59" s="20"/>
      <c r="AI59" s="12"/>
      <c r="AJ59" s="28"/>
    </row>
    <row r="60" spans="2:36" x14ac:dyDescent="0.25">
      <c r="B60" s="77"/>
      <c r="D60" s="166"/>
      <c r="E60" s="160"/>
      <c r="F60" s="161"/>
      <c r="G60" s="162"/>
      <c r="H60" s="21"/>
      <c r="R60" s="74"/>
      <c r="S60" s="74"/>
      <c r="U60" s="105"/>
      <c r="V60" s="20"/>
      <c r="W60" s="12"/>
      <c r="X60" s="28"/>
      <c r="AA60" s="12"/>
      <c r="AB60" s="20"/>
      <c r="AC60" s="12"/>
      <c r="AD60" s="28"/>
      <c r="AG60" s="105"/>
      <c r="AH60" s="20"/>
      <c r="AI60" s="12"/>
      <c r="AJ60" s="28"/>
    </row>
    <row r="61" spans="2:36" x14ac:dyDescent="0.25">
      <c r="B61" s="77"/>
      <c r="D61" s="166"/>
      <c r="E61" s="148"/>
      <c r="F61" s="149"/>
      <c r="G61" s="158"/>
      <c r="H61" s="21"/>
      <c r="I61" s="43" t="s">
        <v>7</v>
      </c>
      <c r="J61" s="44" t="s">
        <v>8</v>
      </c>
      <c r="K61" s="40"/>
      <c r="L61" s="114" t="s">
        <v>0</v>
      </c>
      <c r="M61" s="8"/>
      <c r="N61" s="9" t="s">
        <v>2</v>
      </c>
      <c r="P61" s="10" t="s">
        <v>0</v>
      </c>
      <c r="Q61" s="11" t="s">
        <v>2</v>
      </c>
      <c r="R61" s="74"/>
      <c r="S61" s="74"/>
      <c r="T61" s="32" t="s">
        <v>14</v>
      </c>
      <c r="U61" s="33">
        <f>U57+U58+U59+U60</f>
        <v>2784</v>
      </c>
      <c r="V61" s="34"/>
      <c r="W61" s="33">
        <f>W57+W58+W59+W60</f>
        <v>1867.2</v>
      </c>
      <c r="X61" s="35" t="s">
        <v>15</v>
      </c>
      <c r="Z61" s="32" t="s">
        <v>14</v>
      </c>
      <c r="AA61" s="33">
        <f>SUM(AA57:AA60)</f>
        <v>1867.2</v>
      </c>
      <c r="AB61" s="34"/>
      <c r="AC61" s="33">
        <f>SUM(AC57:AC60)</f>
        <v>1867.2</v>
      </c>
      <c r="AD61" s="35" t="s">
        <v>15</v>
      </c>
      <c r="AF61" s="32" t="s">
        <v>14</v>
      </c>
      <c r="AG61" s="33">
        <f>AG57+AG58+AG59+AG60</f>
        <v>1867.2</v>
      </c>
      <c r="AH61" s="34"/>
      <c r="AI61" s="33">
        <f>AI57+AI58+AI59+AI60</f>
        <v>0</v>
      </c>
      <c r="AJ61" s="35" t="s">
        <v>15</v>
      </c>
    </row>
    <row r="62" spans="2:36" x14ac:dyDescent="0.25">
      <c r="B62" s="77"/>
      <c r="D62" s="163"/>
      <c r="E62" s="148"/>
      <c r="F62" s="149"/>
      <c r="G62" s="148"/>
      <c r="H62" s="21">
        <v>581</v>
      </c>
      <c r="I62" s="43" t="s">
        <v>1</v>
      </c>
      <c r="J62" s="44" t="s">
        <v>4</v>
      </c>
      <c r="K62" s="42"/>
      <c r="L62" s="115" t="s">
        <v>78</v>
      </c>
      <c r="M62" s="10" t="s">
        <v>10</v>
      </c>
      <c r="N62" s="13">
        <v>581</v>
      </c>
      <c r="P62" s="25">
        <v>1867.2</v>
      </c>
      <c r="Q62" s="26">
        <f>P62</f>
        <v>1867.2</v>
      </c>
      <c r="R62" s="74"/>
      <c r="S62" s="74"/>
      <c r="T62" s="29"/>
      <c r="U62" s="30"/>
      <c r="V62" s="31"/>
      <c r="W62" s="36">
        <f>U61-W61</f>
        <v>916.8</v>
      </c>
      <c r="X62" s="37" t="s">
        <v>16</v>
      </c>
      <c r="Z62" s="37"/>
      <c r="AA62" s="36"/>
      <c r="AB62" s="31"/>
      <c r="AC62" s="36">
        <f>AA61-AC61</f>
        <v>0</v>
      </c>
      <c r="AD62" s="37" t="s">
        <v>16</v>
      </c>
      <c r="AF62" s="29"/>
      <c r="AG62" s="30"/>
      <c r="AH62" s="31"/>
      <c r="AI62" s="36">
        <f>AG61-AI61</f>
        <v>1867.2</v>
      </c>
      <c r="AJ62" s="37" t="s">
        <v>16</v>
      </c>
    </row>
    <row r="63" spans="2:36" x14ac:dyDescent="0.25">
      <c r="B63" s="77"/>
      <c r="C63" s="71"/>
      <c r="D63" s="147"/>
      <c r="E63" s="148"/>
      <c r="F63" s="149"/>
      <c r="G63" s="148"/>
      <c r="H63" s="21">
        <v>5314</v>
      </c>
      <c r="I63" s="43" t="s">
        <v>1</v>
      </c>
      <c r="J63" s="44" t="s">
        <v>3</v>
      </c>
      <c r="K63" s="41"/>
      <c r="L63" s="118"/>
      <c r="M63" s="70"/>
      <c r="N63" s="23"/>
      <c r="O63" s="22"/>
      <c r="P63" s="24"/>
      <c r="Q63" s="24"/>
      <c r="R63" s="184"/>
      <c r="S63" s="74"/>
      <c r="T63" s="74"/>
      <c r="U63" s="74"/>
      <c r="V63" s="74"/>
      <c r="W63" s="74"/>
      <c r="X63" s="74"/>
      <c r="Y63" s="175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</row>
    <row r="64" spans="2:36" ht="15.75" x14ac:dyDescent="0.25">
      <c r="B64" s="77"/>
      <c r="C64" s="71"/>
      <c r="D64" s="147"/>
      <c r="E64" s="148"/>
      <c r="F64" s="149"/>
      <c r="G64" s="148"/>
      <c r="H64" s="21"/>
      <c r="I64" s="53"/>
      <c r="J64" s="54"/>
      <c r="K64" s="22"/>
      <c r="L64" s="116"/>
      <c r="M64" s="70"/>
      <c r="N64" s="22"/>
      <c r="O64" s="22"/>
      <c r="P64" s="22"/>
      <c r="Q64" s="22"/>
      <c r="R64" s="74"/>
      <c r="S64" s="74"/>
      <c r="T64" s="75"/>
      <c r="U64" s="139"/>
      <c r="V64" s="139"/>
      <c r="W64" s="139"/>
      <c r="X64" s="76"/>
      <c r="Y64" s="74"/>
      <c r="Z64" s="75"/>
      <c r="AA64" s="139"/>
      <c r="AB64" s="139"/>
      <c r="AC64" s="139"/>
      <c r="AD64" s="76"/>
      <c r="AE64" s="74"/>
      <c r="AF64" s="75"/>
      <c r="AG64" s="176"/>
      <c r="AH64" s="176"/>
      <c r="AI64" s="176"/>
      <c r="AJ64" s="76"/>
    </row>
    <row r="65" spans="2:36" ht="13.5" customHeight="1" x14ac:dyDescent="0.25">
      <c r="B65" s="77"/>
      <c r="C65" s="71"/>
      <c r="D65" s="147"/>
      <c r="E65" s="148"/>
      <c r="F65" s="149"/>
      <c r="G65" s="148"/>
      <c r="H65" s="21"/>
      <c r="I65" s="47"/>
      <c r="J65" s="48"/>
      <c r="K65" s="49"/>
      <c r="L65" s="117"/>
      <c r="M65" s="21"/>
      <c r="N65" s="50"/>
      <c r="O65" s="22"/>
      <c r="P65" s="21"/>
      <c r="Q65" s="21"/>
      <c r="R65" s="74"/>
      <c r="S65" s="74"/>
      <c r="T65" s="83"/>
      <c r="U65" s="82"/>
      <c r="V65" s="78"/>
      <c r="W65" s="78"/>
      <c r="X65" s="74"/>
      <c r="Y65" s="74"/>
      <c r="Z65" s="77"/>
      <c r="AA65" s="78"/>
      <c r="AB65" s="78"/>
      <c r="AC65" s="79"/>
      <c r="AD65" s="104"/>
      <c r="AE65" s="74"/>
      <c r="AF65" s="77"/>
      <c r="AG65" s="78"/>
      <c r="AH65" s="78"/>
      <c r="AI65" s="79"/>
      <c r="AJ65" s="104"/>
    </row>
    <row r="66" spans="2:36" x14ac:dyDescent="0.25">
      <c r="B66" s="77"/>
      <c r="D66" s="147"/>
      <c r="E66" s="148"/>
      <c r="F66" s="149"/>
      <c r="G66" s="148"/>
      <c r="H66" s="21"/>
      <c r="I66" s="47"/>
      <c r="J66" s="48"/>
      <c r="K66" s="52"/>
      <c r="L66" s="118"/>
      <c r="M66" s="21"/>
      <c r="N66" s="23"/>
      <c r="O66" s="22"/>
      <c r="P66" s="24"/>
      <c r="Q66" s="24"/>
      <c r="R66" s="74"/>
      <c r="S66" s="74"/>
      <c r="T66" s="77"/>
      <c r="U66" s="78"/>
      <c r="V66" s="78"/>
      <c r="W66" s="78"/>
      <c r="X66" s="80"/>
      <c r="Y66" s="74"/>
      <c r="Z66" s="77"/>
      <c r="AA66" s="78"/>
      <c r="AB66" s="78"/>
      <c r="AC66" s="134"/>
      <c r="AD66" s="80"/>
      <c r="AE66" s="74"/>
      <c r="AF66" s="77"/>
      <c r="AG66" s="78"/>
      <c r="AH66" s="78"/>
      <c r="AI66" s="78"/>
      <c r="AJ66" s="80"/>
    </row>
    <row r="67" spans="2:36" ht="16.5" thickBot="1" x14ac:dyDescent="0.3">
      <c r="B67" s="77"/>
      <c r="C67" s="81"/>
      <c r="I67" s="43" t="s">
        <v>7</v>
      </c>
      <c r="J67" s="44" t="s">
        <v>8</v>
      </c>
      <c r="K67" s="40"/>
      <c r="L67" s="114" t="s">
        <v>0</v>
      </c>
      <c r="M67" s="8"/>
      <c r="N67" s="9" t="s">
        <v>2</v>
      </c>
      <c r="P67" s="10" t="s">
        <v>0</v>
      </c>
      <c r="Q67" s="11" t="s">
        <v>2</v>
      </c>
      <c r="T67" s="16" t="s">
        <v>0</v>
      </c>
      <c r="U67" s="264">
        <v>5124</v>
      </c>
      <c r="V67" s="264"/>
      <c r="W67" s="264"/>
      <c r="X67" s="17" t="s">
        <v>2</v>
      </c>
      <c r="Z67" s="16" t="s">
        <v>0</v>
      </c>
      <c r="AA67" s="264">
        <v>401</v>
      </c>
      <c r="AB67" s="264"/>
      <c r="AC67" s="264"/>
      <c r="AD67" s="17" t="s">
        <v>2</v>
      </c>
      <c r="AF67" s="16" t="s">
        <v>0</v>
      </c>
      <c r="AG67" s="264">
        <v>665</v>
      </c>
      <c r="AH67" s="264"/>
      <c r="AI67" s="264"/>
      <c r="AJ67" s="17" t="s">
        <v>2</v>
      </c>
    </row>
    <row r="68" spans="2:36" x14ac:dyDescent="0.25">
      <c r="B68" s="77"/>
      <c r="C68" s="191"/>
      <c r="D68" s="123" t="s">
        <v>79</v>
      </c>
      <c r="H68" s="11">
        <v>401</v>
      </c>
      <c r="I68" s="43" t="s">
        <v>5</v>
      </c>
      <c r="J68" s="44" t="s">
        <v>4</v>
      </c>
      <c r="K68" s="42"/>
      <c r="L68" s="115" t="s">
        <v>19</v>
      </c>
      <c r="M68" s="10" t="s">
        <v>10</v>
      </c>
      <c r="N68" s="13">
        <v>5124</v>
      </c>
      <c r="P68" s="25"/>
      <c r="Q68" s="26">
        <f>P69+P70</f>
        <v>28800</v>
      </c>
      <c r="T68" s="88" t="s">
        <v>11</v>
      </c>
      <c r="U68" s="126">
        <v>31200</v>
      </c>
      <c r="V68" s="19"/>
      <c r="W68" s="18"/>
      <c r="X68" s="15"/>
      <c r="Z68" s="88"/>
      <c r="AA68" s="18"/>
      <c r="AB68" s="19"/>
      <c r="AC68" s="126">
        <v>28512</v>
      </c>
      <c r="AD68" s="89" t="s">
        <v>11</v>
      </c>
      <c r="AF68" s="88" t="s">
        <v>11</v>
      </c>
      <c r="AG68" s="126"/>
      <c r="AH68" s="19"/>
      <c r="AI68" s="18"/>
      <c r="AJ68" s="15"/>
    </row>
    <row r="69" spans="2:36" x14ac:dyDescent="0.25">
      <c r="B69" s="77"/>
      <c r="D69" s="132" t="s">
        <v>80</v>
      </c>
      <c r="H69" s="11">
        <v>5124</v>
      </c>
      <c r="I69" s="43" t="s">
        <v>1</v>
      </c>
      <c r="J69" s="44" t="s">
        <v>4</v>
      </c>
      <c r="K69" s="41"/>
      <c r="L69" s="118" t="s">
        <v>82</v>
      </c>
      <c r="M69" s="130"/>
      <c r="N69" s="23"/>
      <c r="O69" s="22"/>
      <c r="P69" s="39">
        <v>28512</v>
      </c>
      <c r="Q69" s="12"/>
      <c r="T69" s="1" t="s">
        <v>12</v>
      </c>
      <c r="U69" s="131"/>
      <c r="V69" s="20"/>
      <c r="W69" s="12">
        <v>28800</v>
      </c>
      <c r="X69" s="14" t="s">
        <v>13</v>
      </c>
      <c r="Z69" s="1" t="s">
        <v>12</v>
      </c>
      <c r="AA69" s="131">
        <v>28512</v>
      </c>
      <c r="AB69" s="20"/>
      <c r="AC69" s="131"/>
      <c r="AD69" s="14" t="s">
        <v>13</v>
      </c>
      <c r="AF69" s="1" t="s">
        <v>12</v>
      </c>
      <c r="AG69" s="131">
        <v>288</v>
      </c>
      <c r="AH69" s="20"/>
      <c r="AI69" s="12"/>
      <c r="AJ69" s="14" t="s">
        <v>13</v>
      </c>
    </row>
    <row r="70" spans="2:36" x14ac:dyDescent="0.25">
      <c r="B70" s="77"/>
      <c r="C70" s="73"/>
      <c r="D70" s="132" t="s">
        <v>81</v>
      </c>
      <c r="F70" s="69"/>
      <c r="G70" s="57"/>
      <c r="H70" s="11">
        <v>665</v>
      </c>
      <c r="I70" s="43" t="s">
        <v>5</v>
      </c>
      <c r="J70" s="44" t="s">
        <v>3</v>
      </c>
      <c r="K70" s="42"/>
      <c r="L70" s="128" t="s">
        <v>40</v>
      </c>
      <c r="M70" s="135"/>
      <c r="N70" s="13"/>
      <c r="O70" s="22"/>
      <c r="P70" s="39">
        <v>288</v>
      </c>
      <c r="Q70" s="24"/>
      <c r="U70" s="12"/>
      <c r="V70" s="20"/>
      <c r="W70" s="12"/>
      <c r="X70" s="28"/>
      <c r="AA70" s="12"/>
      <c r="AB70" s="20"/>
      <c r="AC70" s="12"/>
      <c r="AD70" s="28"/>
      <c r="AG70" s="12"/>
      <c r="AH70" s="20"/>
      <c r="AI70" s="12"/>
      <c r="AJ70" s="28"/>
    </row>
    <row r="71" spans="2:36" x14ac:dyDescent="0.25">
      <c r="B71" s="77"/>
      <c r="C71" s="73"/>
      <c r="D71" s="192" t="s">
        <v>131</v>
      </c>
      <c r="E71" s="62"/>
      <c r="F71" s="69"/>
      <c r="G71" s="56"/>
      <c r="U71" s="105"/>
      <c r="V71" s="20"/>
      <c r="W71" s="12"/>
      <c r="X71" s="28"/>
      <c r="AA71" s="12"/>
      <c r="AB71" s="20"/>
      <c r="AC71" s="12"/>
      <c r="AD71" s="28"/>
      <c r="AG71" s="105"/>
      <c r="AH71" s="20"/>
      <c r="AI71" s="12"/>
      <c r="AJ71" s="28"/>
    </row>
    <row r="72" spans="2:36" ht="15.75" customHeight="1" x14ac:dyDescent="0.25">
      <c r="B72" s="77"/>
      <c r="C72" s="73"/>
      <c r="D72" s="132" t="s">
        <v>138</v>
      </c>
      <c r="T72" s="32" t="s">
        <v>14</v>
      </c>
      <c r="U72" s="33">
        <f>U68+U69+U70+U71</f>
        <v>31200</v>
      </c>
      <c r="V72" s="34"/>
      <c r="W72" s="33">
        <f>W68+W69+W70+W71</f>
        <v>28800</v>
      </c>
      <c r="X72" s="35" t="s">
        <v>15</v>
      </c>
      <c r="Z72" s="32" t="s">
        <v>14</v>
      </c>
      <c r="AA72" s="33">
        <f>SUM(AA68:AA71)</f>
        <v>28512</v>
      </c>
      <c r="AB72" s="34"/>
      <c r="AC72" s="33">
        <f>SUM(AC68:AC71)</f>
        <v>28512</v>
      </c>
      <c r="AD72" s="35" t="s">
        <v>15</v>
      </c>
      <c r="AF72" s="32" t="s">
        <v>14</v>
      </c>
      <c r="AG72" s="33">
        <f>AG68+AG69+AG70+AG71</f>
        <v>288</v>
      </c>
      <c r="AH72" s="34"/>
      <c r="AI72" s="33">
        <f>AI68+AI69+AI70+AI71</f>
        <v>0</v>
      </c>
      <c r="AJ72" s="35" t="s">
        <v>15</v>
      </c>
    </row>
    <row r="73" spans="2:36" x14ac:dyDescent="0.25">
      <c r="B73" s="77"/>
      <c r="C73" s="71"/>
      <c r="T73" s="29"/>
      <c r="U73" s="30"/>
      <c r="V73" s="31"/>
      <c r="W73" s="36">
        <f>U72-W72</f>
        <v>2400</v>
      </c>
      <c r="X73" s="37" t="s">
        <v>16</v>
      </c>
      <c r="Z73" s="37" t="s">
        <v>17</v>
      </c>
      <c r="AA73" s="36">
        <f>AC72-AA72</f>
        <v>0</v>
      </c>
      <c r="AB73" s="31"/>
      <c r="AC73" s="36"/>
      <c r="AD73" s="37"/>
      <c r="AF73" s="29"/>
      <c r="AG73" s="30"/>
      <c r="AH73" s="31"/>
      <c r="AI73" s="36">
        <f>AG72-AI72</f>
        <v>288</v>
      </c>
      <c r="AJ73" s="37" t="s">
        <v>16</v>
      </c>
    </row>
    <row r="74" spans="2:36" x14ac:dyDescent="0.25">
      <c r="B74" s="77"/>
    </row>
    <row r="75" spans="2:36" x14ac:dyDescent="0.25">
      <c r="B75" s="77"/>
      <c r="Y75" s="38"/>
    </row>
    <row r="76" spans="2:36" ht="16.5" thickBot="1" x14ac:dyDescent="0.3">
      <c r="B76" s="77"/>
      <c r="I76" s="43" t="s">
        <v>7</v>
      </c>
      <c r="J76" s="44" t="s">
        <v>8</v>
      </c>
      <c r="K76" s="40"/>
      <c r="L76" s="114" t="s">
        <v>0</v>
      </c>
      <c r="M76" s="8"/>
      <c r="N76" s="9" t="s">
        <v>2</v>
      </c>
      <c r="P76" s="10" t="s">
        <v>0</v>
      </c>
      <c r="Q76" s="11" t="s">
        <v>2</v>
      </c>
      <c r="T76" s="16" t="s">
        <v>0</v>
      </c>
      <c r="U76" s="261">
        <v>5124</v>
      </c>
      <c r="V76" s="261"/>
      <c r="W76" s="261"/>
      <c r="X76" s="17" t="s">
        <v>2</v>
      </c>
      <c r="Z76" s="16" t="s">
        <v>0</v>
      </c>
      <c r="AA76" s="261">
        <v>401</v>
      </c>
      <c r="AB76" s="261"/>
      <c r="AC76" s="261"/>
      <c r="AD76" s="17" t="s">
        <v>2</v>
      </c>
      <c r="AF76" s="245" t="s">
        <v>0</v>
      </c>
      <c r="AG76" s="267">
        <v>765</v>
      </c>
      <c r="AH76" s="261"/>
      <c r="AI76" s="261"/>
      <c r="AJ76" s="17" t="s">
        <v>2</v>
      </c>
    </row>
    <row r="77" spans="2:36" x14ac:dyDescent="0.25">
      <c r="B77" s="77"/>
      <c r="D77" s="123" t="s">
        <v>79</v>
      </c>
      <c r="H77" s="11">
        <v>401</v>
      </c>
      <c r="I77" s="43" t="s">
        <v>5</v>
      </c>
      <c r="J77" s="44" t="s">
        <v>4</v>
      </c>
      <c r="K77" s="42"/>
      <c r="L77" s="115" t="s">
        <v>82</v>
      </c>
      <c r="M77" s="10" t="s">
        <v>10</v>
      </c>
      <c r="N77" s="13" t="s">
        <v>19</v>
      </c>
      <c r="P77" s="25">
        <f>Q78+Q79</f>
        <v>28830</v>
      </c>
      <c r="Q77" s="26"/>
      <c r="T77" s="88" t="s">
        <v>11</v>
      </c>
      <c r="U77" s="126">
        <v>31200</v>
      </c>
      <c r="V77" s="19"/>
      <c r="W77" s="18"/>
      <c r="X77" s="15"/>
      <c r="Z77" s="88"/>
      <c r="AA77" s="18"/>
      <c r="AB77" s="19"/>
      <c r="AC77" s="126">
        <v>28830</v>
      </c>
      <c r="AD77" s="89" t="s">
        <v>11</v>
      </c>
      <c r="AG77" s="126"/>
      <c r="AH77" s="19"/>
      <c r="AI77" s="18"/>
      <c r="AJ77" s="89" t="s">
        <v>11</v>
      </c>
    </row>
    <row r="78" spans="2:36" x14ac:dyDescent="0.25">
      <c r="B78" s="77"/>
      <c r="C78" s="71"/>
      <c r="D78" s="132" t="s">
        <v>83</v>
      </c>
      <c r="H78" s="11">
        <v>5124</v>
      </c>
      <c r="I78" s="43" t="s">
        <v>1</v>
      </c>
      <c r="J78" s="44" t="s">
        <v>4</v>
      </c>
      <c r="K78" s="41"/>
      <c r="L78" s="118"/>
      <c r="M78" s="130"/>
      <c r="N78" s="23">
        <v>5124</v>
      </c>
      <c r="O78" s="22"/>
      <c r="P78" s="39"/>
      <c r="Q78" s="12">
        <v>28800</v>
      </c>
      <c r="T78" s="1" t="s">
        <v>12</v>
      </c>
      <c r="U78" s="131"/>
      <c r="V78" s="20"/>
      <c r="W78" s="12">
        <v>28800</v>
      </c>
      <c r="X78" s="14" t="s">
        <v>13</v>
      </c>
      <c r="Z78" s="1" t="s">
        <v>12</v>
      </c>
      <c r="AA78" s="131">
        <v>28830</v>
      </c>
      <c r="AB78" s="20"/>
      <c r="AC78" s="131"/>
      <c r="AD78" s="14" t="s">
        <v>13</v>
      </c>
      <c r="AF78" s="1" t="s">
        <v>12</v>
      </c>
      <c r="AG78" s="131"/>
      <c r="AH78" s="20"/>
      <c r="AI78" s="12">
        <v>30</v>
      </c>
      <c r="AJ78" s="14" t="s">
        <v>13</v>
      </c>
    </row>
    <row r="79" spans="2:36" x14ac:dyDescent="0.25">
      <c r="B79" s="77"/>
      <c r="C79" s="71"/>
      <c r="D79" s="132" t="s">
        <v>81</v>
      </c>
      <c r="F79" s="69"/>
      <c r="G79" s="57"/>
      <c r="H79" s="11">
        <v>765</v>
      </c>
      <c r="I79" s="43" t="s">
        <v>5</v>
      </c>
      <c r="J79" s="44" t="s">
        <v>3</v>
      </c>
      <c r="K79" s="42"/>
      <c r="L79" s="128"/>
      <c r="M79" s="135"/>
      <c r="N79" s="13">
        <v>765</v>
      </c>
      <c r="O79" s="22"/>
      <c r="P79" s="39"/>
      <c r="Q79" s="24">
        <v>30</v>
      </c>
      <c r="U79" s="12"/>
      <c r="V79" s="20"/>
      <c r="W79" s="12"/>
      <c r="X79" s="28"/>
      <c r="AA79" s="12"/>
      <c r="AB79" s="20"/>
      <c r="AC79" s="12"/>
      <c r="AD79" s="28"/>
      <c r="AG79" s="12"/>
      <c r="AH79" s="20"/>
      <c r="AI79" s="12"/>
      <c r="AJ79" s="28"/>
    </row>
    <row r="80" spans="2:36" x14ac:dyDescent="0.25">
      <c r="B80" s="77"/>
      <c r="D80" s="192" t="s">
        <v>140</v>
      </c>
      <c r="E80" s="198"/>
      <c r="F80" s="69"/>
      <c r="G80" s="56"/>
      <c r="U80" s="105"/>
      <c r="V80" s="20"/>
      <c r="W80" s="12"/>
      <c r="X80" s="28"/>
      <c r="AA80" s="12"/>
      <c r="AB80" s="20"/>
      <c r="AC80" s="12"/>
      <c r="AD80" s="28"/>
      <c r="AG80" s="105"/>
      <c r="AH80" s="20"/>
      <c r="AI80" s="12"/>
      <c r="AJ80" s="28"/>
    </row>
    <row r="81" spans="2:36" ht="15" customHeight="1" x14ac:dyDescent="0.25">
      <c r="B81" s="77"/>
      <c r="C81" s="71"/>
      <c r="D81" s="132" t="s">
        <v>139</v>
      </c>
      <c r="T81" s="32" t="s">
        <v>14</v>
      </c>
      <c r="U81" s="33">
        <f>U77+U78+U79+U80</f>
        <v>31200</v>
      </c>
      <c r="V81" s="34"/>
      <c r="W81" s="33">
        <f>W77+W78+W79+W80</f>
        <v>28800</v>
      </c>
      <c r="X81" s="35" t="s">
        <v>15</v>
      </c>
      <c r="Z81" s="32" t="s">
        <v>14</v>
      </c>
      <c r="AA81" s="33">
        <f>SUM(AA77:AA80)</f>
        <v>28830</v>
      </c>
      <c r="AB81" s="34"/>
      <c r="AC81" s="33">
        <f>SUM(AC77:AC80)</f>
        <v>28830</v>
      </c>
      <c r="AD81" s="35" t="s">
        <v>15</v>
      </c>
      <c r="AF81" s="32" t="s">
        <v>14</v>
      </c>
      <c r="AG81" s="33">
        <f>AG77+AG78+AG79+AG80</f>
        <v>0</v>
      </c>
      <c r="AH81" s="34"/>
      <c r="AI81" s="33">
        <f>AI77+AI78+AI79+AI80</f>
        <v>30</v>
      </c>
      <c r="AJ81" s="35" t="s">
        <v>15</v>
      </c>
    </row>
    <row r="82" spans="2:36" x14ac:dyDescent="0.25">
      <c r="B82" s="77"/>
      <c r="T82" s="29"/>
      <c r="U82" s="30"/>
      <c r="V82" s="31"/>
      <c r="W82" s="36">
        <f>U81-W81</f>
        <v>2400</v>
      </c>
      <c r="X82" s="37" t="s">
        <v>16</v>
      </c>
      <c r="Z82" s="37" t="s">
        <v>17</v>
      </c>
      <c r="AA82" s="36">
        <f>AC81-AA81</f>
        <v>0</v>
      </c>
      <c r="AB82" s="31"/>
      <c r="AC82" s="36"/>
      <c r="AD82" s="37"/>
      <c r="AF82" s="37" t="s">
        <v>17</v>
      </c>
      <c r="AG82" s="36">
        <f>AI81-AG81</f>
        <v>30</v>
      </c>
      <c r="AH82" s="31"/>
      <c r="AI82" s="36"/>
      <c r="AJ82" s="37"/>
    </row>
    <row r="83" spans="2:36" ht="16.5" customHeight="1" x14ac:dyDescent="0.25">
      <c r="B83" s="77"/>
      <c r="D83" s="147"/>
      <c r="E83" s="148"/>
      <c r="F83" s="149"/>
      <c r="G83" s="148"/>
      <c r="H83" s="21"/>
      <c r="I83" s="53"/>
      <c r="J83" s="54"/>
      <c r="K83" s="22"/>
      <c r="L83" s="116"/>
      <c r="M83" s="70"/>
      <c r="N83" s="22"/>
      <c r="O83" s="22"/>
      <c r="P83" s="22"/>
      <c r="Q83" s="22"/>
      <c r="T83" s="77"/>
      <c r="U83" s="79"/>
      <c r="V83" s="79"/>
      <c r="W83" s="79"/>
      <c r="X83" s="80"/>
      <c r="Y83" s="74"/>
      <c r="Z83" s="77"/>
      <c r="AA83" s="79"/>
      <c r="AB83" s="79"/>
      <c r="AC83" s="79"/>
      <c r="AD83" s="80"/>
      <c r="AE83" s="74"/>
      <c r="AF83" s="77"/>
      <c r="AG83" s="79"/>
      <c r="AH83" s="79"/>
      <c r="AI83" s="79"/>
      <c r="AJ83" s="80"/>
    </row>
    <row r="84" spans="2:36" x14ac:dyDescent="0.25">
      <c r="B84" s="77"/>
      <c r="D84" s="157"/>
      <c r="E84" s="148"/>
      <c r="F84" s="149"/>
      <c r="G84" s="158"/>
      <c r="H84" s="21"/>
      <c r="I84" s="47"/>
      <c r="J84" s="48"/>
      <c r="K84" s="49"/>
      <c r="L84" s="117"/>
      <c r="M84" s="21"/>
      <c r="N84" s="50"/>
      <c r="O84" s="22"/>
      <c r="P84" s="21"/>
      <c r="Q84" s="21"/>
      <c r="T84" s="74"/>
      <c r="U84" s="79"/>
      <c r="V84" s="79"/>
      <c r="W84" s="82"/>
      <c r="X84" s="83"/>
      <c r="Y84" s="74"/>
      <c r="Z84" s="74"/>
      <c r="AA84" s="79"/>
      <c r="AB84" s="79"/>
      <c r="AC84" s="82"/>
      <c r="AD84" s="83"/>
      <c r="AE84" s="74"/>
      <c r="AF84" s="83"/>
      <c r="AG84" s="82"/>
      <c r="AH84" s="79"/>
      <c r="AI84" s="82"/>
      <c r="AJ84" s="83"/>
    </row>
    <row r="85" spans="2:36" x14ac:dyDescent="0.25">
      <c r="B85" s="217"/>
      <c r="C85" s="218"/>
      <c r="D85" s="147"/>
      <c r="E85" s="148"/>
      <c r="F85" s="149"/>
      <c r="G85" s="148"/>
      <c r="H85" s="21"/>
      <c r="I85" s="53"/>
      <c r="J85" s="54"/>
      <c r="K85" s="22"/>
      <c r="L85" s="116"/>
      <c r="M85" s="70"/>
      <c r="N85" s="22"/>
      <c r="O85" s="22"/>
      <c r="P85" s="22"/>
      <c r="Q85" s="22"/>
      <c r="R85" s="74"/>
      <c r="S85" s="74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</row>
    <row r="86" spans="2:36" ht="16.5" thickBot="1" x14ac:dyDescent="0.3">
      <c r="B86" s="217"/>
      <c r="C86" s="153"/>
      <c r="D86" s="166"/>
      <c r="E86" s="148"/>
      <c r="F86" s="149"/>
      <c r="G86" s="158"/>
      <c r="H86" s="21"/>
      <c r="I86" s="43" t="s">
        <v>7</v>
      </c>
      <c r="J86" s="44" t="s">
        <v>8</v>
      </c>
      <c r="K86" s="40"/>
      <c r="L86" s="114" t="s">
        <v>0</v>
      </c>
      <c r="M86" s="8"/>
      <c r="N86" s="9" t="s">
        <v>2</v>
      </c>
      <c r="P86" s="10" t="s">
        <v>0</v>
      </c>
      <c r="Q86" s="11" t="s">
        <v>2</v>
      </c>
      <c r="R86" s="74"/>
      <c r="S86" s="74"/>
      <c r="T86" s="16" t="s">
        <v>0</v>
      </c>
      <c r="U86" s="264">
        <v>5187</v>
      </c>
      <c r="V86" s="264"/>
      <c r="W86" s="264"/>
      <c r="X86" s="17" t="s">
        <v>2</v>
      </c>
      <c r="Z86" s="16" t="s">
        <v>0</v>
      </c>
      <c r="AA86" s="264">
        <v>5121</v>
      </c>
      <c r="AB86" s="264"/>
      <c r="AC86" s="264"/>
      <c r="AD86" s="244" t="s">
        <v>2</v>
      </c>
      <c r="AE86" s="208"/>
      <c r="AF86" s="245" t="s">
        <v>0</v>
      </c>
      <c r="AG86" s="269">
        <v>766</v>
      </c>
      <c r="AH86" s="264"/>
      <c r="AI86" s="264"/>
      <c r="AJ86" s="17" t="s">
        <v>2</v>
      </c>
    </row>
    <row r="87" spans="2:36" x14ac:dyDescent="0.25">
      <c r="B87" s="217"/>
      <c r="C87" s="241"/>
      <c r="D87" s="147" t="s">
        <v>88</v>
      </c>
      <c r="E87" s="148"/>
      <c r="F87" s="149"/>
      <c r="G87" s="148"/>
      <c r="H87" s="21">
        <v>5187</v>
      </c>
      <c r="I87" s="43" t="s">
        <v>1</v>
      </c>
      <c r="J87" s="44" t="s">
        <v>3</v>
      </c>
      <c r="K87" s="42"/>
      <c r="L87" s="115" t="s">
        <v>85</v>
      </c>
      <c r="M87" s="10" t="s">
        <v>10</v>
      </c>
      <c r="N87" s="13">
        <v>766</v>
      </c>
      <c r="P87" s="25">
        <v>214.6</v>
      </c>
      <c r="Q87" s="26">
        <f>P87</f>
        <v>214.6</v>
      </c>
      <c r="R87" s="74"/>
      <c r="S87" s="74"/>
      <c r="T87" s="88" t="s">
        <v>11</v>
      </c>
      <c r="U87" s="126"/>
      <c r="V87" s="19"/>
      <c r="W87" s="18"/>
      <c r="X87" s="15"/>
      <c r="Z87" s="216" t="s">
        <v>11</v>
      </c>
      <c r="AA87" s="18"/>
      <c r="AB87" s="19"/>
      <c r="AC87" s="18"/>
      <c r="AE87" s="74"/>
      <c r="AG87" s="126"/>
      <c r="AH87" s="19"/>
      <c r="AI87" s="18"/>
      <c r="AJ87" s="89" t="s">
        <v>11</v>
      </c>
    </row>
    <row r="88" spans="2:36" x14ac:dyDescent="0.25">
      <c r="B88" s="217"/>
      <c r="C88" s="153"/>
      <c r="D88" s="147"/>
      <c r="E88" s="148"/>
      <c r="F88" s="149"/>
      <c r="G88" s="148"/>
      <c r="H88" s="21">
        <v>766</v>
      </c>
      <c r="I88" s="43" t="s">
        <v>5</v>
      </c>
      <c r="J88" s="44" t="s">
        <v>3</v>
      </c>
      <c r="K88" s="41"/>
      <c r="L88" s="118"/>
      <c r="M88" s="70"/>
      <c r="N88" s="23"/>
      <c r="O88" s="22"/>
      <c r="P88" s="24"/>
      <c r="Q88" s="24"/>
      <c r="R88" s="74"/>
      <c r="S88" s="74"/>
      <c r="T88" s="1" t="s">
        <v>12</v>
      </c>
      <c r="U88" s="131">
        <v>214.6</v>
      </c>
      <c r="V88" s="20"/>
      <c r="W88" s="12">
        <v>214.6</v>
      </c>
      <c r="X88" s="14" t="s">
        <v>13</v>
      </c>
      <c r="Z88" s="1" t="s">
        <v>12</v>
      </c>
      <c r="AA88" s="131">
        <v>214.6</v>
      </c>
      <c r="AB88" s="20"/>
      <c r="AC88" s="131"/>
      <c r="AD88" s="14" t="s">
        <v>13</v>
      </c>
      <c r="AE88" s="74"/>
      <c r="AF88" s="1" t="s">
        <v>12</v>
      </c>
      <c r="AG88" s="131"/>
      <c r="AH88" s="20"/>
      <c r="AI88" s="12">
        <v>214.6</v>
      </c>
      <c r="AJ88" s="14" t="s">
        <v>13</v>
      </c>
    </row>
    <row r="89" spans="2:36" x14ac:dyDescent="0.25">
      <c r="B89" s="217"/>
      <c r="C89" s="153"/>
      <c r="D89" s="163"/>
      <c r="E89" s="148"/>
      <c r="F89" s="149"/>
      <c r="G89" s="148"/>
      <c r="H89" s="21"/>
      <c r="I89" s="53"/>
      <c r="J89" s="54"/>
      <c r="K89" s="22"/>
      <c r="L89" s="116"/>
      <c r="M89" s="70"/>
      <c r="N89" s="22"/>
      <c r="O89" s="22"/>
      <c r="P89" s="22"/>
      <c r="Q89" s="22"/>
      <c r="R89" s="74"/>
      <c r="S89" s="74"/>
      <c r="U89" s="12"/>
      <c r="V89" s="20"/>
      <c r="W89" s="12"/>
      <c r="X89" s="28"/>
      <c r="AA89" s="12"/>
      <c r="AB89" s="20"/>
      <c r="AC89" s="12"/>
      <c r="AD89" s="28"/>
      <c r="AE89" s="74"/>
      <c r="AG89" s="12"/>
      <c r="AH89" s="20"/>
      <c r="AI89" s="12"/>
      <c r="AJ89" s="28"/>
    </row>
    <row r="90" spans="2:36" x14ac:dyDescent="0.25">
      <c r="B90" s="217"/>
      <c r="C90" s="154"/>
      <c r="D90" s="147"/>
      <c r="E90" s="148"/>
      <c r="F90" s="149"/>
      <c r="G90" s="148"/>
      <c r="H90" s="21"/>
      <c r="I90" s="53"/>
      <c r="J90" s="54"/>
      <c r="K90" s="22"/>
      <c r="L90" s="116"/>
      <c r="M90" s="70"/>
      <c r="N90" s="22"/>
      <c r="O90" s="22"/>
      <c r="P90" s="22"/>
      <c r="Q90" s="22"/>
      <c r="R90" s="74"/>
      <c r="S90" s="74"/>
      <c r="U90" s="105"/>
      <c r="V90" s="20"/>
      <c r="W90" s="12"/>
      <c r="X90" s="28"/>
      <c r="AA90" s="12"/>
      <c r="AB90" s="20"/>
      <c r="AC90" s="12"/>
      <c r="AD90" s="28"/>
      <c r="AE90" s="74"/>
      <c r="AG90" s="105"/>
      <c r="AH90" s="20"/>
      <c r="AI90" s="12"/>
      <c r="AJ90" s="28"/>
    </row>
    <row r="91" spans="2:36" x14ac:dyDescent="0.25">
      <c r="B91" s="217"/>
      <c r="C91" s="154"/>
      <c r="D91" s="159"/>
      <c r="E91" s="160"/>
      <c r="F91" s="161"/>
      <c r="G91" s="162"/>
      <c r="H91" s="21"/>
      <c r="I91" s="43" t="s">
        <v>7</v>
      </c>
      <c r="J91" s="44" t="s">
        <v>8</v>
      </c>
      <c r="K91" s="40"/>
      <c r="L91" s="114" t="s">
        <v>0</v>
      </c>
      <c r="M91" s="8"/>
      <c r="N91" s="9" t="s">
        <v>2</v>
      </c>
      <c r="P91" s="10" t="s">
        <v>0</v>
      </c>
      <c r="Q91" s="11" t="s">
        <v>2</v>
      </c>
      <c r="R91" s="74"/>
      <c r="S91" s="74"/>
      <c r="T91" s="32" t="s">
        <v>14</v>
      </c>
      <c r="U91" s="33">
        <f>U87+U88+U89+U90</f>
        <v>214.6</v>
      </c>
      <c r="V91" s="34"/>
      <c r="W91" s="33">
        <f>W87+W88+W89+W90</f>
        <v>214.6</v>
      </c>
      <c r="X91" s="35" t="s">
        <v>15</v>
      </c>
      <c r="Z91" s="32" t="s">
        <v>14</v>
      </c>
      <c r="AA91" s="33">
        <f>SUM(AA87:AA90)</f>
        <v>214.6</v>
      </c>
      <c r="AB91" s="34"/>
      <c r="AC91" s="33">
        <f>SUM(AC87:AC90)</f>
        <v>0</v>
      </c>
      <c r="AD91" s="35" t="s">
        <v>15</v>
      </c>
      <c r="AE91" s="74"/>
      <c r="AF91" s="32" t="s">
        <v>14</v>
      </c>
      <c r="AG91" s="33">
        <f>AG87+AG88+AG89+AG90</f>
        <v>0</v>
      </c>
      <c r="AH91" s="34"/>
      <c r="AI91" s="33">
        <f>AI87+AI88+AI89+AI90</f>
        <v>214.6</v>
      </c>
      <c r="AJ91" s="35" t="s">
        <v>15</v>
      </c>
    </row>
    <row r="92" spans="2:36" x14ac:dyDescent="0.25">
      <c r="B92" s="217"/>
      <c r="C92" s="154"/>
      <c r="D92" s="157" t="s">
        <v>89</v>
      </c>
      <c r="E92" s="148"/>
      <c r="F92" s="149"/>
      <c r="G92" s="158"/>
      <c r="H92" s="21">
        <v>5187</v>
      </c>
      <c r="I92" s="43" t="s">
        <v>1</v>
      </c>
      <c r="J92" s="44" t="s">
        <v>4</v>
      </c>
      <c r="K92" s="42"/>
      <c r="L92" s="115" t="s">
        <v>20</v>
      </c>
      <c r="M92" s="10" t="s">
        <v>10</v>
      </c>
      <c r="N92" s="13">
        <v>5187</v>
      </c>
      <c r="P92" s="25">
        <v>214.6</v>
      </c>
      <c r="Q92" s="26">
        <f>P92</f>
        <v>214.6</v>
      </c>
      <c r="R92" s="74"/>
      <c r="S92" s="74"/>
      <c r="T92" s="29"/>
      <c r="U92" s="30"/>
      <c r="V92" s="31"/>
      <c r="W92" s="36">
        <f>U91-W91</f>
        <v>0</v>
      </c>
      <c r="X92" s="37" t="s">
        <v>16</v>
      </c>
      <c r="Z92" s="37"/>
      <c r="AA92" s="36"/>
      <c r="AB92" s="31"/>
      <c r="AC92" s="36">
        <f>AA91-AC91</f>
        <v>214.6</v>
      </c>
      <c r="AD92" s="37" t="s">
        <v>16</v>
      </c>
      <c r="AE92" s="74"/>
      <c r="AF92" s="37" t="s">
        <v>17</v>
      </c>
      <c r="AG92" s="36">
        <f>AI91-AG91</f>
        <v>214.6</v>
      </c>
      <c r="AH92" s="31"/>
      <c r="AI92" s="36"/>
      <c r="AJ92" s="37"/>
    </row>
    <row r="93" spans="2:36" x14ac:dyDescent="0.25">
      <c r="B93" s="217"/>
      <c r="C93" s="153"/>
      <c r="D93" s="157"/>
      <c r="E93" s="148"/>
      <c r="F93" s="149"/>
      <c r="G93" s="148"/>
      <c r="H93" s="21">
        <v>5121</v>
      </c>
      <c r="I93" s="43" t="s">
        <v>1</v>
      </c>
      <c r="J93" s="44" t="s">
        <v>3</v>
      </c>
      <c r="K93" s="41"/>
      <c r="L93" s="118"/>
      <c r="M93" s="70"/>
      <c r="N93" s="23"/>
      <c r="O93" s="22"/>
      <c r="P93" s="24"/>
      <c r="Q93" s="2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2:36" x14ac:dyDescent="0.25">
      <c r="B94" s="217"/>
      <c r="C94" s="153"/>
      <c r="D94" s="219"/>
      <c r="E94" s="220"/>
      <c r="F94" s="221"/>
      <c r="G94" s="220"/>
      <c r="H94" s="222"/>
      <c r="I94" s="223"/>
      <c r="J94" s="224"/>
      <c r="K94" s="225"/>
      <c r="L94" s="226"/>
      <c r="M94" s="227"/>
      <c r="N94" s="225"/>
      <c r="O94" s="225"/>
      <c r="P94" s="228"/>
      <c r="Q94" s="229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2:36" x14ac:dyDescent="0.25">
      <c r="B95" s="217"/>
      <c r="C95" s="153"/>
      <c r="D95" s="230"/>
      <c r="E95" s="231"/>
      <c r="F95" s="232"/>
      <c r="G95" s="231"/>
      <c r="H95" s="233"/>
      <c r="I95" s="234"/>
      <c r="J95" s="235"/>
      <c r="K95" s="236"/>
      <c r="L95" s="237"/>
      <c r="M95" s="233"/>
      <c r="N95" s="238"/>
      <c r="O95" s="239"/>
      <c r="P95" s="233"/>
      <c r="Q95" s="240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2:36" ht="16.5" thickBot="1" x14ac:dyDescent="0.3">
      <c r="B96" s="217"/>
      <c r="C96" s="153"/>
      <c r="D96" s="166"/>
      <c r="E96" s="148"/>
      <c r="F96" s="149"/>
      <c r="G96" s="158"/>
      <c r="H96" s="21"/>
      <c r="I96" s="43" t="s">
        <v>7</v>
      </c>
      <c r="J96" s="44" t="s">
        <v>8</v>
      </c>
      <c r="K96" s="40"/>
      <c r="L96" s="114" t="s">
        <v>0</v>
      </c>
      <c r="M96" s="8"/>
      <c r="N96" s="9" t="s">
        <v>2</v>
      </c>
      <c r="P96" s="10" t="s">
        <v>0</v>
      </c>
      <c r="Q96" s="11" t="s">
        <v>2</v>
      </c>
      <c r="R96" s="74"/>
      <c r="S96" s="208"/>
      <c r="T96" s="245" t="s">
        <v>0</v>
      </c>
      <c r="U96" s="269">
        <v>5186</v>
      </c>
      <c r="V96" s="264"/>
      <c r="W96" s="264"/>
      <c r="X96" s="17" t="s">
        <v>2</v>
      </c>
      <c r="Z96" s="16" t="s">
        <v>0</v>
      </c>
      <c r="AA96" s="264">
        <v>5121</v>
      </c>
      <c r="AB96" s="264"/>
      <c r="AC96" s="264"/>
      <c r="AD96" s="244" t="s">
        <v>2</v>
      </c>
      <c r="AE96" s="74"/>
      <c r="AF96" s="16" t="s">
        <v>0</v>
      </c>
      <c r="AG96" s="264">
        <v>666</v>
      </c>
      <c r="AH96" s="264"/>
      <c r="AI96" s="264"/>
      <c r="AJ96" s="244" t="s">
        <v>2</v>
      </c>
    </row>
    <row r="97" spans="2:36" x14ac:dyDescent="0.25">
      <c r="B97" s="217"/>
      <c r="C97" s="153"/>
      <c r="D97" s="147" t="s">
        <v>90</v>
      </c>
      <c r="E97" s="148"/>
      <c r="F97" s="149"/>
      <c r="G97" s="148"/>
      <c r="H97" s="21">
        <v>5186</v>
      </c>
      <c r="I97" s="43" t="s">
        <v>5</v>
      </c>
      <c r="J97" s="44" t="s">
        <v>3</v>
      </c>
      <c r="K97" s="42"/>
      <c r="L97" s="115" t="s">
        <v>86</v>
      </c>
      <c r="M97" s="10" t="s">
        <v>10</v>
      </c>
      <c r="N97" s="13">
        <v>5186</v>
      </c>
      <c r="P97" s="25">
        <v>369</v>
      </c>
      <c r="Q97" s="26">
        <f>P97</f>
        <v>369</v>
      </c>
      <c r="R97" s="74"/>
      <c r="S97" s="74"/>
      <c r="U97" s="126"/>
      <c r="V97" s="19"/>
      <c r="W97" s="18"/>
      <c r="X97" s="89" t="s">
        <v>11</v>
      </c>
      <c r="Z97" s="216" t="s">
        <v>11</v>
      </c>
      <c r="AA97" s="126">
        <v>1000</v>
      </c>
      <c r="AB97" s="19"/>
      <c r="AC97" s="18"/>
      <c r="AE97" s="74"/>
      <c r="AF97" s="216" t="s">
        <v>11</v>
      </c>
      <c r="AG97" s="18"/>
      <c r="AH97" s="19"/>
      <c r="AI97" s="18"/>
    </row>
    <row r="98" spans="2:36" x14ac:dyDescent="0.25">
      <c r="B98" s="217"/>
      <c r="C98" s="154"/>
      <c r="D98" s="147"/>
      <c r="E98" s="148"/>
      <c r="F98" s="149"/>
      <c r="G98" s="148"/>
      <c r="H98" s="21">
        <v>666</v>
      </c>
      <c r="I98" s="43" t="s">
        <v>1</v>
      </c>
      <c r="J98" s="44" t="s">
        <v>3</v>
      </c>
      <c r="K98" s="41"/>
      <c r="L98" s="118"/>
      <c r="M98" s="70"/>
      <c r="N98" s="23"/>
      <c r="O98" s="22"/>
      <c r="P98" s="24"/>
      <c r="Q98" s="24"/>
      <c r="R98" s="74"/>
      <c r="S98" s="74"/>
      <c r="T98" s="1" t="s">
        <v>12</v>
      </c>
      <c r="U98" s="131">
        <v>369</v>
      </c>
      <c r="V98" s="20"/>
      <c r="W98" s="12">
        <v>369</v>
      </c>
      <c r="X98" s="14" t="s">
        <v>13</v>
      </c>
      <c r="Z98" s="1" t="s">
        <v>12</v>
      </c>
      <c r="AA98" s="131"/>
      <c r="AB98" s="20"/>
      <c r="AC98" s="131">
        <v>369</v>
      </c>
      <c r="AD98" s="14" t="s">
        <v>13</v>
      </c>
      <c r="AE98" s="74"/>
      <c r="AF98" s="1" t="s">
        <v>12</v>
      </c>
      <c r="AG98" s="131">
        <v>369</v>
      </c>
      <c r="AH98" s="20"/>
      <c r="AI98" s="131"/>
      <c r="AJ98" s="14" t="s">
        <v>13</v>
      </c>
    </row>
    <row r="99" spans="2:36" x14ac:dyDescent="0.25">
      <c r="C99" s="152"/>
      <c r="D99" s="163"/>
      <c r="E99" s="148"/>
      <c r="F99" s="149"/>
      <c r="G99" s="148"/>
      <c r="H99" s="21"/>
      <c r="I99" s="53"/>
      <c r="J99" s="54"/>
      <c r="K99" s="22"/>
      <c r="L99" s="116"/>
      <c r="M99" s="70"/>
      <c r="N99" s="22"/>
      <c r="O99" s="22"/>
      <c r="P99" s="22"/>
      <c r="Q99" s="22"/>
      <c r="R99" s="74"/>
      <c r="S99" s="74"/>
      <c r="U99" s="12"/>
      <c r="V99" s="20"/>
      <c r="W99" s="12"/>
      <c r="X99" s="28"/>
      <c r="AA99" s="12"/>
      <c r="AB99" s="20"/>
      <c r="AC99" s="12"/>
      <c r="AD99" s="28"/>
      <c r="AE99" s="74"/>
      <c r="AG99" s="12"/>
      <c r="AH99" s="20"/>
      <c r="AI99" s="12"/>
      <c r="AJ99" s="28"/>
    </row>
    <row r="100" spans="2:36" x14ac:dyDescent="0.25">
      <c r="C100" s="152"/>
      <c r="D100" s="147"/>
      <c r="E100" s="148"/>
      <c r="F100" s="149"/>
      <c r="G100" s="148"/>
      <c r="H100" s="21"/>
      <c r="I100" s="53"/>
      <c r="J100" s="54"/>
      <c r="K100" s="22"/>
      <c r="L100" s="116"/>
      <c r="M100" s="70"/>
      <c r="N100" s="22"/>
      <c r="O100" s="22"/>
      <c r="P100" s="22"/>
      <c r="Q100" s="22"/>
      <c r="R100" s="74"/>
      <c r="S100" s="74"/>
      <c r="U100" s="105"/>
      <c r="V100" s="20"/>
      <c r="W100" s="12"/>
      <c r="X100" s="28"/>
      <c r="AA100" s="12"/>
      <c r="AB100" s="20"/>
      <c r="AC100" s="12"/>
      <c r="AD100" s="28"/>
      <c r="AE100" s="74"/>
      <c r="AG100" s="12"/>
      <c r="AH100" s="20"/>
      <c r="AI100" s="12"/>
      <c r="AJ100" s="28"/>
    </row>
    <row r="101" spans="2:36" x14ac:dyDescent="0.25">
      <c r="C101" s="152"/>
      <c r="D101" s="159"/>
      <c r="E101" s="160"/>
      <c r="F101" s="161"/>
      <c r="G101" s="162"/>
      <c r="H101" s="21"/>
      <c r="I101" s="43" t="s">
        <v>7</v>
      </c>
      <c r="J101" s="44" t="s">
        <v>8</v>
      </c>
      <c r="K101" s="40"/>
      <c r="L101" s="114" t="s">
        <v>0</v>
      </c>
      <c r="M101" s="8"/>
      <c r="N101" s="9" t="s">
        <v>2</v>
      </c>
      <c r="P101" s="10" t="s">
        <v>0</v>
      </c>
      <c r="Q101" s="11" t="s">
        <v>2</v>
      </c>
      <c r="R101" s="74"/>
      <c r="S101" s="74"/>
      <c r="T101" s="32" t="s">
        <v>14</v>
      </c>
      <c r="U101" s="33">
        <f>U97+U98+U99+U100</f>
        <v>369</v>
      </c>
      <c r="V101" s="34"/>
      <c r="W101" s="33">
        <f>W97+W98+W99+W100</f>
        <v>369</v>
      </c>
      <c r="X101" s="35" t="s">
        <v>15</v>
      </c>
      <c r="Z101" s="32" t="s">
        <v>14</v>
      </c>
      <c r="AA101" s="33">
        <f>SUM(AA97:AA100)</f>
        <v>1000</v>
      </c>
      <c r="AB101" s="34"/>
      <c r="AC101" s="33">
        <f>SUM(AC97:AC100)</f>
        <v>369</v>
      </c>
      <c r="AD101" s="35" t="s">
        <v>15</v>
      </c>
      <c r="AE101" s="74"/>
      <c r="AF101" s="32" t="s">
        <v>14</v>
      </c>
      <c r="AG101" s="33">
        <f>SUM(AG97:AG100)</f>
        <v>369</v>
      </c>
      <c r="AH101" s="34"/>
      <c r="AI101" s="33">
        <f>SUM(AI97:AI100)</f>
        <v>0</v>
      </c>
      <c r="AJ101" s="35" t="s">
        <v>15</v>
      </c>
    </row>
    <row r="102" spans="2:36" x14ac:dyDescent="0.25">
      <c r="C102" s="152"/>
      <c r="D102" s="157" t="s">
        <v>91</v>
      </c>
      <c r="E102" s="148"/>
      <c r="F102" s="149"/>
      <c r="G102" s="158"/>
      <c r="H102" s="21">
        <v>5186</v>
      </c>
      <c r="I102" s="43" t="s">
        <v>5</v>
      </c>
      <c r="J102" s="44" t="s">
        <v>4</v>
      </c>
      <c r="K102" s="42"/>
      <c r="L102" s="115" t="s">
        <v>87</v>
      </c>
      <c r="M102" s="10" t="s">
        <v>10</v>
      </c>
      <c r="N102" s="13">
        <v>5121</v>
      </c>
      <c r="P102" s="25">
        <v>369</v>
      </c>
      <c r="Q102" s="26">
        <f>P102</f>
        <v>369</v>
      </c>
      <c r="R102" s="74"/>
      <c r="S102" s="74"/>
      <c r="T102" s="37" t="s">
        <v>17</v>
      </c>
      <c r="U102" s="36">
        <f>W101-U101</f>
        <v>0</v>
      </c>
      <c r="V102" s="31"/>
      <c r="W102" s="36"/>
      <c r="X102" s="37"/>
      <c r="Z102" s="37"/>
      <c r="AA102" s="36"/>
      <c r="AB102" s="31"/>
      <c r="AC102" s="36">
        <f>AA101-AC101</f>
        <v>631</v>
      </c>
      <c r="AD102" s="37" t="s">
        <v>16</v>
      </c>
      <c r="AE102" s="74"/>
      <c r="AF102" s="37"/>
      <c r="AG102" s="36"/>
      <c r="AH102" s="31"/>
      <c r="AI102" s="36">
        <f>AG101-AI101</f>
        <v>369</v>
      </c>
      <c r="AJ102" s="37" t="s">
        <v>16</v>
      </c>
    </row>
    <row r="103" spans="2:36" x14ac:dyDescent="0.25">
      <c r="C103" s="152"/>
      <c r="D103" s="157"/>
      <c r="E103" s="148"/>
      <c r="F103" s="149"/>
      <c r="G103" s="148"/>
      <c r="H103" s="21">
        <v>5121</v>
      </c>
      <c r="I103" s="43" t="s">
        <v>1</v>
      </c>
      <c r="J103" s="44" t="s">
        <v>4</v>
      </c>
      <c r="K103" s="41"/>
      <c r="L103" s="118"/>
      <c r="M103" s="70"/>
      <c r="N103" s="23"/>
      <c r="O103" s="22"/>
      <c r="P103" s="24"/>
      <c r="Q103" s="24"/>
      <c r="R103" s="74"/>
      <c r="S103" s="74"/>
      <c r="T103" s="74"/>
      <c r="U103" s="79"/>
      <c r="V103" s="79"/>
      <c r="W103" s="82"/>
      <c r="X103" s="83"/>
      <c r="Y103" s="74"/>
      <c r="Z103" s="83"/>
      <c r="AA103" s="82"/>
      <c r="AB103" s="79"/>
      <c r="AC103" s="82"/>
      <c r="AD103" s="83"/>
      <c r="AE103" s="74"/>
      <c r="AF103" s="74"/>
      <c r="AG103" s="74"/>
      <c r="AH103" s="74"/>
      <c r="AI103" s="74"/>
      <c r="AJ103" s="74"/>
    </row>
    <row r="104" spans="2:36" x14ac:dyDescent="0.25">
      <c r="C104" s="152"/>
      <c r="I104" s="53"/>
      <c r="J104" s="54"/>
      <c r="K104" s="22"/>
      <c r="L104" s="116"/>
      <c r="M104" s="70"/>
      <c r="N104" s="22"/>
      <c r="O104" s="22"/>
      <c r="P104" s="22"/>
      <c r="Q104" s="2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2:36" x14ac:dyDescent="0.25">
      <c r="C105" s="152"/>
      <c r="I105" s="53"/>
      <c r="J105" s="54"/>
      <c r="K105" s="22"/>
      <c r="L105" s="116"/>
      <c r="M105" s="70"/>
      <c r="N105" s="22"/>
      <c r="O105" s="22"/>
      <c r="P105" s="22"/>
      <c r="Q105" s="2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2:36" ht="15.75" x14ac:dyDescent="0.25">
      <c r="C106" s="152"/>
      <c r="I106" s="53"/>
      <c r="J106" s="54"/>
      <c r="K106" s="22"/>
      <c r="L106" s="116"/>
      <c r="M106" s="70"/>
      <c r="N106" s="22"/>
      <c r="O106" s="22"/>
      <c r="P106" s="22"/>
      <c r="Q106" s="24"/>
      <c r="R106" s="74"/>
      <c r="S106" s="74"/>
      <c r="T106" s="75"/>
      <c r="U106" s="139"/>
      <c r="V106" s="139"/>
      <c r="W106" s="139"/>
      <c r="X106" s="76"/>
      <c r="Y106" s="74"/>
      <c r="Z106" s="75"/>
      <c r="AA106" s="139"/>
      <c r="AB106" s="139"/>
      <c r="AC106" s="139"/>
      <c r="AD106" s="76"/>
      <c r="AE106" s="74"/>
      <c r="AF106" s="74"/>
      <c r="AG106" s="74"/>
      <c r="AH106" s="74"/>
      <c r="AI106" s="74"/>
      <c r="AJ106" s="74"/>
    </row>
    <row r="107" spans="2:36" ht="16.5" thickBot="1" x14ac:dyDescent="0.3">
      <c r="C107" s="153"/>
      <c r="D107" s="166"/>
      <c r="E107" s="148"/>
      <c r="F107" s="149"/>
      <c r="G107" s="158"/>
      <c r="H107" s="21"/>
      <c r="I107" s="43" t="s">
        <v>7</v>
      </c>
      <c r="J107" s="44" t="s">
        <v>8</v>
      </c>
      <c r="K107" s="40"/>
      <c r="L107" s="114" t="s">
        <v>0</v>
      </c>
      <c r="M107" s="8"/>
      <c r="N107" s="9" t="s">
        <v>2</v>
      </c>
      <c r="P107" s="10" t="s">
        <v>0</v>
      </c>
      <c r="Q107" s="11" t="s">
        <v>2</v>
      </c>
      <c r="R107" s="74"/>
      <c r="S107" s="74"/>
      <c r="T107" s="16" t="s">
        <v>0</v>
      </c>
      <c r="U107" s="264">
        <v>5125</v>
      </c>
      <c r="V107" s="264"/>
      <c r="W107" s="264"/>
      <c r="X107" s="17" t="s">
        <v>2</v>
      </c>
      <c r="Z107" s="16" t="s">
        <v>0</v>
      </c>
      <c r="AA107" s="264">
        <v>5121</v>
      </c>
      <c r="AB107" s="264"/>
      <c r="AC107" s="264"/>
      <c r="AD107" s="244" t="s">
        <v>2</v>
      </c>
      <c r="AE107" s="74"/>
      <c r="AF107" s="74"/>
      <c r="AG107" s="74"/>
      <c r="AH107" s="74"/>
      <c r="AI107" s="74"/>
      <c r="AJ107" s="74"/>
    </row>
    <row r="108" spans="2:36" x14ac:dyDescent="0.25">
      <c r="C108" s="241"/>
      <c r="D108" s="147" t="s">
        <v>104</v>
      </c>
      <c r="E108" s="148"/>
      <c r="F108" s="149"/>
      <c r="G108" s="148"/>
      <c r="H108" s="21">
        <v>5125</v>
      </c>
      <c r="I108" s="43" t="s">
        <v>1</v>
      </c>
      <c r="J108" s="44" t="s">
        <v>3</v>
      </c>
      <c r="K108" s="42"/>
      <c r="L108" s="115" t="s">
        <v>96</v>
      </c>
      <c r="M108" s="10" t="s">
        <v>10</v>
      </c>
      <c r="N108" s="13">
        <v>4111</v>
      </c>
      <c r="P108" s="25">
        <v>4375</v>
      </c>
      <c r="Q108" s="26">
        <f>P108</f>
        <v>4375</v>
      </c>
      <c r="R108" s="74"/>
      <c r="S108" s="74"/>
      <c r="T108" s="88" t="s">
        <v>11</v>
      </c>
      <c r="U108" s="126"/>
      <c r="V108" s="19"/>
      <c r="W108" s="18"/>
      <c r="X108" s="15"/>
      <c r="Z108" s="216" t="s">
        <v>11</v>
      </c>
      <c r="AA108" s="18"/>
      <c r="AB108" s="19"/>
      <c r="AC108" s="18"/>
      <c r="AD108" s="243"/>
      <c r="AE108" s="74"/>
      <c r="AF108" s="74"/>
      <c r="AG108" s="74"/>
      <c r="AH108" s="74"/>
      <c r="AI108" s="74"/>
      <c r="AJ108" s="74"/>
    </row>
    <row r="109" spans="2:36" x14ac:dyDescent="0.25">
      <c r="C109" s="153"/>
      <c r="D109" s="147"/>
      <c r="E109" s="148"/>
      <c r="F109" s="149"/>
      <c r="G109" s="148"/>
      <c r="H109" s="21">
        <v>4111</v>
      </c>
      <c r="I109" s="43" t="s">
        <v>1</v>
      </c>
      <c r="J109" s="44" t="s">
        <v>4</v>
      </c>
      <c r="K109" s="41"/>
      <c r="L109" s="118"/>
      <c r="M109" s="70"/>
      <c r="N109" s="23"/>
      <c r="O109" s="22"/>
      <c r="P109" s="24"/>
      <c r="Q109" s="24"/>
      <c r="R109" s="74"/>
      <c r="S109" s="74"/>
      <c r="T109" s="1" t="s">
        <v>12</v>
      </c>
      <c r="U109" s="131">
        <v>4375</v>
      </c>
      <c r="V109" s="20"/>
      <c r="W109" s="12">
        <v>4375</v>
      </c>
      <c r="X109" s="14" t="s">
        <v>13</v>
      </c>
      <c r="Z109" s="1" t="s">
        <v>12</v>
      </c>
      <c r="AA109" s="131">
        <v>4375</v>
      </c>
      <c r="AB109" s="20"/>
      <c r="AC109" s="131"/>
      <c r="AD109" s="81"/>
      <c r="AE109" s="74"/>
      <c r="AF109" s="74"/>
      <c r="AG109" s="74"/>
      <c r="AH109" s="74"/>
      <c r="AI109" s="74"/>
      <c r="AJ109" s="74"/>
    </row>
    <row r="110" spans="2:36" x14ac:dyDescent="0.25">
      <c r="C110" s="152"/>
      <c r="I110" s="53"/>
      <c r="J110" s="54"/>
      <c r="K110" s="22"/>
      <c r="L110" s="116"/>
      <c r="M110" s="70"/>
      <c r="N110" s="22"/>
      <c r="O110" s="22"/>
      <c r="P110" s="22"/>
      <c r="Q110" s="22"/>
      <c r="R110" s="74"/>
      <c r="S110" s="74"/>
      <c r="U110" s="12"/>
      <c r="V110" s="20"/>
      <c r="W110" s="12"/>
      <c r="X110" s="28"/>
      <c r="AA110" s="12"/>
      <c r="AB110" s="20"/>
      <c r="AC110" s="12"/>
      <c r="AD110" s="81"/>
      <c r="AE110" s="74"/>
      <c r="AF110" s="74"/>
      <c r="AG110" s="74"/>
      <c r="AH110" s="74"/>
      <c r="AI110" s="74"/>
      <c r="AJ110" s="74"/>
    </row>
    <row r="111" spans="2:36" x14ac:dyDescent="0.25">
      <c r="I111" s="53"/>
      <c r="J111" s="54"/>
      <c r="K111" s="22"/>
      <c r="L111" s="116"/>
      <c r="M111" s="70"/>
      <c r="N111" s="22"/>
      <c r="O111" s="22"/>
      <c r="P111" s="22"/>
      <c r="Q111" s="22"/>
      <c r="R111" s="74"/>
      <c r="S111" s="74"/>
      <c r="U111" s="105"/>
      <c r="V111" s="20"/>
      <c r="W111" s="12"/>
      <c r="X111" s="28"/>
      <c r="AA111" s="12"/>
      <c r="AB111" s="20"/>
      <c r="AC111" s="12"/>
      <c r="AD111" s="248"/>
      <c r="AE111" s="74"/>
      <c r="AF111" s="74"/>
      <c r="AG111" s="74"/>
      <c r="AH111" s="74"/>
      <c r="AI111" s="74"/>
      <c r="AJ111" s="74"/>
    </row>
    <row r="112" spans="2:36" x14ac:dyDescent="0.25">
      <c r="I112" s="43" t="s">
        <v>7</v>
      </c>
      <c r="J112" s="44" t="s">
        <v>8</v>
      </c>
      <c r="K112" s="40"/>
      <c r="L112" s="114" t="s">
        <v>0</v>
      </c>
      <c r="M112" s="8"/>
      <c r="N112" s="9" t="s">
        <v>2</v>
      </c>
      <c r="P112" s="10" t="s">
        <v>0</v>
      </c>
      <c r="Q112" s="11" t="s">
        <v>2</v>
      </c>
      <c r="R112" s="74"/>
      <c r="S112" s="74"/>
      <c r="T112" s="32" t="s">
        <v>14</v>
      </c>
      <c r="U112" s="33">
        <f>U108+U109+U110+U111</f>
        <v>4375</v>
      </c>
      <c r="V112" s="34"/>
      <c r="W112" s="33">
        <f>W108+W109+W110+W111</f>
        <v>4375</v>
      </c>
      <c r="X112" s="35" t="s">
        <v>15</v>
      </c>
      <c r="Z112" s="32" t="s">
        <v>14</v>
      </c>
      <c r="AA112" s="33">
        <f>SUM(AA108:AA111)</f>
        <v>4375</v>
      </c>
      <c r="AB112" s="34"/>
      <c r="AC112" s="33">
        <f>SUM(AC108:AC111)</f>
        <v>0</v>
      </c>
      <c r="AD112" s="250" t="s">
        <v>15</v>
      </c>
      <c r="AE112" s="74"/>
      <c r="AF112" s="74"/>
      <c r="AG112" s="74"/>
      <c r="AH112" s="74"/>
      <c r="AI112" s="74"/>
      <c r="AJ112" s="74"/>
    </row>
    <row r="113" spans="3:36" x14ac:dyDescent="0.25">
      <c r="D113" s="123" t="s">
        <v>97</v>
      </c>
      <c r="H113" s="11">
        <v>5125</v>
      </c>
      <c r="I113" s="43" t="s">
        <v>1</v>
      </c>
      <c r="J113" s="44" t="s">
        <v>4</v>
      </c>
      <c r="K113" s="42"/>
      <c r="L113" s="115" t="s">
        <v>20</v>
      </c>
      <c r="M113" s="10" t="s">
        <v>10</v>
      </c>
      <c r="N113" s="13">
        <v>5125</v>
      </c>
      <c r="P113" s="25">
        <v>4375</v>
      </c>
      <c r="Q113" s="26">
        <f>P113</f>
        <v>4375</v>
      </c>
      <c r="R113" s="74"/>
      <c r="S113" s="74"/>
      <c r="T113" s="29"/>
      <c r="U113" s="30"/>
      <c r="V113" s="31"/>
      <c r="W113" s="36">
        <f>U112-W112</f>
        <v>0</v>
      </c>
      <c r="X113" s="37" t="s">
        <v>16</v>
      </c>
      <c r="Z113" s="37"/>
      <c r="AA113" s="36"/>
      <c r="AB113" s="31"/>
      <c r="AC113" s="36">
        <f>AA112-AC112</f>
        <v>4375</v>
      </c>
      <c r="AD113" s="96"/>
      <c r="AE113" s="74"/>
      <c r="AF113" s="74"/>
      <c r="AG113" s="74"/>
      <c r="AH113" s="74"/>
      <c r="AI113" s="74"/>
      <c r="AJ113" s="74"/>
    </row>
    <row r="114" spans="3:36" x14ac:dyDescent="0.25">
      <c r="H114" s="11">
        <v>5121</v>
      </c>
      <c r="I114" s="43" t="s">
        <v>1</v>
      </c>
      <c r="J114" s="44" t="s">
        <v>3</v>
      </c>
      <c r="K114" s="41"/>
      <c r="L114" s="118"/>
      <c r="M114" s="70"/>
      <c r="N114" s="23"/>
      <c r="O114" s="22"/>
      <c r="P114" s="24"/>
      <c r="Q114" s="2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ht="15.75" x14ac:dyDescent="0.25">
      <c r="I115" s="47"/>
      <c r="J115" s="48"/>
      <c r="K115" s="52"/>
      <c r="L115" s="116"/>
      <c r="M115" s="70"/>
      <c r="N115" s="22"/>
      <c r="O115" s="22"/>
      <c r="P115" s="24"/>
      <c r="Q115" s="24"/>
      <c r="R115" s="74"/>
      <c r="S115" s="74"/>
      <c r="T115" s="75"/>
      <c r="U115" s="139"/>
      <c r="V115" s="139"/>
      <c r="W115" s="139"/>
      <c r="X115" s="76"/>
      <c r="Y115" s="74"/>
      <c r="Z115" s="75"/>
      <c r="AA115" s="139"/>
      <c r="AB115" s="139"/>
      <c r="AC115" s="139"/>
      <c r="AD115" s="76"/>
      <c r="AE115" s="74"/>
      <c r="AF115" s="74"/>
      <c r="AG115" s="74"/>
      <c r="AH115" s="74"/>
      <c r="AI115" s="74"/>
      <c r="AJ115" s="74"/>
    </row>
    <row r="116" spans="3:36" x14ac:dyDescent="0.25">
      <c r="I116" s="47"/>
      <c r="J116" s="48"/>
      <c r="K116" s="52"/>
      <c r="L116" s="116"/>
      <c r="M116" s="70"/>
      <c r="N116" s="22"/>
      <c r="O116" s="22"/>
      <c r="P116" s="24"/>
      <c r="Q116" s="24"/>
      <c r="R116" s="74"/>
      <c r="S116" s="74"/>
      <c r="T116" s="77"/>
      <c r="U116" s="78"/>
      <c r="V116" s="78"/>
      <c r="W116" s="78"/>
      <c r="X116" s="74"/>
      <c r="Y116" s="74"/>
      <c r="Z116" s="77"/>
      <c r="AA116" s="78"/>
      <c r="AB116" s="78"/>
      <c r="AC116" s="79"/>
      <c r="AD116" s="80"/>
      <c r="AE116" s="74"/>
      <c r="AF116" s="74"/>
      <c r="AG116" s="74"/>
      <c r="AH116" s="74"/>
      <c r="AI116" s="74"/>
      <c r="AJ116" s="74"/>
    </row>
    <row r="117" spans="3:36" x14ac:dyDescent="0.25">
      <c r="R117" s="74"/>
      <c r="S117" s="74"/>
      <c r="T117" s="77"/>
      <c r="U117" s="78"/>
      <c r="V117" s="78"/>
      <c r="W117" s="78"/>
      <c r="X117" s="80"/>
      <c r="Y117" s="74"/>
      <c r="Z117" s="77"/>
      <c r="AA117" s="78"/>
      <c r="AB117" s="78"/>
      <c r="AC117" s="78"/>
      <c r="AD117" s="80"/>
      <c r="AE117" s="74"/>
      <c r="AF117" s="74"/>
      <c r="AG117" s="74"/>
      <c r="AH117" s="74"/>
      <c r="AI117" s="74"/>
      <c r="AJ117" s="74"/>
    </row>
    <row r="118" spans="3:36" ht="16.5" thickBot="1" x14ac:dyDescent="0.3">
      <c r="I118" s="43" t="s">
        <v>7</v>
      </c>
      <c r="J118" s="44" t="s">
        <v>8</v>
      </c>
      <c r="K118" s="40"/>
      <c r="L118" s="114" t="s">
        <v>0</v>
      </c>
      <c r="M118" s="8"/>
      <c r="N118" s="9" t="s">
        <v>2</v>
      </c>
      <c r="P118" s="10" t="s">
        <v>0</v>
      </c>
      <c r="Q118" s="11" t="s">
        <v>2</v>
      </c>
      <c r="R118" s="74"/>
      <c r="S118" s="74"/>
      <c r="T118" s="16" t="s">
        <v>0</v>
      </c>
      <c r="U118" s="264">
        <v>5125</v>
      </c>
      <c r="V118" s="264"/>
      <c r="W118" s="264"/>
      <c r="X118" s="17" t="s">
        <v>2</v>
      </c>
      <c r="Z118" s="16" t="s">
        <v>0</v>
      </c>
      <c r="AA118" s="264">
        <v>5124</v>
      </c>
      <c r="AB118" s="264"/>
      <c r="AC118" s="264"/>
      <c r="AD118" s="244" t="s">
        <v>2</v>
      </c>
      <c r="AE118" s="74"/>
      <c r="AF118" s="16" t="s">
        <v>0</v>
      </c>
      <c r="AG118" s="264">
        <v>627</v>
      </c>
      <c r="AH118" s="264"/>
      <c r="AI118" s="264"/>
      <c r="AJ118" s="244" t="s">
        <v>2</v>
      </c>
    </row>
    <row r="119" spans="3:36" x14ac:dyDescent="0.25">
      <c r="C119" s="146"/>
      <c r="D119" s="123" t="s">
        <v>98</v>
      </c>
      <c r="H119" s="11">
        <v>5125</v>
      </c>
      <c r="I119" s="43" t="s">
        <v>1</v>
      </c>
      <c r="J119" s="44" t="s">
        <v>3</v>
      </c>
      <c r="K119" s="42"/>
      <c r="L119" s="115" t="s">
        <v>96</v>
      </c>
      <c r="M119" s="10" t="s">
        <v>10</v>
      </c>
      <c r="N119" s="13">
        <v>5121</v>
      </c>
      <c r="P119" s="25">
        <v>38800</v>
      </c>
      <c r="Q119" s="26">
        <f>P119</f>
        <v>38800</v>
      </c>
      <c r="R119" s="74"/>
      <c r="S119" s="74"/>
      <c r="T119" s="88" t="s">
        <v>11</v>
      </c>
      <c r="U119" s="126"/>
      <c r="V119" s="19"/>
      <c r="W119" s="18"/>
      <c r="X119" s="15"/>
      <c r="Z119" s="216" t="s">
        <v>11</v>
      </c>
      <c r="AA119" s="18"/>
      <c r="AB119" s="19"/>
      <c r="AC119" s="18"/>
      <c r="AD119" s="243"/>
      <c r="AE119" s="74"/>
      <c r="AF119" s="216" t="s">
        <v>11</v>
      </c>
      <c r="AG119" s="18"/>
      <c r="AH119" s="19"/>
      <c r="AI119" s="18"/>
      <c r="AJ119" s="243"/>
    </row>
    <row r="120" spans="3:36" x14ac:dyDescent="0.25">
      <c r="H120" s="11">
        <v>5121</v>
      </c>
      <c r="I120" s="43" t="s">
        <v>1</v>
      </c>
      <c r="J120" s="44" t="s">
        <v>4</v>
      </c>
      <c r="K120" s="41"/>
      <c r="L120" s="118"/>
      <c r="M120" s="70"/>
      <c r="N120" s="23"/>
      <c r="O120" s="22"/>
      <c r="P120" s="24"/>
      <c r="Q120" s="24"/>
      <c r="R120" s="74"/>
      <c r="S120" s="74"/>
      <c r="T120" s="1" t="s">
        <v>12</v>
      </c>
      <c r="U120" s="131">
        <v>38800</v>
      </c>
      <c r="V120" s="20"/>
      <c r="W120" s="12">
        <v>38800</v>
      </c>
      <c r="X120" s="14" t="s">
        <v>13</v>
      </c>
      <c r="Z120" s="1" t="s">
        <v>12</v>
      </c>
      <c r="AA120" s="131">
        <v>38240</v>
      </c>
      <c r="AB120" s="20"/>
      <c r="AC120" s="131"/>
      <c r="AD120" s="81"/>
      <c r="AE120" s="74"/>
      <c r="AF120" s="1" t="s">
        <v>12</v>
      </c>
      <c r="AG120" s="131">
        <v>317</v>
      </c>
      <c r="AH120" s="20"/>
      <c r="AI120" s="131"/>
      <c r="AJ120" s="81"/>
    </row>
    <row r="121" spans="3:36" x14ac:dyDescent="0.25">
      <c r="I121" s="47"/>
      <c r="J121" s="48"/>
      <c r="K121" s="51"/>
      <c r="L121" s="118"/>
      <c r="M121" s="21"/>
      <c r="N121" s="23"/>
      <c r="O121" s="22"/>
      <c r="P121" s="24"/>
      <c r="Q121" s="24"/>
      <c r="R121" s="74"/>
      <c r="S121" s="74"/>
      <c r="U121" s="12"/>
      <c r="V121" s="20"/>
      <c r="W121" s="12"/>
      <c r="X121" s="28"/>
      <c r="AA121" s="12"/>
      <c r="AB121" s="20"/>
      <c r="AC121" s="12"/>
      <c r="AD121" s="81"/>
      <c r="AE121" s="74"/>
      <c r="AG121" s="12"/>
      <c r="AH121" s="20"/>
      <c r="AI121" s="12"/>
      <c r="AJ121" s="81"/>
    </row>
    <row r="122" spans="3:36" x14ac:dyDescent="0.25">
      <c r="I122" s="47"/>
      <c r="J122" s="48"/>
      <c r="K122" s="52"/>
      <c r="L122" s="116"/>
      <c r="M122" s="70"/>
      <c r="N122" s="22"/>
      <c r="O122" s="22"/>
      <c r="P122" s="24"/>
      <c r="Q122" s="24"/>
      <c r="R122" s="74"/>
      <c r="S122" s="74"/>
      <c r="U122" s="105"/>
      <c r="V122" s="20"/>
      <c r="W122" s="12"/>
      <c r="X122" s="28"/>
      <c r="AA122" s="12"/>
      <c r="AB122" s="20"/>
      <c r="AC122" s="12"/>
      <c r="AD122" s="248"/>
      <c r="AE122" s="74"/>
      <c r="AG122" s="12"/>
      <c r="AH122" s="20"/>
      <c r="AI122" s="12"/>
      <c r="AJ122" s="248"/>
    </row>
    <row r="123" spans="3:36" x14ac:dyDescent="0.25">
      <c r="I123" s="43" t="s">
        <v>7</v>
      </c>
      <c r="J123" s="44" t="s">
        <v>8</v>
      </c>
      <c r="K123" s="40"/>
      <c r="L123" s="114" t="s">
        <v>0</v>
      </c>
      <c r="M123" s="8"/>
      <c r="N123" s="9" t="s">
        <v>2</v>
      </c>
      <c r="P123" s="10" t="s">
        <v>0</v>
      </c>
      <c r="Q123" s="11" t="s">
        <v>2</v>
      </c>
      <c r="R123" s="74"/>
      <c r="S123" s="74"/>
      <c r="T123" s="32" t="s">
        <v>14</v>
      </c>
      <c r="U123" s="33">
        <f>U119+U120+U121+U122</f>
        <v>38800</v>
      </c>
      <c r="V123" s="34"/>
      <c r="W123" s="33">
        <f>W119+W120+W121+W122</f>
        <v>38800</v>
      </c>
      <c r="X123" s="35" t="s">
        <v>15</v>
      </c>
      <c r="Z123" s="32" t="s">
        <v>14</v>
      </c>
      <c r="AA123" s="33">
        <f>SUM(AA119:AA122)</f>
        <v>38240</v>
      </c>
      <c r="AB123" s="34"/>
      <c r="AC123" s="33">
        <f>SUM(AC119:AC122)</f>
        <v>0</v>
      </c>
      <c r="AD123" s="250" t="s">
        <v>15</v>
      </c>
      <c r="AE123" s="74"/>
      <c r="AF123" s="32" t="s">
        <v>14</v>
      </c>
      <c r="AG123" s="33">
        <f>SUM(AG119:AG122)</f>
        <v>317</v>
      </c>
      <c r="AH123" s="34"/>
      <c r="AI123" s="33">
        <f>SUM(AI119:AI122)</f>
        <v>0</v>
      </c>
      <c r="AJ123" s="250" t="s">
        <v>15</v>
      </c>
    </row>
    <row r="124" spans="3:36" x14ac:dyDescent="0.25">
      <c r="D124" s="123" t="s">
        <v>102</v>
      </c>
      <c r="H124" s="11">
        <v>5125</v>
      </c>
      <c r="I124" s="43" t="s">
        <v>1</v>
      </c>
      <c r="J124" s="44" t="s">
        <v>4</v>
      </c>
      <c r="K124" s="42"/>
      <c r="L124" s="115" t="s">
        <v>19</v>
      </c>
      <c r="M124" s="10" t="s">
        <v>10</v>
      </c>
      <c r="N124" s="13">
        <v>5125</v>
      </c>
      <c r="P124" s="25"/>
      <c r="Q124" s="26">
        <f>P125+P126+P127</f>
        <v>38800</v>
      </c>
      <c r="R124" s="74"/>
      <c r="S124" s="74"/>
      <c r="T124" s="29"/>
      <c r="U124" s="30"/>
      <c r="V124" s="31"/>
      <c r="W124" s="36">
        <f>U123-W123</f>
        <v>0</v>
      </c>
      <c r="X124" s="37" t="s">
        <v>16</v>
      </c>
      <c r="Z124" s="37"/>
      <c r="AA124" s="36"/>
      <c r="AB124" s="31"/>
      <c r="AC124" s="36">
        <f>AA123-AC123</f>
        <v>38240</v>
      </c>
      <c r="AD124" s="96"/>
      <c r="AE124" s="74"/>
      <c r="AF124" s="37"/>
      <c r="AG124" s="36"/>
      <c r="AH124" s="31"/>
      <c r="AI124" s="36">
        <f>AG123-AI123</f>
        <v>317</v>
      </c>
      <c r="AJ124" s="96"/>
    </row>
    <row r="125" spans="3:36" x14ac:dyDescent="0.25">
      <c r="D125" s="252" t="s">
        <v>101</v>
      </c>
      <c r="H125" s="11">
        <v>5124</v>
      </c>
      <c r="I125" s="43" t="s">
        <v>1</v>
      </c>
      <c r="J125" s="44" t="s">
        <v>3</v>
      </c>
      <c r="K125" s="41"/>
      <c r="L125" s="118" t="s">
        <v>35</v>
      </c>
      <c r="M125" s="130"/>
      <c r="N125" s="23"/>
      <c r="O125" s="22"/>
      <c r="P125" s="39">
        <v>38240</v>
      </c>
      <c r="Q125" s="24"/>
      <c r="R125" s="74"/>
      <c r="S125" s="74"/>
      <c r="T125" s="77"/>
      <c r="U125" s="78"/>
      <c r="V125" s="78"/>
      <c r="W125" s="78"/>
      <c r="X125" s="74"/>
      <c r="Y125" s="74"/>
      <c r="Z125" s="77"/>
      <c r="AA125" s="78"/>
      <c r="AB125" s="78"/>
      <c r="AC125" s="79"/>
      <c r="AD125" s="80"/>
      <c r="AE125" s="74"/>
      <c r="AF125" s="74"/>
      <c r="AG125" s="74"/>
      <c r="AH125" s="74"/>
      <c r="AI125" s="74"/>
      <c r="AJ125" s="74"/>
    </row>
    <row r="126" spans="3:36" x14ac:dyDescent="0.25">
      <c r="D126" s="123" t="s">
        <v>100</v>
      </c>
      <c r="H126" s="11">
        <v>627</v>
      </c>
      <c r="I126" s="47" t="s">
        <v>1</v>
      </c>
      <c r="J126" s="48" t="s">
        <v>3</v>
      </c>
      <c r="K126" s="51"/>
      <c r="L126" s="118" t="s">
        <v>20</v>
      </c>
      <c r="M126" s="253"/>
      <c r="N126" s="23"/>
      <c r="O126" s="22"/>
      <c r="P126" s="39">
        <v>243</v>
      </c>
      <c r="Q126" s="24"/>
      <c r="R126" s="74"/>
      <c r="S126" s="74"/>
      <c r="T126" s="77"/>
      <c r="U126" s="78"/>
      <c r="V126" s="78"/>
      <c r="W126" s="78"/>
      <c r="X126" s="80"/>
      <c r="Y126" s="74"/>
      <c r="Z126" s="77"/>
      <c r="AA126" s="78"/>
      <c r="AB126" s="78"/>
      <c r="AC126" s="78"/>
      <c r="AD126" s="80"/>
      <c r="AE126" s="74"/>
      <c r="AF126" s="74"/>
      <c r="AG126" s="74"/>
      <c r="AH126" s="74"/>
      <c r="AI126" s="74"/>
      <c r="AJ126" s="74"/>
    </row>
    <row r="127" spans="3:36" x14ac:dyDescent="0.25">
      <c r="D127" s="123" t="s">
        <v>99</v>
      </c>
      <c r="H127" s="11">
        <v>5121</v>
      </c>
      <c r="I127" s="47" t="s">
        <v>1</v>
      </c>
      <c r="J127" s="48" t="s">
        <v>3</v>
      </c>
      <c r="K127" s="52"/>
      <c r="L127" s="118" t="s">
        <v>48</v>
      </c>
      <c r="M127" s="130"/>
      <c r="N127" s="22"/>
      <c r="O127" s="22"/>
      <c r="P127" s="39">
        <v>317</v>
      </c>
      <c r="Q127" s="24"/>
      <c r="T127" s="96"/>
      <c r="U127" s="95"/>
      <c r="V127" s="95"/>
      <c r="W127" s="95"/>
      <c r="X127" s="108"/>
      <c r="Y127" s="96"/>
      <c r="Z127" s="96"/>
      <c r="AA127" s="95"/>
      <c r="AB127" s="95"/>
      <c r="AC127" s="95"/>
      <c r="AD127" s="108"/>
    </row>
    <row r="128" spans="3:36" x14ac:dyDescent="0.25">
      <c r="I128" s="47"/>
      <c r="J128" s="48"/>
      <c r="K128" s="52"/>
      <c r="L128" s="116"/>
      <c r="M128" s="70"/>
      <c r="N128" s="22"/>
      <c r="O128" s="22"/>
      <c r="P128" s="24"/>
      <c r="Q128" s="24"/>
      <c r="T128" s="74"/>
      <c r="U128" s="78"/>
      <c r="V128" s="78"/>
      <c r="W128" s="78"/>
      <c r="X128" s="81"/>
      <c r="Y128" s="74"/>
      <c r="Z128" s="74"/>
      <c r="AA128" s="78"/>
      <c r="AB128" s="78"/>
      <c r="AC128" s="78"/>
      <c r="AD128" s="81"/>
    </row>
    <row r="129" spans="3:36" x14ac:dyDescent="0.25">
      <c r="T129" s="246"/>
      <c r="U129" s="247"/>
      <c r="V129" s="247"/>
      <c r="W129" s="247"/>
      <c r="X129" s="248"/>
      <c r="Y129" s="142"/>
      <c r="Z129" s="246"/>
      <c r="AA129" s="247"/>
      <c r="AB129" s="247"/>
      <c r="AC129" s="247"/>
      <c r="AD129" s="248"/>
    </row>
    <row r="130" spans="3:36" x14ac:dyDescent="0.25">
      <c r="S130" s="151"/>
      <c r="T130" s="74"/>
      <c r="U130" s="79"/>
      <c r="V130" s="79"/>
      <c r="W130" s="82"/>
      <c r="X130" s="83"/>
      <c r="Y130" s="74"/>
      <c r="Z130" s="83"/>
      <c r="AA130" s="82"/>
      <c r="AB130" s="79"/>
      <c r="AC130" s="82"/>
      <c r="AD130" s="83"/>
    </row>
    <row r="131" spans="3:36" ht="16.5" thickBot="1" x14ac:dyDescent="0.3">
      <c r="C131" s="81"/>
      <c r="D131" s="124"/>
      <c r="F131" s="68"/>
      <c r="I131" s="43" t="s">
        <v>7</v>
      </c>
      <c r="J131" s="44" t="s">
        <v>8</v>
      </c>
      <c r="K131" s="40"/>
      <c r="L131" s="114" t="s">
        <v>0</v>
      </c>
      <c r="M131" s="8"/>
      <c r="N131" s="9" t="s">
        <v>2</v>
      </c>
      <c r="P131" s="10" t="s">
        <v>0</v>
      </c>
      <c r="Q131" s="11" t="s">
        <v>2</v>
      </c>
      <c r="T131" s="16" t="s">
        <v>0</v>
      </c>
      <c r="U131" s="264">
        <v>5124</v>
      </c>
      <c r="V131" s="264"/>
      <c r="W131" s="264"/>
      <c r="X131" s="17" t="s">
        <v>2</v>
      </c>
      <c r="Z131" s="16" t="s">
        <v>0</v>
      </c>
      <c r="AA131" s="264">
        <v>5191</v>
      </c>
      <c r="AB131" s="264"/>
      <c r="AC131" s="264"/>
      <c r="AD131" s="17" t="s">
        <v>2</v>
      </c>
      <c r="AF131" s="16" t="s">
        <v>0</v>
      </c>
      <c r="AG131" s="261">
        <v>665</v>
      </c>
      <c r="AH131" s="261"/>
      <c r="AI131" s="261"/>
      <c r="AJ131" s="17" t="s">
        <v>2</v>
      </c>
    </row>
    <row r="132" spans="3:36" x14ac:dyDescent="0.25">
      <c r="C132" s="145"/>
      <c r="D132" s="84" t="s">
        <v>103</v>
      </c>
      <c r="G132" s="57"/>
      <c r="H132" s="11">
        <v>5124</v>
      </c>
      <c r="I132" s="43" t="s">
        <v>1</v>
      </c>
      <c r="J132" s="44" t="s">
        <v>3</v>
      </c>
      <c r="K132" s="42"/>
      <c r="L132" s="115" t="s">
        <v>35</v>
      </c>
      <c r="M132" s="10" t="s">
        <v>10</v>
      </c>
      <c r="N132" s="13">
        <v>5191</v>
      </c>
      <c r="P132" s="25">
        <v>92000</v>
      </c>
      <c r="Q132" s="26">
        <f>P132</f>
        <v>92000</v>
      </c>
      <c r="T132" s="88" t="s">
        <v>11</v>
      </c>
      <c r="U132" s="126">
        <v>5000</v>
      </c>
      <c r="V132" s="19"/>
      <c r="W132" s="18"/>
      <c r="X132" s="15"/>
      <c r="Z132" s="88"/>
      <c r="AA132" s="18"/>
      <c r="AB132" s="19"/>
      <c r="AC132" s="18"/>
      <c r="AD132" s="89" t="s">
        <v>11</v>
      </c>
      <c r="AF132" s="88" t="s">
        <v>11</v>
      </c>
      <c r="AG132" s="126"/>
      <c r="AH132" s="19"/>
      <c r="AI132" s="18"/>
      <c r="AJ132" s="15"/>
    </row>
    <row r="133" spans="3:36" x14ac:dyDescent="0.25">
      <c r="D133" s="84" t="s">
        <v>71</v>
      </c>
      <c r="G133" s="57"/>
      <c r="H133" s="11">
        <v>5191</v>
      </c>
      <c r="I133" s="43" t="s">
        <v>5</v>
      </c>
      <c r="J133" s="44" t="s">
        <v>3</v>
      </c>
      <c r="K133" s="41"/>
      <c r="L133" s="118"/>
      <c r="M133" s="70"/>
      <c r="N133" s="23"/>
      <c r="O133" s="22"/>
      <c r="P133" s="24"/>
      <c r="Q133" s="12"/>
      <c r="T133" s="1" t="s">
        <v>12</v>
      </c>
      <c r="U133" s="131">
        <v>92000</v>
      </c>
      <c r="V133" s="20"/>
      <c r="W133" s="12">
        <v>92400</v>
      </c>
      <c r="X133" s="14" t="s">
        <v>13</v>
      </c>
      <c r="Z133" s="1" t="s">
        <v>12</v>
      </c>
      <c r="AA133" s="131">
        <v>92000</v>
      </c>
      <c r="AB133" s="20"/>
      <c r="AC133" s="131">
        <v>92000</v>
      </c>
      <c r="AD133" s="14" t="s">
        <v>13</v>
      </c>
      <c r="AF133" s="1" t="s">
        <v>12</v>
      </c>
      <c r="AG133" s="131">
        <v>400</v>
      </c>
      <c r="AH133" s="20"/>
      <c r="AI133" s="12"/>
      <c r="AJ133" s="14" t="s">
        <v>13</v>
      </c>
    </row>
    <row r="134" spans="3:36" x14ac:dyDescent="0.25">
      <c r="D134" s="129"/>
      <c r="E134" s="62"/>
      <c r="F134" s="69"/>
      <c r="G134" s="56"/>
      <c r="H134" s="21"/>
      <c r="I134" s="47"/>
      <c r="J134" s="48"/>
      <c r="K134" s="51"/>
      <c r="L134" s="116"/>
      <c r="M134" s="70"/>
      <c r="N134" s="23"/>
      <c r="O134" s="22"/>
      <c r="P134" s="22"/>
      <c r="Q134" s="24"/>
      <c r="U134" s="12"/>
      <c r="V134" s="20"/>
      <c r="W134" s="12"/>
      <c r="X134" s="28"/>
      <c r="AA134" s="12"/>
      <c r="AB134" s="20"/>
      <c r="AC134" s="12"/>
      <c r="AD134" s="28"/>
      <c r="AG134" s="12"/>
      <c r="AH134" s="20"/>
      <c r="AI134" s="12"/>
      <c r="AJ134" s="28"/>
    </row>
    <row r="135" spans="3:36" x14ac:dyDescent="0.25">
      <c r="D135" s="129"/>
      <c r="G135" s="57"/>
      <c r="L135" s="118"/>
      <c r="M135" s="70"/>
      <c r="N135" s="22"/>
      <c r="O135" s="22"/>
      <c r="P135" s="24"/>
      <c r="Q135" s="12"/>
      <c r="U135" s="105"/>
      <c r="V135" s="20"/>
      <c r="W135" s="12"/>
      <c r="X135" s="28"/>
      <c r="AA135" s="12"/>
      <c r="AB135" s="20"/>
      <c r="AC135" s="12"/>
      <c r="AD135" s="28"/>
      <c r="AG135" s="105"/>
      <c r="AH135" s="20"/>
      <c r="AI135" s="12"/>
      <c r="AJ135" s="28"/>
    </row>
    <row r="136" spans="3:36" x14ac:dyDescent="0.25">
      <c r="C136" s="71"/>
      <c r="I136" s="43" t="s">
        <v>7</v>
      </c>
      <c r="J136" s="44" t="s">
        <v>8</v>
      </c>
      <c r="K136" s="40"/>
      <c r="L136" s="114" t="s">
        <v>0</v>
      </c>
      <c r="M136" s="8"/>
      <c r="N136" s="9" t="s">
        <v>2</v>
      </c>
      <c r="P136" s="10" t="s">
        <v>0</v>
      </c>
      <c r="Q136" s="11" t="s">
        <v>2</v>
      </c>
      <c r="T136" s="32" t="s">
        <v>14</v>
      </c>
      <c r="U136" s="33">
        <f>U132+U133+U134+U135</f>
        <v>97000</v>
      </c>
      <c r="V136" s="34"/>
      <c r="W136" s="33">
        <f>W132+W133+W134+W135</f>
        <v>92400</v>
      </c>
      <c r="X136" s="35" t="s">
        <v>15</v>
      </c>
      <c r="Z136" s="32" t="s">
        <v>14</v>
      </c>
      <c r="AA136" s="33">
        <f>SUM(AA132:AA135)</f>
        <v>92000</v>
      </c>
      <c r="AB136" s="34"/>
      <c r="AC136" s="33">
        <f>SUM(AC132:AC135)</f>
        <v>92000</v>
      </c>
      <c r="AD136" s="35" t="s">
        <v>15</v>
      </c>
      <c r="AF136" s="32" t="s">
        <v>14</v>
      </c>
      <c r="AG136" s="33">
        <f>AG132+AG133+AG134+AG135</f>
        <v>400</v>
      </c>
      <c r="AH136" s="34"/>
      <c r="AI136" s="33">
        <f>AI132+AI133+AI134+AI135</f>
        <v>0</v>
      </c>
      <c r="AJ136" s="35" t="s">
        <v>15</v>
      </c>
    </row>
    <row r="137" spans="3:36" x14ac:dyDescent="0.25">
      <c r="C137" s="71"/>
      <c r="D137" s="123" t="s">
        <v>111</v>
      </c>
      <c r="H137" s="11">
        <v>5124</v>
      </c>
      <c r="I137" s="43" t="s">
        <v>1</v>
      </c>
      <c r="J137" s="44" t="s">
        <v>4</v>
      </c>
      <c r="K137" s="42"/>
      <c r="L137" s="115" t="s">
        <v>19</v>
      </c>
      <c r="M137" s="10" t="s">
        <v>10</v>
      </c>
      <c r="N137" s="13">
        <v>5124</v>
      </c>
      <c r="P137" s="25"/>
      <c r="Q137" s="26">
        <f>P138+P139</f>
        <v>92400</v>
      </c>
      <c r="T137" s="29"/>
      <c r="U137" s="30"/>
      <c r="V137" s="31"/>
      <c r="W137" s="36">
        <f>U136-W136</f>
        <v>4600</v>
      </c>
      <c r="X137" s="37" t="s">
        <v>16</v>
      </c>
      <c r="Z137" s="37" t="s">
        <v>17</v>
      </c>
      <c r="AA137" s="36">
        <f>AC136-AA136</f>
        <v>0</v>
      </c>
      <c r="AB137" s="31"/>
      <c r="AC137" s="36"/>
      <c r="AD137" s="37"/>
      <c r="AF137" s="29"/>
      <c r="AG137" s="30"/>
      <c r="AH137" s="31"/>
      <c r="AI137" s="36">
        <f>AG136-AI136</f>
        <v>400</v>
      </c>
      <c r="AJ137" s="37" t="s">
        <v>16</v>
      </c>
    </row>
    <row r="138" spans="3:36" x14ac:dyDescent="0.25">
      <c r="C138" s="71"/>
      <c r="D138" s="132" t="s">
        <v>105</v>
      </c>
      <c r="H138" s="11">
        <v>5191</v>
      </c>
      <c r="I138" s="43" t="s">
        <v>5</v>
      </c>
      <c r="J138" s="44" t="s">
        <v>4</v>
      </c>
      <c r="K138" s="41"/>
      <c r="L138" s="118" t="s">
        <v>109</v>
      </c>
      <c r="M138" s="130"/>
      <c r="N138" s="23"/>
      <c r="O138" s="22"/>
      <c r="P138" s="39">
        <v>92000</v>
      </c>
      <c r="Q138" s="12"/>
    </row>
    <row r="139" spans="3:36" x14ac:dyDescent="0.25">
      <c r="D139" s="132" t="s">
        <v>106</v>
      </c>
      <c r="F139" s="69"/>
      <c r="G139" s="57"/>
      <c r="H139" s="11">
        <v>665</v>
      </c>
      <c r="I139" s="43" t="s">
        <v>1</v>
      </c>
      <c r="J139" s="44" t="s">
        <v>3</v>
      </c>
      <c r="K139" s="42"/>
      <c r="L139" s="128" t="s">
        <v>40</v>
      </c>
      <c r="M139" s="135"/>
      <c r="N139" s="13"/>
      <c r="O139" s="22"/>
      <c r="P139" s="39">
        <v>400</v>
      </c>
      <c r="Q139" s="24"/>
      <c r="Y139" s="38"/>
    </row>
    <row r="140" spans="3:36" x14ac:dyDescent="0.25">
      <c r="C140" s="71"/>
      <c r="D140" s="192" t="s">
        <v>108</v>
      </c>
      <c r="E140" s="62"/>
      <c r="F140" s="69"/>
      <c r="G140" s="56"/>
    </row>
    <row r="141" spans="3:36" x14ac:dyDescent="0.25">
      <c r="D141" s="132" t="s">
        <v>132</v>
      </c>
    </row>
    <row r="142" spans="3:36" x14ac:dyDescent="0.25">
      <c r="C142" s="73"/>
    </row>
    <row r="143" spans="3:36" ht="16.5" thickBot="1" x14ac:dyDescent="0.3">
      <c r="C143" s="73"/>
      <c r="I143" s="43" t="s">
        <v>7</v>
      </c>
      <c r="J143" s="44" t="s">
        <v>8</v>
      </c>
      <c r="K143" s="40"/>
      <c r="L143" s="114" t="s">
        <v>0</v>
      </c>
      <c r="M143" s="8"/>
      <c r="N143" s="9" t="s">
        <v>2</v>
      </c>
      <c r="P143" s="10" t="s">
        <v>0</v>
      </c>
      <c r="Q143" s="11" t="s">
        <v>2</v>
      </c>
      <c r="T143" s="16" t="s">
        <v>0</v>
      </c>
      <c r="U143" s="261">
        <v>5124</v>
      </c>
      <c r="V143" s="261"/>
      <c r="W143" s="261"/>
      <c r="X143" s="17" t="s">
        <v>2</v>
      </c>
      <c r="Z143" s="245" t="s">
        <v>0</v>
      </c>
      <c r="AA143" s="267">
        <v>5191</v>
      </c>
      <c r="AB143" s="261"/>
      <c r="AC143" s="261"/>
      <c r="AD143" s="17" t="s">
        <v>2</v>
      </c>
      <c r="AF143" s="16" t="s">
        <v>0</v>
      </c>
      <c r="AG143" s="263">
        <v>765</v>
      </c>
      <c r="AH143" s="263"/>
      <c r="AI143" s="263"/>
      <c r="AJ143" s="17" t="s">
        <v>2</v>
      </c>
    </row>
    <row r="144" spans="3:36" x14ac:dyDescent="0.25">
      <c r="C144" s="73"/>
      <c r="D144" s="123" t="s">
        <v>112</v>
      </c>
      <c r="H144" s="11">
        <v>5124</v>
      </c>
      <c r="I144" s="43" t="s">
        <v>1</v>
      </c>
      <c r="J144" s="44" t="s">
        <v>4</v>
      </c>
      <c r="K144" s="42"/>
      <c r="L144" s="115" t="s">
        <v>109</v>
      </c>
      <c r="M144" s="10" t="s">
        <v>10</v>
      </c>
      <c r="N144" s="13" t="s">
        <v>19</v>
      </c>
      <c r="P144" s="25">
        <f>Q145+Q146</f>
        <v>92000</v>
      </c>
      <c r="Q144" s="26"/>
      <c r="T144" s="88" t="s">
        <v>11</v>
      </c>
      <c r="U144" s="126">
        <v>5000</v>
      </c>
      <c r="V144" s="19"/>
      <c r="W144" s="18"/>
      <c r="X144" s="15"/>
      <c r="AA144" s="18"/>
      <c r="AB144" s="19"/>
      <c r="AC144" s="18"/>
      <c r="AD144" s="89" t="s">
        <v>11</v>
      </c>
      <c r="AF144" s="27"/>
      <c r="AG144" s="18"/>
      <c r="AH144" s="19"/>
      <c r="AI144" s="55"/>
      <c r="AJ144" s="89" t="s">
        <v>11</v>
      </c>
    </row>
    <row r="145" spans="3:36" x14ac:dyDescent="0.25">
      <c r="C145" s="71"/>
      <c r="D145" s="132" t="s">
        <v>105</v>
      </c>
      <c r="H145" s="11">
        <v>5191</v>
      </c>
      <c r="I145" s="43" t="s">
        <v>5</v>
      </c>
      <c r="J145" s="44" t="s">
        <v>4</v>
      </c>
      <c r="K145" s="41"/>
      <c r="L145" s="118"/>
      <c r="M145" s="130"/>
      <c r="N145" s="23">
        <v>5124</v>
      </c>
      <c r="O145" s="22"/>
      <c r="P145" s="39"/>
      <c r="Q145" s="12">
        <v>91400</v>
      </c>
      <c r="T145" s="1" t="s">
        <v>12</v>
      </c>
      <c r="U145" s="12">
        <v>92000</v>
      </c>
      <c r="V145" s="20"/>
      <c r="W145" s="12">
        <v>91400</v>
      </c>
      <c r="X145" s="14" t="s">
        <v>13</v>
      </c>
      <c r="Z145" s="1" t="s">
        <v>12</v>
      </c>
      <c r="AA145" s="12">
        <v>92000</v>
      </c>
      <c r="AB145" s="20"/>
      <c r="AC145" s="12">
        <v>92000</v>
      </c>
      <c r="AD145" s="14" t="s">
        <v>13</v>
      </c>
      <c r="AF145" s="1" t="s">
        <v>12</v>
      </c>
      <c r="AG145" s="12"/>
      <c r="AH145" s="20"/>
      <c r="AI145" s="12">
        <v>600</v>
      </c>
      <c r="AJ145" s="14" t="s">
        <v>13</v>
      </c>
    </row>
    <row r="146" spans="3:36" x14ac:dyDescent="0.25">
      <c r="D146" s="132" t="s">
        <v>110</v>
      </c>
      <c r="F146" s="69"/>
      <c r="G146" s="57"/>
      <c r="H146" s="11">
        <v>765</v>
      </c>
      <c r="I146" s="43" t="s">
        <v>5</v>
      </c>
      <c r="J146" s="44" t="s">
        <v>3</v>
      </c>
      <c r="K146" s="42"/>
      <c r="L146" s="128"/>
      <c r="M146" s="135"/>
      <c r="N146" s="13">
        <v>765</v>
      </c>
      <c r="O146" s="22"/>
      <c r="P146" s="39"/>
      <c r="Q146" s="24">
        <v>600</v>
      </c>
      <c r="U146" s="12"/>
      <c r="V146" s="20"/>
      <c r="W146" s="12"/>
      <c r="X146" s="28"/>
      <c r="AA146" s="12"/>
      <c r="AB146" s="20"/>
      <c r="AC146" s="12"/>
      <c r="AD146" s="28"/>
      <c r="AG146" s="12"/>
      <c r="AH146" s="20"/>
      <c r="AI146" s="12"/>
      <c r="AJ146" s="28"/>
    </row>
    <row r="147" spans="3:36" x14ac:dyDescent="0.25">
      <c r="D147" s="192" t="s">
        <v>113</v>
      </c>
      <c r="E147" s="198"/>
      <c r="F147" s="69"/>
      <c r="G147" s="56"/>
      <c r="U147" s="12"/>
      <c r="V147" s="20"/>
      <c r="W147" s="12"/>
      <c r="X147" s="28"/>
      <c r="AA147" s="12"/>
      <c r="AB147" s="20"/>
      <c r="AC147" s="12"/>
      <c r="AD147" s="28"/>
      <c r="AG147" s="12"/>
      <c r="AH147" s="20"/>
      <c r="AI147" s="94"/>
      <c r="AJ147" s="28"/>
    </row>
    <row r="148" spans="3:36" x14ac:dyDescent="0.25">
      <c r="D148" s="132" t="s">
        <v>137</v>
      </c>
      <c r="E148" s="148"/>
      <c r="F148" s="149"/>
      <c r="G148" s="148"/>
      <c r="H148" s="21"/>
      <c r="I148" s="53"/>
      <c r="J148" s="54"/>
      <c r="K148" s="22"/>
      <c r="L148" s="116"/>
      <c r="M148" s="70"/>
      <c r="N148" s="22"/>
      <c r="O148" s="22"/>
      <c r="P148" s="22"/>
      <c r="Q148" s="22"/>
      <c r="T148" s="32" t="s">
        <v>14</v>
      </c>
      <c r="U148" s="33">
        <f>SUM(U144:U147)</f>
        <v>97000</v>
      </c>
      <c r="V148" s="34"/>
      <c r="W148" s="33">
        <f>SUM(W144:W147)</f>
        <v>91400</v>
      </c>
      <c r="X148" s="35" t="s">
        <v>15</v>
      </c>
      <c r="Z148" s="32" t="s">
        <v>14</v>
      </c>
      <c r="AA148" s="33">
        <f>SUM(AA144:AA147)</f>
        <v>92000</v>
      </c>
      <c r="AB148" s="34"/>
      <c r="AC148" s="33">
        <f>SUM(AC144:AC147)</f>
        <v>92000</v>
      </c>
      <c r="AD148" s="35" t="s">
        <v>15</v>
      </c>
      <c r="AF148" s="32" t="s">
        <v>14</v>
      </c>
      <c r="AG148" s="33">
        <f>SUM(AG144:AG147)</f>
        <v>0</v>
      </c>
      <c r="AH148" s="34"/>
      <c r="AI148" s="33">
        <f>AI145+AI146-AI147</f>
        <v>600</v>
      </c>
      <c r="AJ148" s="35" t="s">
        <v>15</v>
      </c>
    </row>
    <row r="149" spans="3:36" x14ac:dyDescent="0.25">
      <c r="S149" s="151"/>
      <c r="T149" s="74"/>
      <c r="U149" s="74"/>
      <c r="V149" s="31"/>
      <c r="W149" s="36">
        <f>U148-W148</f>
        <v>5600</v>
      </c>
      <c r="X149" s="37" t="s">
        <v>16</v>
      </c>
      <c r="Y149" s="74"/>
      <c r="Z149" s="37" t="s">
        <v>17</v>
      </c>
      <c r="AA149" s="36">
        <f>AC148-AA148</f>
        <v>0</v>
      </c>
      <c r="AB149" s="31"/>
      <c r="AC149" s="74"/>
      <c r="AD149" s="74"/>
      <c r="AF149" s="37" t="s">
        <v>17</v>
      </c>
      <c r="AG149" s="36">
        <f>AI148-AG148</f>
        <v>600</v>
      </c>
      <c r="AH149" s="31"/>
    </row>
    <row r="150" spans="3:36" x14ac:dyDescent="0.25">
      <c r="S150" s="151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</row>
    <row r="151" spans="3:36" x14ac:dyDescent="0.25">
      <c r="S151" s="151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</row>
    <row r="153" spans="3:36" ht="16.5" thickBot="1" x14ac:dyDescent="0.3">
      <c r="I153" s="43" t="s">
        <v>7</v>
      </c>
      <c r="J153" s="44" t="s">
        <v>8</v>
      </c>
      <c r="K153" s="40"/>
      <c r="L153" s="114" t="s">
        <v>0</v>
      </c>
      <c r="M153" s="8"/>
      <c r="N153" s="9" t="s">
        <v>2</v>
      </c>
      <c r="P153" s="10" t="s">
        <v>0</v>
      </c>
      <c r="Q153" s="11" t="s">
        <v>2</v>
      </c>
      <c r="S153" s="151"/>
      <c r="T153" s="16" t="s">
        <v>0</v>
      </c>
      <c r="U153" s="264">
        <v>5192</v>
      </c>
      <c r="V153" s="264"/>
      <c r="W153" s="264"/>
      <c r="X153" s="17" t="s">
        <v>2</v>
      </c>
      <c r="Z153" s="16" t="s">
        <v>0</v>
      </c>
      <c r="AA153" s="261">
        <v>668</v>
      </c>
      <c r="AB153" s="261"/>
      <c r="AC153" s="261"/>
      <c r="AD153" s="17" t="s">
        <v>2</v>
      </c>
    </row>
    <row r="154" spans="3:36" x14ac:dyDescent="0.25">
      <c r="C154" s="145"/>
      <c r="D154" s="123" t="s">
        <v>133</v>
      </c>
      <c r="H154" s="11">
        <v>5191</v>
      </c>
      <c r="I154" s="43" t="s">
        <v>5</v>
      </c>
      <c r="J154" s="44" t="s">
        <v>4</v>
      </c>
      <c r="K154" s="42"/>
      <c r="L154" s="115" t="s">
        <v>109</v>
      </c>
      <c r="M154" s="10" t="s">
        <v>10</v>
      </c>
      <c r="N154" s="13">
        <v>5192</v>
      </c>
      <c r="P154" s="25">
        <v>18000</v>
      </c>
      <c r="Q154" s="26">
        <f>P154</f>
        <v>18000</v>
      </c>
      <c r="S154" s="151"/>
      <c r="T154" s="88"/>
      <c r="U154" s="18"/>
      <c r="V154" s="19"/>
      <c r="W154" s="18"/>
      <c r="X154" s="89" t="s">
        <v>11</v>
      </c>
      <c r="Z154" s="88" t="s">
        <v>11</v>
      </c>
      <c r="AA154" s="126"/>
      <c r="AB154" s="19"/>
      <c r="AC154" s="18"/>
      <c r="AD154" s="15"/>
    </row>
    <row r="155" spans="3:36" x14ac:dyDescent="0.25">
      <c r="H155" s="11">
        <v>5192</v>
      </c>
      <c r="I155" s="43" t="s">
        <v>5</v>
      </c>
      <c r="J155" s="44" t="s">
        <v>3</v>
      </c>
      <c r="K155" s="41"/>
      <c r="L155" s="118"/>
      <c r="M155" s="70"/>
      <c r="N155" s="23"/>
      <c r="O155" s="22"/>
      <c r="P155" s="24"/>
      <c r="Q155" s="12"/>
      <c r="S155" s="151"/>
      <c r="T155" s="1" t="s">
        <v>12</v>
      </c>
      <c r="U155" s="131">
        <v>18000</v>
      </c>
      <c r="V155" s="20"/>
      <c r="W155" s="131">
        <v>18000</v>
      </c>
      <c r="X155" s="14" t="s">
        <v>13</v>
      </c>
      <c r="Z155" s="1" t="s">
        <v>12</v>
      </c>
      <c r="AA155" s="131">
        <v>73</v>
      </c>
      <c r="AB155" s="20"/>
      <c r="AC155" s="12"/>
      <c r="AD155" s="14" t="s">
        <v>13</v>
      </c>
    </row>
    <row r="156" spans="3:36" x14ac:dyDescent="0.25">
      <c r="S156" s="151"/>
      <c r="U156" s="12"/>
      <c r="V156" s="20"/>
      <c r="W156" s="12"/>
      <c r="X156" s="28"/>
      <c r="AA156" s="12"/>
      <c r="AB156" s="20"/>
      <c r="AC156" s="12"/>
      <c r="AD156" s="28"/>
    </row>
    <row r="157" spans="3:36" x14ac:dyDescent="0.25">
      <c r="S157" s="151"/>
      <c r="U157" s="12"/>
      <c r="V157" s="20"/>
      <c r="W157" s="12"/>
      <c r="X157" s="28"/>
      <c r="AA157" s="105"/>
      <c r="AB157" s="20"/>
      <c r="AC157" s="12"/>
      <c r="AD157" s="28"/>
    </row>
    <row r="158" spans="3:36" x14ac:dyDescent="0.25">
      <c r="I158" s="43" t="s">
        <v>7</v>
      </c>
      <c r="J158" s="44" t="s">
        <v>8</v>
      </c>
      <c r="K158" s="40"/>
      <c r="L158" s="114" t="s">
        <v>0</v>
      </c>
      <c r="M158" s="8"/>
      <c r="N158" s="9" t="s">
        <v>2</v>
      </c>
      <c r="P158" s="10" t="s">
        <v>0</v>
      </c>
      <c r="Q158" s="11" t="s">
        <v>2</v>
      </c>
      <c r="S158" s="151"/>
      <c r="T158" s="32" t="s">
        <v>14</v>
      </c>
      <c r="U158" s="33">
        <f>SUM(U154:U157)</f>
        <v>18000</v>
      </c>
      <c r="V158" s="34"/>
      <c r="W158" s="33">
        <f>SUM(W154:W157)</f>
        <v>18000</v>
      </c>
      <c r="X158" s="35" t="s">
        <v>15</v>
      </c>
      <c r="Z158" s="32" t="s">
        <v>14</v>
      </c>
      <c r="AA158" s="33">
        <f>AA154+AA155+AA156+AA157</f>
        <v>73</v>
      </c>
      <c r="AB158" s="34"/>
      <c r="AC158" s="33">
        <f>AC154+AC155+AC156+AC157</f>
        <v>0</v>
      </c>
      <c r="AD158" s="35" t="s">
        <v>15</v>
      </c>
    </row>
    <row r="159" spans="3:36" x14ac:dyDescent="0.25">
      <c r="D159" s="132" t="s">
        <v>117</v>
      </c>
      <c r="H159" s="11">
        <v>5192</v>
      </c>
      <c r="I159" s="43" t="s">
        <v>5</v>
      </c>
      <c r="J159" s="44" t="s">
        <v>4</v>
      </c>
      <c r="K159" s="42"/>
      <c r="L159" s="115" t="s">
        <v>19</v>
      </c>
      <c r="M159" s="10" t="s">
        <v>10</v>
      </c>
      <c r="N159" s="13">
        <v>5121</v>
      </c>
      <c r="P159" s="25"/>
      <c r="Q159" s="26">
        <f>P160+P161</f>
        <v>18073</v>
      </c>
      <c r="S159" s="151"/>
      <c r="T159" s="37" t="s">
        <v>17</v>
      </c>
      <c r="U159" s="36">
        <f>W158-U158</f>
        <v>0</v>
      </c>
      <c r="V159" s="31"/>
      <c r="W159" s="36"/>
      <c r="X159" s="37"/>
      <c r="Z159" s="29"/>
      <c r="AA159" s="30"/>
      <c r="AB159" s="31"/>
      <c r="AC159" s="36">
        <f>AA158-AC158</f>
        <v>73</v>
      </c>
      <c r="AD159" s="37" t="s">
        <v>16</v>
      </c>
    </row>
    <row r="160" spans="3:36" x14ac:dyDescent="0.25">
      <c r="D160" s="132" t="s">
        <v>118</v>
      </c>
      <c r="H160" s="11">
        <v>5121</v>
      </c>
      <c r="I160" s="43" t="s">
        <v>1</v>
      </c>
      <c r="J160" s="44" t="s">
        <v>4</v>
      </c>
      <c r="K160" s="41"/>
      <c r="L160" s="118" t="s">
        <v>114</v>
      </c>
      <c r="M160" s="130"/>
      <c r="N160" s="23"/>
      <c r="O160" s="22"/>
      <c r="P160" s="39">
        <v>18000</v>
      </c>
      <c r="Q160" s="12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</row>
    <row r="161" spans="3:36" x14ac:dyDescent="0.25">
      <c r="D161" s="251" t="s">
        <v>116</v>
      </c>
      <c r="H161" s="11">
        <v>668</v>
      </c>
      <c r="I161" s="43" t="s">
        <v>1</v>
      </c>
      <c r="J161" s="44" t="s">
        <v>3</v>
      </c>
      <c r="K161" s="42"/>
      <c r="L161" s="128" t="s">
        <v>115</v>
      </c>
      <c r="M161" s="135"/>
      <c r="N161" s="13"/>
      <c r="O161" s="22"/>
      <c r="P161" s="39">
        <v>73</v>
      </c>
      <c r="Q161" s="24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</row>
    <row r="162" spans="3:36" x14ac:dyDescent="0.25"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</row>
    <row r="163" spans="3:36" x14ac:dyDescent="0.25"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</row>
    <row r="164" spans="3:36" x14ac:dyDescent="0.25"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</row>
    <row r="165" spans="3:36" ht="16.5" thickBot="1" x14ac:dyDescent="0.3">
      <c r="H165" s="21"/>
      <c r="I165" s="43" t="s">
        <v>7</v>
      </c>
      <c r="J165" s="44" t="s">
        <v>8</v>
      </c>
      <c r="K165" s="40"/>
      <c r="L165" s="114" t="s">
        <v>0</v>
      </c>
      <c r="M165" s="8"/>
      <c r="N165" s="9" t="s">
        <v>2</v>
      </c>
      <c r="P165" s="10" t="s">
        <v>0</v>
      </c>
      <c r="Q165" s="11" t="s">
        <v>2</v>
      </c>
      <c r="R165" s="184"/>
      <c r="S165" s="74"/>
      <c r="T165" s="16" t="s">
        <v>0</v>
      </c>
      <c r="U165" s="261">
        <v>5121</v>
      </c>
      <c r="V165" s="261"/>
      <c r="W165" s="261"/>
      <c r="X165" s="17" t="s">
        <v>2</v>
      </c>
      <c r="Z165" s="16" t="s">
        <v>0</v>
      </c>
      <c r="AA165" s="261">
        <v>581</v>
      </c>
      <c r="AB165" s="261"/>
      <c r="AC165" s="261"/>
      <c r="AD165" s="244" t="s">
        <v>2</v>
      </c>
      <c r="AF165" s="16" t="s">
        <v>0</v>
      </c>
      <c r="AG165" s="261">
        <v>5411</v>
      </c>
      <c r="AH165" s="261"/>
      <c r="AI165" s="261"/>
      <c r="AJ165" s="17" t="s">
        <v>2</v>
      </c>
    </row>
    <row r="166" spans="3:36" x14ac:dyDescent="0.25">
      <c r="C166" s="145"/>
      <c r="D166" s="123" t="s">
        <v>134</v>
      </c>
      <c r="H166" s="21">
        <v>581</v>
      </c>
      <c r="I166" s="43" t="s">
        <v>1</v>
      </c>
      <c r="J166" s="44" t="s">
        <v>3</v>
      </c>
      <c r="K166" s="42"/>
      <c r="L166" s="115" t="s">
        <v>77</v>
      </c>
      <c r="M166" s="10" t="s">
        <v>10</v>
      </c>
      <c r="N166" s="13">
        <v>5121</v>
      </c>
      <c r="P166" s="25">
        <v>10000</v>
      </c>
      <c r="Q166" s="26">
        <f>P166</f>
        <v>10000</v>
      </c>
      <c r="R166" s="184"/>
      <c r="S166" s="74"/>
      <c r="T166" s="88" t="s">
        <v>11</v>
      </c>
      <c r="U166" s="126">
        <v>15000</v>
      </c>
      <c r="V166" s="19"/>
      <c r="W166" s="18"/>
      <c r="X166" s="15"/>
      <c r="Z166" s="216" t="s">
        <v>11</v>
      </c>
      <c r="AA166" s="18"/>
      <c r="AB166" s="19"/>
      <c r="AC166" s="18"/>
      <c r="AF166" s="88" t="s">
        <v>11</v>
      </c>
      <c r="AG166" s="126"/>
      <c r="AH166" s="19"/>
      <c r="AI166" s="18"/>
      <c r="AJ166" s="15"/>
    </row>
    <row r="167" spans="3:36" x14ac:dyDescent="0.25">
      <c r="D167" s="132" t="s">
        <v>135</v>
      </c>
      <c r="H167" s="21">
        <v>5121</v>
      </c>
      <c r="I167" s="43" t="s">
        <v>1</v>
      </c>
      <c r="J167" s="44" t="s">
        <v>4</v>
      </c>
      <c r="K167" s="41"/>
      <c r="L167" s="118"/>
      <c r="M167" s="70"/>
      <c r="N167" s="23"/>
      <c r="O167" s="22"/>
      <c r="P167" s="24"/>
      <c r="Q167" s="24"/>
      <c r="R167" s="74"/>
      <c r="S167" s="74"/>
      <c r="T167" s="1" t="s">
        <v>12</v>
      </c>
      <c r="U167" s="131">
        <v>1050</v>
      </c>
      <c r="V167" s="20"/>
      <c r="W167" s="12">
        <v>10000</v>
      </c>
      <c r="X167" s="14" t="s">
        <v>13</v>
      </c>
      <c r="Z167" s="1" t="s">
        <v>12</v>
      </c>
      <c r="AA167" s="131">
        <v>10000</v>
      </c>
      <c r="AB167" s="20"/>
      <c r="AC167" s="131">
        <v>10000</v>
      </c>
      <c r="AD167" s="14" t="s">
        <v>13</v>
      </c>
      <c r="AF167" s="1" t="s">
        <v>12</v>
      </c>
      <c r="AG167" s="131">
        <v>10000</v>
      </c>
      <c r="AH167" s="20"/>
      <c r="AI167" s="12">
        <v>8950</v>
      </c>
      <c r="AJ167" s="14" t="s">
        <v>13</v>
      </c>
    </row>
    <row r="168" spans="3:36" x14ac:dyDescent="0.25">
      <c r="H168" s="21"/>
      <c r="L168" s="116"/>
      <c r="M168" s="70"/>
      <c r="N168" s="23"/>
      <c r="O168" s="22"/>
      <c r="P168" s="22"/>
      <c r="Q168" s="24"/>
      <c r="R168" s="74"/>
      <c r="S168" s="74"/>
      <c r="U168" s="12"/>
      <c r="V168" s="20"/>
      <c r="W168" s="12"/>
      <c r="X168" s="28"/>
      <c r="AA168" s="12">
        <v>1050</v>
      </c>
      <c r="AB168" s="20"/>
      <c r="AC168" s="12">
        <v>1050</v>
      </c>
      <c r="AD168" s="28"/>
      <c r="AG168" s="12"/>
      <c r="AH168" s="20"/>
      <c r="AI168" s="12">
        <v>1050</v>
      </c>
      <c r="AJ168" s="28"/>
    </row>
    <row r="169" spans="3:36" x14ac:dyDescent="0.25">
      <c r="H169" s="21"/>
      <c r="R169" s="74"/>
      <c r="S169" s="74"/>
      <c r="U169" s="105"/>
      <c r="V169" s="20"/>
      <c r="W169" s="12"/>
      <c r="X169" s="28"/>
      <c r="AA169" s="12"/>
      <c r="AB169" s="20"/>
      <c r="AC169" s="12"/>
      <c r="AD169" s="28"/>
      <c r="AG169" s="105"/>
      <c r="AH169" s="20"/>
      <c r="AI169" s="12"/>
      <c r="AJ169" s="28"/>
    </row>
    <row r="170" spans="3:36" x14ac:dyDescent="0.25">
      <c r="H170" s="21"/>
      <c r="I170" s="43" t="s">
        <v>7</v>
      </c>
      <c r="J170" s="44" t="s">
        <v>8</v>
      </c>
      <c r="K170" s="40"/>
      <c r="L170" s="114" t="s">
        <v>0</v>
      </c>
      <c r="M170" s="8"/>
      <c r="N170" s="9" t="s">
        <v>2</v>
      </c>
      <c r="P170" s="10" t="s">
        <v>0</v>
      </c>
      <c r="Q170" s="11" t="s">
        <v>2</v>
      </c>
      <c r="R170" s="74"/>
      <c r="S170" s="74"/>
      <c r="T170" s="32" t="s">
        <v>14</v>
      </c>
      <c r="U170" s="33">
        <f>U166+U167+U168+U169</f>
        <v>16050</v>
      </c>
      <c r="V170" s="34"/>
      <c r="W170" s="33">
        <f>W166+W167+W168+W169</f>
        <v>10000</v>
      </c>
      <c r="X170" s="35" t="s">
        <v>15</v>
      </c>
      <c r="Z170" s="32" t="s">
        <v>14</v>
      </c>
      <c r="AA170" s="33">
        <f>SUM(AA166:AA169)</f>
        <v>11050</v>
      </c>
      <c r="AB170" s="34"/>
      <c r="AC170" s="33">
        <f>SUM(AC166:AC169)</f>
        <v>11050</v>
      </c>
      <c r="AD170" s="35" t="s">
        <v>15</v>
      </c>
      <c r="AF170" s="32" t="s">
        <v>14</v>
      </c>
      <c r="AG170" s="33">
        <f>AG166+AG167+AG168+AG169</f>
        <v>10000</v>
      </c>
      <c r="AH170" s="34"/>
      <c r="AI170" s="33">
        <f>AI166+AI167+AI168+AI169</f>
        <v>10000</v>
      </c>
      <c r="AJ170" s="35" t="s">
        <v>15</v>
      </c>
    </row>
    <row r="171" spans="3:36" x14ac:dyDescent="0.25">
      <c r="H171" s="21">
        <v>581</v>
      </c>
      <c r="I171" s="43" t="s">
        <v>1</v>
      </c>
      <c r="J171" s="44" t="s">
        <v>4</v>
      </c>
      <c r="K171" s="42"/>
      <c r="L171" s="115" t="s">
        <v>119</v>
      </c>
      <c r="M171" s="10" t="s">
        <v>10</v>
      </c>
      <c r="N171" s="13">
        <v>581</v>
      </c>
      <c r="P171" s="25">
        <v>10000</v>
      </c>
      <c r="Q171" s="26">
        <f>P171</f>
        <v>10000</v>
      </c>
      <c r="R171" s="74"/>
      <c r="S171" s="74"/>
      <c r="T171" s="29"/>
      <c r="U171" s="30"/>
      <c r="V171" s="31"/>
      <c r="W171" s="36">
        <f>U170-W170</f>
        <v>6050</v>
      </c>
      <c r="X171" s="37" t="s">
        <v>16</v>
      </c>
      <c r="Z171" s="37"/>
      <c r="AA171" s="36"/>
      <c r="AB171" s="31"/>
      <c r="AC171" s="36">
        <f>AA170-AC170</f>
        <v>0</v>
      </c>
      <c r="AD171" s="37" t="s">
        <v>16</v>
      </c>
      <c r="AF171" s="29"/>
      <c r="AG171" s="30"/>
      <c r="AH171" s="31"/>
      <c r="AI171" s="36">
        <f>AG170-AI170</f>
        <v>0</v>
      </c>
      <c r="AJ171" s="37" t="s">
        <v>16</v>
      </c>
    </row>
    <row r="172" spans="3:36" x14ac:dyDescent="0.25">
      <c r="H172" s="21">
        <v>5411</v>
      </c>
      <c r="I172" s="43" t="s">
        <v>1</v>
      </c>
      <c r="J172" s="44" t="s">
        <v>3</v>
      </c>
      <c r="K172" s="41"/>
      <c r="L172" s="118"/>
      <c r="M172" s="70"/>
      <c r="N172" s="23"/>
      <c r="O172" s="22"/>
      <c r="P172" s="24"/>
      <c r="Q172" s="24"/>
      <c r="R172" s="184"/>
      <c r="S172" s="74"/>
      <c r="T172" s="74"/>
      <c r="U172" s="74"/>
      <c r="V172" s="74"/>
      <c r="W172" s="74"/>
      <c r="X172" s="74"/>
      <c r="Y172" s="175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</row>
    <row r="175" spans="3:36" x14ac:dyDescent="0.25">
      <c r="H175" s="21"/>
      <c r="I175" s="43" t="s">
        <v>7</v>
      </c>
      <c r="J175" s="44" t="s">
        <v>8</v>
      </c>
      <c r="K175" s="40"/>
      <c r="L175" s="114" t="s">
        <v>0</v>
      </c>
      <c r="M175" s="8"/>
      <c r="N175" s="9" t="s">
        <v>2</v>
      </c>
      <c r="P175" s="10" t="s">
        <v>0</v>
      </c>
      <c r="Q175" s="11" t="s">
        <v>2</v>
      </c>
    </row>
    <row r="176" spans="3:36" x14ac:dyDescent="0.25">
      <c r="D176" s="123" t="s">
        <v>121</v>
      </c>
      <c r="H176" s="21">
        <v>401</v>
      </c>
      <c r="I176" s="43" t="s">
        <v>5</v>
      </c>
      <c r="J176" s="44" t="s">
        <v>4</v>
      </c>
      <c r="K176" s="42"/>
      <c r="L176" s="115" t="s">
        <v>82</v>
      </c>
      <c r="M176" s="10" t="s">
        <v>10</v>
      </c>
      <c r="N176" s="13">
        <v>5411</v>
      </c>
      <c r="P176" s="25">
        <v>8950</v>
      </c>
      <c r="Q176" s="26">
        <f>P176</f>
        <v>8950</v>
      </c>
    </row>
    <row r="177" spans="3:36" x14ac:dyDescent="0.25">
      <c r="H177" s="21">
        <v>5411</v>
      </c>
      <c r="I177" s="43" t="s">
        <v>1</v>
      </c>
      <c r="J177" s="44" t="s">
        <v>4</v>
      </c>
      <c r="K177" s="41"/>
      <c r="L177" s="118"/>
      <c r="M177" s="70"/>
      <c r="N177" s="23"/>
      <c r="O177" s="22"/>
      <c r="P177" s="24"/>
      <c r="Q177" s="24"/>
    </row>
    <row r="180" spans="3:36" x14ac:dyDescent="0.25">
      <c r="H180" s="21"/>
      <c r="I180" s="43" t="s">
        <v>7</v>
      </c>
      <c r="J180" s="44" t="s">
        <v>8</v>
      </c>
      <c r="K180" s="40"/>
      <c r="L180" s="114" t="s">
        <v>0</v>
      </c>
      <c r="M180" s="8"/>
      <c r="N180" s="9" t="s">
        <v>2</v>
      </c>
      <c r="P180" s="10" t="s">
        <v>0</v>
      </c>
      <c r="Q180" s="11" t="s">
        <v>2</v>
      </c>
    </row>
    <row r="181" spans="3:36" x14ac:dyDescent="0.25">
      <c r="D181" s="123" t="s">
        <v>122</v>
      </c>
      <c r="H181" s="21">
        <v>581</v>
      </c>
      <c r="I181" s="43" t="s">
        <v>1</v>
      </c>
      <c r="J181" s="44" t="s">
        <v>3</v>
      </c>
      <c r="K181" s="42"/>
      <c r="L181" s="115" t="s">
        <v>77</v>
      </c>
      <c r="M181" s="10" t="s">
        <v>10</v>
      </c>
      <c r="N181" s="13">
        <v>5411</v>
      </c>
      <c r="P181" s="25">
        <v>1050</v>
      </c>
      <c r="Q181" s="26">
        <f>P181</f>
        <v>1050</v>
      </c>
    </row>
    <row r="182" spans="3:36" x14ac:dyDescent="0.25">
      <c r="D182" s="132" t="s">
        <v>123</v>
      </c>
      <c r="H182" s="21">
        <v>5411</v>
      </c>
      <c r="I182" s="43" t="s">
        <v>1</v>
      </c>
      <c r="J182" s="44" t="s">
        <v>4</v>
      </c>
      <c r="K182" s="41"/>
      <c r="L182" s="118"/>
      <c r="M182" s="70"/>
      <c r="N182" s="23"/>
      <c r="O182" s="22"/>
      <c r="P182" s="24"/>
      <c r="Q182" s="24"/>
    </row>
    <row r="183" spans="3:36" x14ac:dyDescent="0.25">
      <c r="D183" s="132" t="s">
        <v>124</v>
      </c>
      <c r="H183" s="21"/>
      <c r="L183" s="116"/>
      <c r="M183" s="70"/>
      <c r="N183" s="23"/>
      <c r="O183" s="22"/>
      <c r="P183" s="22"/>
      <c r="Q183" s="24"/>
    </row>
    <row r="184" spans="3:36" x14ac:dyDescent="0.25">
      <c r="H184" s="21"/>
    </row>
    <row r="185" spans="3:36" x14ac:dyDescent="0.25">
      <c r="H185" s="21"/>
      <c r="I185" s="43" t="s">
        <v>7</v>
      </c>
      <c r="J185" s="44" t="s">
        <v>8</v>
      </c>
      <c r="K185" s="40"/>
      <c r="L185" s="114" t="s">
        <v>0</v>
      </c>
      <c r="M185" s="8"/>
      <c r="N185" s="9" t="s">
        <v>2</v>
      </c>
      <c r="P185" s="10" t="s">
        <v>0</v>
      </c>
      <c r="Q185" s="11" t="s">
        <v>2</v>
      </c>
    </row>
    <row r="186" spans="3:36" x14ac:dyDescent="0.25">
      <c r="H186" s="21">
        <v>581</v>
      </c>
      <c r="I186" s="43" t="s">
        <v>1</v>
      </c>
      <c r="J186" s="44" t="s">
        <v>4</v>
      </c>
      <c r="K186" s="42"/>
      <c r="L186" s="115" t="s">
        <v>20</v>
      </c>
      <c r="M186" s="10" t="s">
        <v>10</v>
      </c>
      <c r="N186" s="13">
        <v>581</v>
      </c>
      <c r="P186" s="25">
        <v>1050</v>
      </c>
      <c r="Q186" s="26">
        <f>P186</f>
        <v>1050</v>
      </c>
    </row>
    <row r="187" spans="3:36" x14ac:dyDescent="0.25">
      <c r="H187" s="21">
        <v>5121</v>
      </c>
      <c r="I187" s="43" t="s">
        <v>1</v>
      </c>
      <c r="J187" s="44" t="s">
        <v>3</v>
      </c>
      <c r="K187" s="41"/>
      <c r="L187" s="118"/>
      <c r="M187" s="70"/>
      <c r="N187" s="23"/>
      <c r="O187" s="22"/>
      <c r="P187" s="24"/>
      <c r="Q187" s="24"/>
    </row>
    <row r="191" spans="3:36" ht="16.5" thickBot="1" x14ac:dyDescent="0.3">
      <c r="H191" s="21"/>
      <c r="I191" s="43" t="s">
        <v>7</v>
      </c>
      <c r="J191" s="44" t="s">
        <v>8</v>
      </c>
      <c r="K191" s="40"/>
      <c r="L191" s="114" t="s">
        <v>0</v>
      </c>
      <c r="M191" s="8"/>
      <c r="N191" s="9" t="s">
        <v>2</v>
      </c>
      <c r="P191" s="10" t="s">
        <v>0</v>
      </c>
      <c r="Q191" s="11" t="s">
        <v>2</v>
      </c>
      <c r="R191" s="184"/>
      <c r="S191" s="74"/>
      <c r="T191" s="16" t="s">
        <v>0</v>
      </c>
      <c r="U191" s="261">
        <v>5124</v>
      </c>
      <c r="V191" s="261"/>
      <c r="W191" s="261"/>
      <c r="X191" s="17" t="s">
        <v>2</v>
      </c>
      <c r="Z191" s="16" t="s">
        <v>0</v>
      </c>
      <c r="AA191" s="261">
        <v>581</v>
      </c>
      <c r="AB191" s="261"/>
      <c r="AC191" s="261"/>
      <c r="AD191" s="244" t="s">
        <v>2</v>
      </c>
      <c r="AF191" s="16" t="s">
        <v>0</v>
      </c>
      <c r="AG191" s="261">
        <v>5412</v>
      </c>
      <c r="AH191" s="261"/>
      <c r="AI191" s="261"/>
      <c r="AJ191" s="17" t="s">
        <v>2</v>
      </c>
    </row>
    <row r="192" spans="3:36" x14ac:dyDescent="0.25">
      <c r="C192" s="145"/>
      <c r="D192" s="123" t="s">
        <v>126</v>
      </c>
      <c r="H192" s="21">
        <v>581</v>
      </c>
      <c r="I192" s="43" t="s">
        <v>1</v>
      </c>
      <c r="J192" s="44" t="s">
        <v>3</v>
      </c>
      <c r="K192" s="42"/>
      <c r="L192" s="115" t="s">
        <v>77</v>
      </c>
      <c r="M192" s="10" t="s">
        <v>10</v>
      </c>
      <c r="N192" s="13">
        <v>5124</v>
      </c>
      <c r="P192" s="25">
        <v>29610</v>
      </c>
      <c r="Q192" s="26">
        <f>P192</f>
        <v>29610</v>
      </c>
      <c r="R192" s="184"/>
      <c r="S192" s="74"/>
      <c r="T192" s="88" t="s">
        <v>11</v>
      </c>
      <c r="U192" s="126">
        <v>30000</v>
      </c>
      <c r="V192" s="19"/>
      <c r="W192" s="18"/>
      <c r="X192" s="15"/>
      <c r="Z192" s="216" t="s">
        <v>11</v>
      </c>
      <c r="AA192" s="18"/>
      <c r="AB192" s="19"/>
      <c r="AC192" s="18"/>
      <c r="AF192" s="88" t="s">
        <v>11</v>
      </c>
      <c r="AG192" s="126"/>
      <c r="AH192" s="19"/>
      <c r="AI192" s="18"/>
      <c r="AJ192" s="15"/>
    </row>
    <row r="193" spans="4:36" x14ac:dyDescent="0.25">
      <c r="D193" s="132" t="s">
        <v>127</v>
      </c>
      <c r="H193" s="21">
        <v>5124</v>
      </c>
      <c r="I193" s="43" t="s">
        <v>1</v>
      </c>
      <c r="J193" s="44" t="s">
        <v>4</v>
      </c>
      <c r="K193" s="41"/>
      <c r="L193" s="118"/>
      <c r="M193" s="70"/>
      <c r="N193" s="23"/>
      <c r="O193" s="22"/>
      <c r="P193" s="24"/>
      <c r="Q193" s="24"/>
      <c r="R193" s="74"/>
      <c r="S193" s="74"/>
      <c r="T193" s="1" t="s">
        <v>12</v>
      </c>
      <c r="U193" s="131"/>
      <c r="V193" s="20"/>
      <c r="W193" s="12">
        <v>29610</v>
      </c>
      <c r="X193" s="14" t="s">
        <v>13</v>
      </c>
      <c r="Z193" s="1" t="s">
        <v>12</v>
      </c>
      <c r="AA193" s="131">
        <v>29610</v>
      </c>
      <c r="AB193" s="20"/>
      <c r="AC193" s="131">
        <v>29610</v>
      </c>
      <c r="AD193" s="14" t="s">
        <v>13</v>
      </c>
      <c r="AF193" s="1" t="s">
        <v>12</v>
      </c>
      <c r="AG193" s="131">
        <v>29610</v>
      </c>
      <c r="AH193" s="20"/>
      <c r="AI193" s="12"/>
      <c r="AJ193" s="14" t="s">
        <v>13</v>
      </c>
    </row>
    <row r="194" spans="4:36" x14ac:dyDescent="0.25">
      <c r="H194" s="21"/>
      <c r="L194" s="116"/>
      <c r="M194" s="70"/>
      <c r="N194" s="23"/>
      <c r="O194" s="22"/>
      <c r="P194" s="22"/>
      <c r="Q194" s="24"/>
      <c r="R194" s="74"/>
      <c r="S194" s="74"/>
      <c r="U194" s="12"/>
      <c r="V194" s="20"/>
      <c r="W194" s="12"/>
      <c r="X194" s="28"/>
      <c r="AA194" s="12"/>
      <c r="AB194" s="20"/>
      <c r="AC194" s="12"/>
      <c r="AD194" s="28"/>
      <c r="AG194" s="12"/>
      <c r="AH194" s="20"/>
      <c r="AI194" s="12"/>
      <c r="AJ194" s="28"/>
    </row>
    <row r="195" spans="4:36" x14ac:dyDescent="0.25">
      <c r="H195" s="21"/>
      <c r="R195" s="74"/>
      <c r="S195" s="74"/>
      <c r="U195" s="105"/>
      <c r="V195" s="20"/>
      <c r="W195" s="12"/>
      <c r="X195" s="28"/>
      <c r="AA195" s="12"/>
      <c r="AB195" s="20"/>
      <c r="AC195" s="12"/>
      <c r="AD195" s="28"/>
      <c r="AG195" s="105"/>
      <c r="AH195" s="20"/>
      <c r="AI195" s="12"/>
      <c r="AJ195" s="28"/>
    </row>
    <row r="196" spans="4:36" x14ac:dyDescent="0.25">
      <c r="H196" s="21"/>
      <c r="I196" s="43" t="s">
        <v>7</v>
      </c>
      <c r="J196" s="44" t="s">
        <v>8</v>
      </c>
      <c r="K196" s="40"/>
      <c r="L196" s="114" t="s">
        <v>0</v>
      </c>
      <c r="M196" s="8"/>
      <c r="N196" s="9" t="s">
        <v>2</v>
      </c>
      <c r="P196" s="10" t="s">
        <v>0</v>
      </c>
      <c r="Q196" s="11" t="s">
        <v>2</v>
      </c>
      <c r="R196" s="74"/>
      <c r="S196" s="74"/>
      <c r="T196" s="32" t="s">
        <v>14</v>
      </c>
      <c r="U196" s="33">
        <f>U192+U193+U194+U195</f>
        <v>30000</v>
      </c>
      <c r="V196" s="34"/>
      <c r="W196" s="33">
        <f>W192+W193+W194+W195</f>
        <v>29610</v>
      </c>
      <c r="X196" s="35" t="s">
        <v>15</v>
      </c>
      <c r="Z196" s="32" t="s">
        <v>14</v>
      </c>
      <c r="AA196" s="33">
        <f>SUM(AA192:AA195)</f>
        <v>29610</v>
      </c>
      <c r="AB196" s="34"/>
      <c r="AC196" s="33">
        <f>SUM(AC192:AC195)</f>
        <v>29610</v>
      </c>
      <c r="AD196" s="35" t="s">
        <v>15</v>
      </c>
      <c r="AF196" s="32" t="s">
        <v>14</v>
      </c>
      <c r="AG196" s="33">
        <f>AG192+AG193+AG194+AG195</f>
        <v>29610</v>
      </c>
      <c r="AH196" s="34"/>
      <c r="AI196" s="33">
        <f>AI192+AI193+AI194+AI195</f>
        <v>0</v>
      </c>
      <c r="AJ196" s="35" t="s">
        <v>15</v>
      </c>
    </row>
    <row r="197" spans="4:36" x14ac:dyDescent="0.25">
      <c r="H197" s="21">
        <v>581</v>
      </c>
      <c r="I197" s="43" t="s">
        <v>1</v>
      </c>
      <c r="J197" s="44" t="s">
        <v>4</v>
      </c>
      <c r="K197" s="42"/>
      <c r="L197" s="115" t="s">
        <v>125</v>
      </c>
      <c r="M197" s="10" t="s">
        <v>10</v>
      </c>
      <c r="N197" s="13">
        <v>581</v>
      </c>
      <c r="P197" s="25">
        <v>10000</v>
      </c>
      <c r="Q197" s="26">
        <f>P197</f>
        <v>10000</v>
      </c>
      <c r="R197" s="74"/>
      <c r="S197" s="74"/>
      <c r="T197" s="29"/>
      <c r="U197" s="30"/>
      <c r="V197" s="31"/>
      <c r="W197" s="36">
        <f>U196-W196</f>
        <v>390</v>
      </c>
      <c r="X197" s="37" t="s">
        <v>16</v>
      </c>
      <c r="Z197" s="37"/>
      <c r="AA197" s="36"/>
      <c r="AB197" s="31"/>
      <c r="AC197" s="36">
        <f>AA196-AC196</f>
        <v>0</v>
      </c>
      <c r="AD197" s="37" t="s">
        <v>16</v>
      </c>
      <c r="AF197" s="29"/>
      <c r="AG197" s="30"/>
      <c r="AH197" s="31"/>
      <c r="AI197" s="36">
        <f>AG196-AI196</f>
        <v>29610</v>
      </c>
      <c r="AJ197" s="37" t="s">
        <v>16</v>
      </c>
    </row>
    <row r="198" spans="4:36" x14ac:dyDescent="0.25">
      <c r="H198" s="21">
        <v>5412</v>
      </c>
      <c r="I198" s="43" t="s">
        <v>1</v>
      </c>
      <c r="J198" s="44" t="s">
        <v>3</v>
      </c>
      <c r="K198" s="41"/>
      <c r="L198" s="118"/>
      <c r="M198" s="70"/>
      <c r="N198" s="23"/>
      <c r="O198" s="22"/>
      <c r="P198" s="24"/>
      <c r="Q198" s="24"/>
      <c r="R198" s="184"/>
      <c r="S198" s="74"/>
      <c r="T198" s="74"/>
      <c r="U198" s="74"/>
      <c r="V198" s="74"/>
      <c r="W198" s="74"/>
      <c r="X198" s="74"/>
      <c r="Y198" s="175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</row>
    <row r="201" spans="4:36" ht="15.75" x14ac:dyDescent="0.25">
      <c r="D201" s="125"/>
      <c r="E201" s="90"/>
      <c r="F201" s="91"/>
      <c r="G201" s="90"/>
      <c r="H201" s="92"/>
      <c r="I201" s="97"/>
      <c r="J201" s="98"/>
      <c r="K201" s="99"/>
      <c r="L201" s="121"/>
      <c r="M201" s="92"/>
      <c r="N201" s="80"/>
      <c r="O201" s="74"/>
      <c r="P201" s="92"/>
      <c r="Q201" s="92"/>
      <c r="R201" s="74"/>
      <c r="S201" s="74"/>
      <c r="T201" s="75"/>
      <c r="U201" s="266"/>
      <c r="V201" s="266"/>
      <c r="W201" s="266"/>
      <c r="X201" s="76"/>
      <c r="Y201" s="74"/>
      <c r="Z201" s="75"/>
      <c r="AA201" s="266"/>
      <c r="AB201" s="266"/>
      <c r="AC201" s="266"/>
      <c r="AD201" s="76"/>
    </row>
    <row r="202" spans="4:36" x14ac:dyDescent="0.25">
      <c r="D202" s="125"/>
      <c r="E202" s="90"/>
      <c r="F202" s="91"/>
      <c r="G202" s="90"/>
      <c r="H202" s="92"/>
      <c r="I202" s="97"/>
      <c r="J202" s="98"/>
      <c r="K202" s="101"/>
      <c r="L202" s="119"/>
      <c r="M202" s="92"/>
      <c r="N202" s="102"/>
      <c r="O202" s="74"/>
      <c r="P202" s="78"/>
      <c r="Q202" s="78"/>
      <c r="R202" s="74"/>
      <c r="S202" s="74"/>
      <c r="T202" s="83"/>
      <c r="U202" s="82"/>
      <c r="V202" s="78"/>
      <c r="W202" s="78"/>
      <c r="X202" s="74"/>
      <c r="Y202" s="74"/>
      <c r="Z202" s="83"/>
      <c r="AA202" s="78"/>
      <c r="AB202" s="78"/>
      <c r="AC202" s="78"/>
      <c r="AD202" s="104"/>
    </row>
    <row r="203" spans="4:36" x14ac:dyDescent="0.25">
      <c r="D203" s="255"/>
      <c r="E203" s="90"/>
      <c r="F203" s="91"/>
      <c r="G203" s="90"/>
      <c r="H203" s="92"/>
      <c r="I203" s="97"/>
      <c r="J203" s="98"/>
      <c r="K203" s="256"/>
      <c r="L203" s="119"/>
      <c r="M203" s="77"/>
      <c r="N203" s="102"/>
      <c r="O203" s="74"/>
      <c r="P203" s="78"/>
      <c r="Q203" s="78"/>
      <c r="R203" s="74"/>
      <c r="S203" s="74"/>
      <c r="T203" s="77"/>
      <c r="U203" s="134"/>
      <c r="V203" s="78"/>
      <c r="W203" s="78"/>
      <c r="X203" s="80"/>
      <c r="Y203" s="74"/>
      <c r="Z203" s="77"/>
      <c r="AA203" s="134"/>
      <c r="AB203" s="78"/>
      <c r="AC203" s="134"/>
      <c r="AD203" s="80"/>
    </row>
    <row r="204" spans="4:36" x14ac:dyDescent="0.25">
      <c r="D204" s="255"/>
      <c r="E204" s="90"/>
      <c r="F204" s="172"/>
      <c r="G204" s="169"/>
      <c r="H204" s="92"/>
      <c r="I204" s="97"/>
      <c r="J204" s="98"/>
      <c r="K204" s="101"/>
      <c r="L204" s="119"/>
      <c r="M204" s="77"/>
      <c r="N204" s="102"/>
      <c r="O204" s="74"/>
      <c r="P204" s="78"/>
      <c r="Q204" s="78"/>
      <c r="R204" s="74"/>
      <c r="S204" s="74"/>
      <c r="T204" s="74"/>
      <c r="U204" s="78"/>
      <c r="V204" s="78"/>
      <c r="W204" s="78"/>
      <c r="X204" s="81"/>
      <c r="Y204" s="74"/>
      <c r="Z204" s="74"/>
      <c r="AA204" s="78"/>
      <c r="AB204" s="78"/>
      <c r="AC204" s="78"/>
      <c r="AD204" s="81"/>
    </row>
    <row r="205" spans="4:36" x14ac:dyDescent="0.25">
      <c r="D205" s="168"/>
      <c r="E205" s="171"/>
      <c r="F205" s="172"/>
      <c r="G205" s="173"/>
      <c r="H205" s="92"/>
      <c r="I205" s="93"/>
      <c r="J205" s="103"/>
      <c r="K205" s="74"/>
      <c r="L205" s="120"/>
      <c r="M205" s="77"/>
      <c r="N205" s="74"/>
      <c r="O205" s="74"/>
      <c r="P205" s="74"/>
      <c r="Q205" s="74"/>
      <c r="R205" s="74"/>
      <c r="S205" s="74"/>
      <c r="T205" s="74"/>
      <c r="U205" s="109"/>
      <c r="V205" s="78"/>
      <c r="W205" s="78"/>
      <c r="X205" s="81"/>
      <c r="Y205" s="74"/>
      <c r="Z205" s="74"/>
      <c r="AA205" s="78"/>
      <c r="AB205" s="78"/>
      <c r="AC205" s="78"/>
      <c r="AD205" s="81"/>
    </row>
    <row r="206" spans="4:36" x14ac:dyDescent="0.25">
      <c r="D206" s="255"/>
      <c r="E206" s="90"/>
      <c r="F206" s="91"/>
      <c r="G206" s="90"/>
      <c r="H206" s="92"/>
      <c r="I206" s="93"/>
      <c r="J206" s="103"/>
      <c r="K206" s="74"/>
      <c r="L206" s="120"/>
      <c r="M206" s="77"/>
      <c r="N206" s="74"/>
      <c r="O206" s="74"/>
      <c r="P206" s="74"/>
      <c r="Q206" s="74"/>
      <c r="R206" s="74"/>
      <c r="S206" s="74"/>
      <c r="T206" s="77"/>
      <c r="U206" s="79"/>
      <c r="V206" s="79"/>
      <c r="W206" s="79"/>
      <c r="X206" s="80"/>
      <c r="Y206" s="74"/>
      <c r="Z206" s="77"/>
      <c r="AA206" s="79"/>
      <c r="AB206" s="79"/>
      <c r="AC206" s="79"/>
      <c r="AD206" s="80"/>
    </row>
    <row r="207" spans="4:36" x14ac:dyDescent="0.25">
      <c r="D207" s="125"/>
      <c r="E207" s="90"/>
      <c r="F207" s="91"/>
      <c r="G207" s="90"/>
      <c r="H207" s="92"/>
      <c r="I207" s="93"/>
      <c r="J207" s="103"/>
      <c r="K207" s="74"/>
      <c r="L207" s="120"/>
      <c r="M207" s="77"/>
      <c r="N207" s="74"/>
      <c r="O207" s="74"/>
      <c r="P207" s="74"/>
      <c r="Q207" s="74"/>
      <c r="R207" s="74"/>
      <c r="S207" s="74"/>
      <c r="T207" s="74"/>
      <c r="U207" s="79"/>
      <c r="V207" s="79"/>
      <c r="W207" s="82"/>
      <c r="X207" s="83"/>
      <c r="Y207" s="74"/>
      <c r="Z207" s="83"/>
      <c r="AA207" s="82"/>
      <c r="AB207" s="79"/>
      <c r="AC207" s="82"/>
      <c r="AD207" s="83"/>
    </row>
    <row r="208" spans="4:36" x14ac:dyDescent="0.25">
      <c r="D208" s="125"/>
      <c r="E208" s="90"/>
      <c r="F208" s="91"/>
      <c r="G208" s="90"/>
      <c r="H208" s="92"/>
      <c r="I208" s="97"/>
      <c r="J208" s="98"/>
      <c r="K208" s="99"/>
      <c r="L208" s="121"/>
      <c r="M208" s="92"/>
      <c r="N208" s="80"/>
      <c r="O208" s="74"/>
      <c r="P208" s="92"/>
      <c r="Q208" s="92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</row>
    <row r="209" spans="4:30" x14ac:dyDescent="0.25">
      <c r="D209" s="125"/>
      <c r="E209" s="90"/>
      <c r="F209" s="91"/>
      <c r="G209" s="90"/>
      <c r="H209" s="92"/>
      <c r="I209" s="97"/>
      <c r="J209" s="98"/>
      <c r="K209" s="101"/>
      <c r="L209" s="119"/>
      <c r="M209" s="92"/>
      <c r="N209" s="102"/>
      <c r="O209" s="74"/>
      <c r="P209" s="78"/>
      <c r="Q209" s="78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</row>
    <row r="210" spans="4:30" x14ac:dyDescent="0.25">
      <c r="D210" s="255"/>
      <c r="E210" s="90"/>
      <c r="F210" s="91"/>
      <c r="G210" s="90"/>
      <c r="H210" s="92"/>
      <c r="I210" s="97"/>
      <c r="J210" s="98"/>
      <c r="K210" s="256"/>
      <c r="L210" s="119"/>
      <c r="M210" s="77"/>
      <c r="N210" s="102"/>
      <c r="O210" s="74"/>
      <c r="P210" s="78"/>
      <c r="Q210" s="78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</row>
    <row r="211" spans="4:30" x14ac:dyDescent="0.25">
      <c r="D211" s="255"/>
      <c r="E211" s="90"/>
      <c r="F211" s="172"/>
      <c r="G211" s="169"/>
      <c r="H211" s="92"/>
      <c r="I211" s="97"/>
      <c r="J211" s="98"/>
      <c r="K211" s="101"/>
      <c r="L211" s="119"/>
      <c r="M211" s="77"/>
      <c r="N211" s="102"/>
      <c r="O211" s="74"/>
      <c r="P211" s="78"/>
      <c r="Q211" s="78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</row>
    <row r="212" spans="4:30" x14ac:dyDescent="0.25">
      <c r="D212" s="168"/>
      <c r="E212" s="171"/>
      <c r="F212" s="172"/>
      <c r="G212" s="173"/>
      <c r="H212" s="92"/>
      <c r="I212" s="93"/>
      <c r="J212" s="103"/>
      <c r="K212" s="74"/>
      <c r="L212" s="120"/>
      <c r="M212" s="77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</row>
    <row r="213" spans="4:30" x14ac:dyDescent="0.25">
      <c r="D213" s="255"/>
      <c r="E213" s="90"/>
      <c r="F213" s="91"/>
      <c r="G213" s="90"/>
      <c r="H213" s="92"/>
      <c r="I213" s="93"/>
      <c r="J213" s="103"/>
      <c r="K213" s="74"/>
      <c r="L213" s="120"/>
      <c r="M213" s="77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</row>
  </sheetData>
  <mergeCells count="50">
    <mergeCell ref="BW1:BZ1"/>
    <mergeCell ref="U86:W86"/>
    <mergeCell ref="AA86:AC86"/>
    <mergeCell ref="AG86:AI86"/>
    <mergeCell ref="U96:W96"/>
    <mergeCell ref="AA96:AC96"/>
    <mergeCell ref="AG96:AI96"/>
    <mergeCell ref="U35:W35"/>
    <mergeCell ref="AA35:AC35"/>
    <mergeCell ref="AG35:AI35"/>
    <mergeCell ref="U47:W47"/>
    <mergeCell ref="AA47:AC47"/>
    <mergeCell ref="AG47:AI47"/>
    <mergeCell ref="U76:W76"/>
    <mergeCell ref="AA76:AC76"/>
    <mergeCell ref="AG76:AI76"/>
    <mergeCell ref="U56:W56"/>
    <mergeCell ref="AA56:AC56"/>
    <mergeCell ref="AG56:AI56"/>
    <mergeCell ref="U67:W67"/>
    <mergeCell ref="AA67:AC67"/>
    <mergeCell ref="AG67:AI67"/>
    <mergeCell ref="Z1:AE1"/>
    <mergeCell ref="U10:W10"/>
    <mergeCell ref="AA10:AC10"/>
    <mergeCell ref="AG10:AI10"/>
    <mergeCell ref="U19:W19"/>
    <mergeCell ref="AA19:AC19"/>
    <mergeCell ref="AG19:AI19"/>
    <mergeCell ref="U107:W107"/>
    <mergeCell ref="AA107:AC107"/>
    <mergeCell ref="U118:W118"/>
    <mergeCell ref="AA118:AC118"/>
    <mergeCell ref="AG118:AI118"/>
    <mergeCell ref="U131:W131"/>
    <mergeCell ref="AA131:AC131"/>
    <mergeCell ref="AG131:AI131"/>
    <mergeCell ref="U143:W143"/>
    <mergeCell ref="AA143:AC143"/>
    <mergeCell ref="AG143:AI143"/>
    <mergeCell ref="U153:W153"/>
    <mergeCell ref="AA153:AC153"/>
    <mergeCell ref="U165:W165"/>
    <mergeCell ref="AA165:AC165"/>
    <mergeCell ref="AG165:AI165"/>
    <mergeCell ref="U201:W201"/>
    <mergeCell ref="AA201:AC201"/>
    <mergeCell ref="U191:W191"/>
    <mergeCell ref="AA191:AC191"/>
    <mergeCell ref="AG191:AI191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8F726E745A04C91F9F8F895D66162" ma:contentTypeVersion="2" ma:contentTypeDescription="Creați un document nou." ma:contentTypeScope="" ma:versionID="e3915fdf06fadd3b8a67cc6453c5331a">
  <xsd:schema xmlns:xsd="http://www.w3.org/2001/XMLSchema" xmlns:xs="http://www.w3.org/2001/XMLSchema" xmlns:p="http://schemas.microsoft.com/office/2006/metadata/properties" xmlns:ns2="9a07d9f6-5560-42b9-af2b-9c7500fb4ebb" targetNamespace="http://schemas.microsoft.com/office/2006/metadata/properties" ma:root="true" ma:fieldsID="dc6ec5fffa2cc3107ddd7285502e33ed" ns2:_="">
    <xsd:import namespace="9a07d9f6-5560-42b9-af2b-9c7500fb4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7d9f6-5560-42b9-af2b-9c7500fb4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de conținut"/>
        <xsd:element ref="dc:title" minOccurs="0" maxOccurs="1" ma:index="4" ma:displayName="Titlu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F445A4-AB12-473F-8559-B2B684A055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99B7C8-82B4-4790-9B17-0E338C55E309}">
  <ds:schemaRefs>
    <ds:schemaRef ds:uri="http://purl.org/dc/terms/"/>
    <ds:schemaRef ds:uri="http://purl.org/dc/dcmitype/"/>
    <ds:schemaRef ds:uri="cc92d70c-a4bd-49c8-8369-4f43814b74fe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fb34bd0-9a23-41bb-8e69-9254f8d469f2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7B05640-9170-424B-8541-8ECC8B143B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Efecte de comert</vt:lpstr>
      <vt:lpstr>Incasari si plati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2020-10-09T08:24:51Z</dcterms:created>
  <dcterms:modified xsi:type="dcterms:W3CDTF">2023-05-14T07:03:53Z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0x0101002008F726E745A04C91F9F8F895D66162</vt:lpwstr>
  </property>
</Properties>
</file>