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Aplicatia practica I" sheetId="5" r:id="rId1"/>
    <sheet name="Aplicatia practica II" sheetId="7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7" l="1"/>
  <c r="R34" i="7"/>
  <c r="T34" i="7"/>
  <c r="T35" i="7"/>
  <c r="M22" i="7"/>
  <c r="M17" i="7"/>
  <c r="N49" i="5"/>
  <c r="R33" i="5"/>
  <c r="T34" i="5" s="1"/>
  <c r="T33" i="5"/>
  <c r="N34" i="5"/>
  <c r="N35" i="5"/>
  <c r="M22" i="5"/>
  <c r="M23" i="5"/>
  <c r="M17" i="5"/>
  <c r="N46" i="7"/>
  <c r="N47" i="7" s="1"/>
  <c r="N41" i="7"/>
  <c r="M39" i="7" s="1"/>
  <c r="M34" i="7"/>
  <c r="M35" i="7" s="1"/>
  <c r="M29" i="7"/>
  <c r="N27" i="7" s="1"/>
  <c r="M23" i="7"/>
  <c r="N15" i="7"/>
  <c r="N67" i="7"/>
  <c r="N53" i="7"/>
  <c r="N52" i="7"/>
  <c r="M29" i="5"/>
  <c r="N27" i="5" s="1"/>
  <c r="N55" i="5"/>
  <c r="N41" i="5"/>
  <c r="N40" i="5"/>
  <c r="N15" i="5"/>
  <c r="Z19" i="7" l="1"/>
  <c r="X19" i="7"/>
  <c r="T20" i="7"/>
  <c r="R20" i="7"/>
  <c r="T21" i="7" s="1"/>
  <c r="Z27" i="7"/>
  <c r="X27" i="7"/>
  <c r="T27" i="7"/>
  <c r="R27" i="7"/>
  <c r="T19" i="5"/>
  <c r="Z17" i="5"/>
  <c r="X17" i="5"/>
  <c r="Z26" i="5"/>
  <c r="X26" i="5"/>
  <c r="T26" i="5"/>
  <c r="R26" i="5"/>
  <c r="R19" i="5"/>
  <c r="X28" i="7" l="1"/>
  <c r="X20" i="7"/>
  <c r="X27" i="5"/>
  <c r="T28" i="7"/>
  <c r="T20" i="5"/>
  <c r="T27" i="5"/>
  <c r="X18" i="5"/>
</calcChain>
</file>

<file path=xl/comments1.xml><?xml version="1.0" encoding="utf-8"?>
<comments xmlns="http://schemas.openxmlformats.org/spreadsheetml/2006/main">
  <authors>
    <author>Author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  <charset val="238"/>
          </rPr>
          <t>soldul final</t>
        </r>
        <r>
          <rPr>
            <sz val="9"/>
            <color indexed="81"/>
            <rFont val="Tahoma"/>
            <family val="2"/>
            <charset val="238"/>
          </rPr>
          <t xml:space="preserve"> al conturilor de </t>
        </r>
        <r>
          <rPr>
            <b/>
            <u/>
            <sz val="9"/>
            <color indexed="81"/>
            <rFont val="Tahoma"/>
            <family val="2"/>
            <charset val="238"/>
          </rPr>
          <t>Activ</t>
        </r>
        <r>
          <rPr>
            <sz val="9"/>
            <color indexed="81"/>
            <rFont val="Tahoma"/>
            <family val="2"/>
            <charset val="238"/>
          </rPr>
          <t xml:space="preserve"> ia natura partii mai mari a contului </t>
        </r>
        <r>
          <rPr>
            <b/>
            <sz val="9"/>
            <color indexed="81"/>
            <rFont val="Tahoma"/>
            <family val="2"/>
            <charset val="238"/>
          </rPr>
          <t>(D)</t>
        </r>
        <r>
          <rPr>
            <sz val="9"/>
            <color indexed="81"/>
            <rFont val="Tahoma"/>
            <family val="2"/>
            <charset val="238"/>
          </rPr>
          <t xml:space="preserve">, dar se trece pe partea mai mica a acestuia </t>
        </r>
        <r>
          <rPr>
            <b/>
            <sz val="9"/>
            <color indexed="81"/>
            <rFont val="Tahoma"/>
            <family val="2"/>
            <charset val="238"/>
          </rPr>
          <t>(C)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  <charset val="238"/>
          </rPr>
          <t>soldul final</t>
        </r>
        <r>
          <rPr>
            <sz val="9"/>
            <color indexed="81"/>
            <rFont val="Tahoma"/>
            <family val="2"/>
            <charset val="238"/>
          </rPr>
          <t xml:space="preserve"> al conturilor de </t>
        </r>
        <r>
          <rPr>
            <b/>
            <u/>
            <sz val="9"/>
            <color indexed="81"/>
            <rFont val="Tahoma"/>
            <family val="2"/>
            <charset val="238"/>
          </rPr>
          <t>Pasiv</t>
        </r>
        <r>
          <rPr>
            <sz val="9"/>
            <color indexed="81"/>
            <rFont val="Tahoma"/>
            <family val="2"/>
            <charset val="238"/>
          </rPr>
          <t xml:space="preserve"> ia natura partii mai mari a contului </t>
        </r>
        <r>
          <rPr>
            <b/>
            <sz val="9"/>
            <color indexed="81"/>
            <rFont val="Tahoma"/>
            <family val="2"/>
            <charset val="238"/>
          </rPr>
          <t>(C)</t>
        </r>
        <r>
          <rPr>
            <sz val="9"/>
            <color indexed="81"/>
            <rFont val="Tahoma"/>
            <family val="2"/>
            <charset val="238"/>
          </rPr>
          <t xml:space="preserve">, dar se trece pe partea mai mica a acestuia </t>
        </r>
        <r>
          <rPr>
            <b/>
            <sz val="9"/>
            <color indexed="81"/>
            <rFont val="Tahoma"/>
            <family val="2"/>
            <charset val="238"/>
          </rPr>
          <t>(D)</t>
        </r>
      </text>
    </comment>
    <comment ref="Q15" authorId="0" shapeId="0">
      <text>
        <r>
          <rPr>
            <sz val="9"/>
            <color indexed="81"/>
            <rFont val="Tahoma"/>
            <charset val="1"/>
          </rPr>
          <t>nu are niciodata sold initial</t>
        </r>
      </text>
    </comment>
    <comment ref="AA15" authorId="0" shapeId="0">
      <text>
        <r>
          <rPr>
            <sz val="9"/>
            <color indexed="81"/>
            <rFont val="Tahoma"/>
            <charset val="1"/>
          </rPr>
          <t>nu are niciodata sold initial</t>
        </r>
      </text>
    </comment>
    <comment ref="D33" authorId="0" shapeId="0">
      <text>
        <r>
          <rPr>
            <sz val="9"/>
            <color indexed="81"/>
            <rFont val="Tahoma"/>
            <family val="2"/>
            <charset val="238"/>
          </rPr>
          <t>concomitent cu facturarea vanzarii de marfuri se face descarcarea gestiunii de marfurile vandute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  <charset val="238"/>
          </rPr>
          <t>soldul final</t>
        </r>
        <r>
          <rPr>
            <sz val="9"/>
            <color indexed="81"/>
            <rFont val="Tahoma"/>
            <family val="2"/>
            <charset val="238"/>
          </rPr>
          <t xml:space="preserve"> al conturilor de </t>
        </r>
        <r>
          <rPr>
            <b/>
            <u/>
            <sz val="9"/>
            <color indexed="81"/>
            <rFont val="Tahoma"/>
            <family val="2"/>
            <charset val="238"/>
          </rPr>
          <t>Activ</t>
        </r>
        <r>
          <rPr>
            <sz val="9"/>
            <color indexed="81"/>
            <rFont val="Tahoma"/>
            <family val="2"/>
            <charset val="238"/>
          </rPr>
          <t xml:space="preserve"> ia natura partii mai mari a contului </t>
        </r>
        <r>
          <rPr>
            <b/>
            <sz val="9"/>
            <color indexed="81"/>
            <rFont val="Tahoma"/>
            <family val="2"/>
            <charset val="238"/>
          </rPr>
          <t>(D)</t>
        </r>
        <r>
          <rPr>
            <sz val="9"/>
            <color indexed="81"/>
            <rFont val="Tahoma"/>
            <family val="2"/>
            <charset val="238"/>
          </rPr>
          <t xml:space="preserve">, dar se trece pe partea mai mica a acestuia </t>
        </r>
        <r>
          <rPr>
            <b/>
            <sz val="9"/>
            <color indexed="81"/>
            <rFont val="Tahoma"/>
            <family val="2"/>
            <charset val="238"/>
          </rPr>
          <t>(C)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  <charset val="238"/>
          </rPr>
          <t>soldul final</t>
        </r>
        <r>
          <rPr>
            <sz val="9"/>
            <color indexed="81"/>
            <rFont val="Tahoma"/>
            <family val="2"/>
            <charset val="238"/>
          </rPr>
          <t xml:space="preserve"> al conturilor de </t>
        </r>
        <r>
          <rPr>
            <b/>
            <sz val="9"/>
            <color indexed="81"/>
            <rFont val="Tahoma"/>
            <family val="2"/>
            <charset val="238"/>
          </rPr>
          <t>Pasiv</t>
        </r>
        <r>
          <rPr>
            <sz val="9"/>
            <color indexed="81"/>
            <rFont val="Tahoma"/>
            <family val="2"/>
            <charset val="238"/>
          </rPr>
          <t xml:space="preserve"> ia natura partii mai mari a contului </t>
        </r>
        <r>
          <rPr>
            <b/>
            <sz val="9"/>
            <color indexed="81"/>
            <rFont val="Tahoma"/>
            <family val="2"/>
            <charset val="238"/>
          </rPr>
          <t>(C)</t>
        </r>
        <r>
          <rPr>
            <sz val="9"/>
            <color indexed="81"/>
            <rFont val="Tahoma"/>
            <family val="2"/>
            <charset val="238"/>
          </rPr>
          <t xml:space="preserve">, dar se trece pe partea mai mica a acestuia </t>
        </r>
        <r>
          <rPr>
            <b/>
            <sz val="9"/>
            <color indexed="81"/>
            <rFont val="Tahoma"/>
            <family val="2"/>
            <charset val="238"/>
          </rPr>
          <t>(D)</t>
        </r>
      </text>
    </comment>
    <comment ref="Q15" authorId="0" shapeId="0">
      <text>
        <r>
          <rPr>
            <sz val="9"/>
            <color indexed="81"/>
            <rFont val="Tahoma"/>
            <charset val="1"/>
          </rPr>
          <t>nu are niciodata sold initial</t>
        </r>
      </text>
    </comment>
    <comment ref="AA15" authorId="0" shapeId="0">
      <text>
        <r>
          <rPr>
            <sz val="9"/>
            <color indexed="81"/>
            <rFont val="Tahoma"/>
            <charset val="1"/>
          </rPr>
          <t>nu are niciodata sold initial</t>
        </r>
      </text>
    </comment>
    <comment ref="D39" authorId="0" shapeId="0">
      <text>
        <r>
          <rPr>
            <sz val="9"/>
            <color indexed="81"/>
            <rFont val="Tahoma"/>
            <family val="2"/>
            <charset val="238"/>
          </rPr>
          <t>concomitent cu facturarea vanzarii de produse finite se face descarcarea gestiunii de produsele finite vandute</t>
        </r>
      </text>
    </comment>
    <comment ref="D45" authorId="0" shapeId="0">
      <text>
        <r>
          <rPr>
            <sz val="9"/>
            <color indexed="81"/>
            <rFont val="Tahoma"/>
            <family val="2"/>
            <charset val="238"/>
          </rPr>
          <t>concomitent cu facturarea vanzarii de semifabricate se face descarcarea gestiunii de semifabricatele vandute</t>
        </r>
      </text>
    </comment>
  </commentList>
</comments>
</file>

<file path=xl/sharedStrings.xml><?xml version="1.0" encoding="utf-8"?>
<sst xmlns="http://schemas.openxmlformats.org/spreadsheetml/2006/main" count="362" uniqueCount="56">
  <si>
    <t>D</t>
  </si>
  <si>
    <t>A</t>
  </si>
  <si>
    <t>C</t>
  </si>
  <si>
    <t>+</t>
  </si>
  <si>
    <t>-</t>
  </si>
  <si>
    <t>P</t>
  </si>
  <si>
    <t>A / P</t>
  </si>
  <si>
    <t>+ / -</t>
  </si>
  <si>
    <t>Operațiunea 1</t>
  </si>
  <si>
    <t>achizitie materiale de natura obiectelor de inventar (13.000 lei, TVA 19%)</t>
  </si>
  <si>
    <t>%</t>
  </si>
  <si>
    <t>=</t>
  </si>
  <si>
    <t>Si</t>
  </si>
  <si>
    <t xml:space="preserve">A </t>
  </si>
  <si>
    <t>Rd</t>
  </si>
  <si>
    <t>Rc</t>
  </si>
  <si>
    <t>TSD</t>
  </si>
  <si>
    <t>TSC</t>
  </si>
  <si>
    <t>Sfc</t>
  </si>
  <si>
    <t>Sfd</t>
  </si>
  <si>
    <t>Operațiunea 2</t>
  </si>
  <si>
    <t>achizitie autoutilitara (71.400 lei, TVA inclus)</t>
  </si>
  <si>
    <t>Operațiunea 3</t>
  </si>
  <si>
    <t>achizitie marfuri (9.000 lei, TVA 19%)</t>
  </si>
  <si>
    <t>Operațiunea 4</t>
  </si>
  <si>
    <t>vanzare marfuri (59.500 lei, TVA inclus)</t>
  </si>
  <si>
    <t>Operațiunea 5</t>
  </si>
  <si>
    <t>regularizare TVA</t>
  </si>
  <si>
    <t>Operațiunea 6</t>
  </si>
  <si>
    <t>incasare de la stat a TVA de recuperat (6.080 lei)</t>
  </si>
  <si>
    <t>achizitie materii prime (10.000 lei, TVA 19%)</t>
  </si>
  <si>
    <t>achizitie utilaj (107.100 lei, TVA inclus)</t>
  </si>
  <si>
    <t>achizitie materiale consumabile (5.500 lei, TVA 19%)</t>
  </si>
  <si>
    <t>achizitie program informatic (5.950 lei, TVA inclus)</t>
  </si>
  <si>
    <t>vanzare produse finite (129.000 lei, TVA 19%)</t>
  </si>
  <si>
    <t>vanzare semifabricate (18.445 lei, TVA inclus)</t>
  </si>
  <si>
    <t>Operațiunea 7</t>
  </si>
  <si>
    <t>Operațiunea 8</t>
  </si>
  <si>
    <t>plata catre stat a obligatiei prind TVA (6.460 lei)</t>
  </si>
  <si>
    <t>5121</t>
  </si>
  <si>
    <t xml:space="preserve">La ct. de ACTIV partea de D ≥ partea de C si au sold final debitor </t>
  </si>
  <si>
    <t>CT. DE ACTIV</t>
  </si>
  <si>
    <t>CT. DE PASIV</t>
  </si>
  <si>
    <t>La ct. de PASIV partea de D ≤ partea de C si au sold final creditor</t>
  </si>
  <si>
    <t>Explicații</t>
  </si>
  <si>
    <t xml:space="preserve"> Analiză contabilă</t>
  </si>
  <si>
    <r>
      <t xml:space="preserve">inchid ct. </t>
    </r>
    <r>
      <rPr>
        <b/>
        <sz val="10"/>
        <color rgb="FF0000FF"/>
        <rFont val="Calibri"/>
        <family val="2"/>
        <charset val="238"/>
        <scheme val="minor"/>
      </rPr>
      <t>4427</t>
    </r>
    <r>
      <rPr>
        <b/>
        <sz val="10"/>
        <color theme="1"/>
        <rFont val="Calibri"/>
        <family val="2"/>
        <charset val="238"/>
        <scheme val="minor"/>
      </rPr>
      <t xml:space="preserve"> (mai mic) prin intermediul ct. </t>
    </r>
    <r>
      <rPr>
        <b/>
        <sz val="10"/>
        <color rgb="FF0000FF"/>
        <rFont val="Calibri"/>
        <family val="2"/>
        <charset val="238"/>
        <scheme val="minor"/>
      </rPr>
      <t>4426</t>
    </r>
    <r>
      <rPr>
        <b/>
        <sz val="10"/>
        <color theme="1"/>
        <rFont val="Calibri"/>
        <family val="2"/>
        <charset val="238"/>
        <scheme val="minor"/>
      </rPr>
      <t xml:space="preserve"> (mai mare) - 9.500 lei</t>
    </r>
  </si>
  <si>
    <t>scrise si astfel:</t>
  </si>
  <si>
    <r>
      <t xml:space="preserve">Cele 2 articole contabile simple de la </t>
    </r>
    <r>
      <rPr>
        <b/>
        <sz val="11"/>
        <color rgb="FFFF0000"/>
        <rFont val="Calibri"/>
        <family val="2"/>
        <charset val="238"/>
        <scheme val="minor"/>
      </rPr>
      <t>operațiunea 5</t>
    </r>
    <r>
      <rPr>
        <b/>
        <sz val="11"/>
        <color rgb="FF0000FF"/>
        <rFont val="Calibri"/>
        <family val="2"/>
        <charset val="238"/>
        <scheme val="minor"/>
      </rPr>
      <t xml:space="preserve"> mai pot fi </t>
    </r>
  </si>
  <si>
    <r>
      <rPr>
        <b/>
        <sz val="10"/>
        <color rgb="FF0000FF"/>
        <rFont val="Calibri"/>
        <family val="2"/>
        <charset val="238"/>
        <scheme val="minor"/>
      </rPr>
      <t>4426 &gt; 4427</t>
    </r>
    <r>
      <rPr>
        <b/>
        <sz val="10"/>
        <color rgb="FFFF0000"/>
        <rFont val="Calibri"/>
        <family val="2"/>
        <charset val="238"/>
        <scheme val="minor"/>
      </rPr>
      <t xml:space="preserve">, reise ca diferenta dintre cele doua ct. se va trece in ct. </t>
    </r>
    <r>
      <rPr>
        <b/>
        <sz val="10"/>
        <color rgb="FF0000FF"/>
        <rFont val="Calibri"/>
        <family val="2"/>
        <charset val="238"/>
        <scheme val="minor"/>
      </rPr>
      <t>4424</t>
    </r>
  </si>
  <si>
    <r>
      <rPr>
        <b/>
        <sz val="10"/>
        <color rgb="FF0000FF"/>
        <rFont val="Calibri"/>
        <family val="2"/>
        <charset val="238"/>
        <scheme val="minor"/>
      </rPr>
      <t>4426 &lt; 4427</t>
    </r>
    <r>
      <rPr>
        <b/>
        <sz val="10"/>
        <color rgb="FFFF0000"/>
        <rFont val="Calibri"/>
        <family val="2"/>
        <charset val="238"/>
        <scheme val="minor"/>
      </rPr>
      <t xml:space="preserve">, reise ca diferenta dintre cele doua ct. se va trece in ct. </t>
    </r>
    <r>
      <rPr>
        <b/>
        <sz val="10"/>
        <color rgb="FF0000FF"/>
        <rFont val="Calibri"/>
        <family val="2"/>
        <charset val="238"/>
        <scheme val="minor"/>
      </rPr>
      <t>4423</t>
    </r>
  </si>
  <si>
    <r>
      <t xml:space="preserve">inchid ct. </t>
    </r>
    <r>
      <rPr>
        <b/>
        <sz val="10"/>
        <color rgb="FF0000FF"/>
        <rFont val="Calibri"/>
        <family val="2"/>
        <charset val="238"/>
        <scheme val="minor"/>
      </rPr>
      <t>4426</t>
    </r>
    <r>
      <rPr>
        <b/>
        <sz val="10"/>
        <color theme="1"/>
        <rFont val="Calibri"/>
        <family val="2"/>
        <charset val="238"/>
        <scheme val="minor"/>
      </rPr>
      <t xml:space="preserve"> (mai mic) prin intermediul ct. </t>
    </r>
    <r>
      <rPr>
        <b/>
        <sz val="10"/>
        <color rgb="FF0000FF"/>
        <rFont val="Calibri"/>
        <family val="2"/>
        <charset val="238"/>
        <scheme val="minor"/>
      </rPr>
      <t>4427</t>
    </r>
    <r>
      <rPr>
        <b/>
        <sz val="10"/>
        <color theme="1"/>
        <rFont val="Calibri"/>
        <family val="2"/>
        <charset val="238"/>
        <scheme val="minor"/>
      </rPr>
      <t xml:space="preserve"> (mai mare) - 20.995 lei</t>
    </r>
  </si>
  <si>
    <r>
      <t xml:space="preserve">Cele 2 articole contabile simple de la </t>
    </r>
    <r>
      <rPr>
        <b/>
        <sz val="11"/>
        <color rgb="FFFF0000"/>
        <rFont val="Calibri"/>
        <family val="2"/>
        <charset val="238"/>
        <scheme val="minor"/>
      </rPr>
      <t>operațiunea 7</t>
    </r>
    <r>
      <rPr>
        <b/>
        <sz val="11"/>
        <color rgb="FF0000FF"/>
        <rFont val="Calibri"/>
        <family val="2"/>
        <charset val="238"/>
        <scheme val="minor"/>
      </rPr>
      <t xml:space="preserve"> mai pot fi </t>
    </r>
  </si>
  <si>
    <r>
      <t xml:space="preserve">diferenta de 6.460 lei care a mai ramas in ct. </t>
    </r>
    <r>
      <rPr>
        <b/>
        <sz val="10"/>
        <color rgb="FF0000FF"/>
        <rFont val="Calibri"/>
        <family val="2"/>
        <charset val="238"/>
        <scheme val="minor"/>
      </rPr>
      <t>4427</t>
    </r>
    <r>
      <rPr>
        <b/>
        <sz val="10"/>
        <color theme="1"/>
        <rFont val="Calibri"/>
        <family val="2"/>
        <charset val="238"/>
        <scheme val="minor"/>
      </rPr>
      <t xml:space="preserve"> se transfera in ct. </t>
    </r>
    <r>
      <rPr>
        <b/>
        <sz val="10"/>
        <color rgb="FF0000FF"/>
        <rFont val="Calibri"/>
        <family val="2"/>
        <charset val="238"/>
        <scheme val="minor"/>
      </rPr>
      <t>4423</t>
    </r>
  </si>
  <si>
    <r>
      <t xml:space="preserve">diferenta de 6.080 lei care a mai ramas in ct. </t>
    </r>
    <r>
      <rPr>
        <b/>
        <sz val="10"/>
        <color rgb="FF0000FF"/>
        <rFont val="Calibri"/>
        <family val="2"/>
        <charset val="238"/>
        <scheme val="minor"/>
      </rPr>
      <t>4426</t>
    </r>
    <r>
      <rPr>
        <b/>
        <sz val="10"/>
        <color theme="1"/>
        <rFont val="Calibri"/>
        <family val="2"/>
        <charset val="238"/>
        <scheme val="minor"/>
      </rPr>
      <t xml:space="preserve"> se transfera in ct. </t>
    </r>
    <r>
      <rPr>
        <b/>
        <sz val="10"/>
        <color rgb="FF0000FF"/>
        <rFont val="Calibri"/>
        <family val="2"/>
        <charset val="238"/>
        <scheme val="minor"/>
      </rPr>
      <t>4424</t>
    </r>
  </si>
  <si>
    <t>Conf. univ. dr. Florin Scorțescu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</si>
</sst>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b/>
      <u/>
      <sz val="12"/>
      <color rgb="FFFF0000"/>
      <name val="Calibri"/>
      <family val="2"/>
      <charset val="238"/>
      <scheme val="minor"/>
    </font>
    <font>
      <sz val="11"/>
      <color rgb="FFFF0000"/>
      <name val="Times New Roman"/>
      <family val="1"/>
      <charset val="238"/>
    </font>
    <font>
      <b/>
      <sz val="12"/>
      <color theme="1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11"/>
      <color theme="0"/>
      <name val="Calibri"/>
      <family val="2"/>
      <charset val="238"/>
      <scheme val="minor"/>
    </font>
    <font>
      <b/>
      <sz val="11"/>
      <color theme="0"/>
      <name val="Times New Roman"/>
      <family val="1"/>
      <charset val="238"/>
    </font>
    <font>
      <b/>
      <sz val="12"/>
      <color theme="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u/>
      <sz val="9"/>
      <color indexed="81"/>
      <name val="Tahoma"/>
      <family val="2"/>
      <charset val="238"/>
    </font>
    <font>
      <b/>
      <u/>
      <sz val="15"/>
      <color rgb="FF00B050"/>
      <name val="Calibri"/>
      <family val="2"/>
      <charset val="238"/>
      <scheme val="minor"/>
    </font>
    <font>
      <b/>
      <u/>
      <sz val="15"/>
      <color rgb="FFFF0000"/>
      <name val="Calibri"/>
      <family val="2"/>
      <charset val="238"/>
      <scheme val="minor"/>
    </font>
    <font>
      <b/>
      <u/>
      <sz val="12"/>
      <color rgb="FF0000FF"/>
      <name val="Calibri"/>
      <family val="2"/>
      <charset val="238"/>
      <scheme val="minor"/>
    </font>
    <font>
      <b/>
      <sz val="10"/>
      <color rgb="FF0000FF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 style="dashed">
        <color rgb="FF000000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/>
    <xf numFmtId="0" fontId="9" fillId="0" borderId="0" xfId="0" applyFont="1"/>
    <xf numFmtId="0" fontId="9" fillId="0" borderId="0" xfId="0" applyFont="1" applyAlignment="1">
      <alignment horizontal="right"/>
    </xf>
    <xf numFmtId="4" fontId="0" fillId="0" borderId="5" xfId="0" applyNumberFormat="1" applyBorder="1"/>
    <xf numFmtId="4" fontId="0" fillId="3" borderId="5" xfId="0" applyNumberFormat="1" applyFill="1" applyBorder="1"/>
    <xf numFmtId="4" fontId="0" fillId="3" borderId="0" xfId="0" applyNumberFormat="1" applyFill="1"/>
    <xf numFmtId="0" fontId="1" fillId="0" borderId="0" xfId="0" applyFont="1" applyAlignment="1">
      <alignment horizontal="left"/>
    </xf>
    <xf numFmtId="0" fontId="0" fillId="0" borderId="7" xfId="0" applyBorder="1" applyAlignment="1">
      <alignment horizontal="right"/>
    </xf>
    <xf numFmtId="0" fontId="0" fillId="0" borderId="4" xfId="0" applyBorder="1"/>
    <xf numFmtId="0" fontId="0" fillId="0" borderId="8" xfId="0" applyBorder="1"/>
    <xf numFmtId="4" fontId="0" fillId="0" borderId="10" xfId="0" applyNumberFormat="1" applyBorder="1"/>
    <xf numFmtId="4" fontId="0" fillId="0" borderId="9" xfId="0" applyNumberFormat="1" applyBorder="1"/>
    <xf numFmtId="0" fontId="0" fillId="0" borderId="0" xfId="0" applyAlignment="1">
      <alignment horizontal="right"/>
    </xf>
    <xf numFmtId="0" fontId="0" fillId="0" borderId="12" xfId="0" applyBorder="1"/>
    <xf numFmtId="4" fontId="1" fillId="0" borderId="12" xfId="0" applyNumberFormat="1" applyFont="1" applyBorder="1"/>
    <xf numFmtId="4" fontId="1" fillId="3" borderId="12" xfId="0" applyNumberFormat="1" applyFont="1" applyFill="1" applyBorder="1"/>
    <xf numFmtId="4" fontId="0" fillId="0" borderId="12" xfId="0" applyNumberFormat="1" applyBorder="1"/>
    <xf numFmtId="4" fontId="0" fillId="3" borderId="12" xfId="0" applyNumberFormat="1" applyFill="1" applyBorder="1"/>
    <xf numFmtId="0" fontId="1" fillId="0" borderId="13" xfId="0" applyFont="1" applyBorder="1"/>
    <xf numFmtId="4" fontId="1" fillId="0" borderId="13" xfId="0" applyNumberFormat="1" applyFont="1" applyBorder="1"/>
    <xf numFmtId="4" fontId="1" fillId="3" borderId="13" xfId="0" applyNumberFormat="1" applyFont="1" applyFill="1" applyBorder="1"/>
    <xf numFmtId="0" fontId="1" fillId="0" borderId="13" xfId="0" applyFont="1" applyBorder="1" applyAlignment="1">
      <alignment horizontal="right"/>
    </xf>
    <xf numFmtId="4" fontId="0" fillId="3" borderId="13" xfId="0" applyNumberFormat="1" applyFill="1" applyBorder="1"/>
    <xf numFmtId="4" fontId="10" fillId="0" borderId="12" xfId="0" applyNumberFormat="1" applyFont="1" applyBorder="1"/>
    <xf numFmtId="0" fontId="10" fillId="0" borderId="12" xfId="0" applyFont="1" applyBorder="1"/>
    <xf numFmtId="0" fontId="11" fillId="0" borderId="0" xfId="0" applyFont="1"/>
    <xf numFmtId="0" fontId="10" fillId="0" borderId="0" xfId="0" applyFont="1"/>
    <xf numFmtId="4" fontId="10" fillId="0" borderId="0" xfId="0" applyNumberFormat="1" applyFont="1"/>
    <xf numFmtId="4" fontId="0" fillId="4" borderId="0" xfId="0" applyNumberFormat="1" applyFill="1"/>
    <xf numFmtId="0" fontId="0" fillId="0" borderId="8" xfId="0" applyBorder="1" applyAlignment="1">
      <alignment horizontal="left"/>
    </xf>
    <xf numFmtId="4" fontId="0" fillId="0" borderId="11" xfId="0" applyNumberFormat="1" applyBorder="1"/>
    <xf numFmtId="0" fontId="0" fillId="0" borderId="0" xfId="0" applyAlignment="1">
      <alignment horizontal="center"/>
    </xf>
    <xf numFmtId="0" fontId="0" fillId="3" borderId="0" xfId="0" applyFill="1"/>
    <xf numFmtId="49" fontId="1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" fontId="1" fillId="0" borderId="0" xfId="0" applyNumberFormat="1" applyFont="1"/>
    <xf numFmtId="4" fontId="1" fillId="3" borderId="0" xfId="0" applyNumberFormat="1" applyFont="1" applyFill="1"/>
    <xf numFmtId="0" fontId="13" fillId="0" borderId="0" xfId="0" applyFont="1"/>
    <xf numFmtId="49" fontId="14" fillId="0" borderId="0" xfId="0" applyNumberFormat="1" applyFont="1" applyAlignment="1">
      <alignment horizontal="right"/>
    </xf>
    <xf numFmtId="49" fontId="15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0" xfId="0" applyFont="1" applyAlignment="1">
      <alignment horizontal="left"/>
    </xf>
    <xf numFmtId="4" fontId="10" fillId="0" borderId="10" xfId="0" applyNumberFormat="1" applyFont="1" applyBorder="1"/>
    <xf numFmtId="4" fontId="10" fillId="0" borderId="9" xfId="0" applyNumberFormat="1" applyFont="1" applyBorder="1"/>
    <xf numFmtId="0" fontId="10" fillId="0" borderId="4" xfId="0" applyFont="1" applyBorder="1"/>
    <xf numFmtId="0" fontId="10" fillId="0" borderId="8" xfId="0" applyFont="1" applyBorder="1"/>
    <xf numFmtId="4" fontId="10" fillId="0" borderId="11" xfId="0" applyNumberFormat="1" applyFont="1" applyBorder="1"/>
    <xf numFmtId="49" fontId="14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left"/>
    </xf>
    <xf numFmtId="0" fontId="10" fillId="0" borderId="5" xfId="0" applyFont="1" applyBorder="1"/>
    <xf numFmtId="4" fontId="10" fillId="0" borderId="5" xfId="0" applyNumberFormat="1" applyFont="1" applyBorder="1"/>
    <xf numFmtId="0" fontId="10" fillId="0" borderId="5" xfId="0" applyFont="1" applyBorder="1" applyAlignment="1">
      <alignment horizontal="right"/>
    </xf>
    <xf numFmtId="0" fontId="9" fillId="0" borderId="6" xfId="0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9" fillId="5" borderId="0" xfId="0" applyFont="1" applyFill="1"/>
    <xf numFmtId="0" fontId="18" fillId="6" borderId="0" xfId="0" applyFont="1" applyFill="1" applyAlignment="1">
      <alignment horizontal="left"/>
    </xf>
    <xf numFmtId="0" fontId="17" fillId="6" borderId="0" xfId="0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0" fontId="25" fillId="0" borderId="0" xfId="0" applyFont="1"/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D81"/>
  <sheetViews>
    <sheetView tabSelected="1" zoomScaleNormal="100" workbookViewId="0">
      <pane ySplit="9" topLeftCell="A10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14.28515625" customWidth="1"/>
    <col min="4" max="4" width="58.140625" style="1" customWidth="1"/>
    <col min="5" max="5" width="5.140625" customWidth="1"/>
    <col min="6" max="6" width="4.5703125" customWidth="1"/>
    <col min="7" max="7" width="4.28515625" customWidth="1"/>
    <col min="8" max="8" width="4.85546875" customWidth="1"/>
    <col min="10" max="10" width="1.5703125" customWidth="1"/>
    <col min="13" max="14" width="9.85546875" bestFit="1" customWidth="1"/>
    <col min="17" max="17" width="4.140625" customWidth="1"/>
    <col min="18" max="18" width="9.85546875" bestFit="1" customWidth="1"/>
    <col min="19" max="19" width="0.5703125" customWidth="1"/>
    <col min="20" max="20" width="9.42578125" customWidth="1"/>
    <col min="21" max="21" width="3.5703125" customWidth="1"/>
    <col min="23" max="23" width="3.7109375" customWidth="1"/>
    <col min="25" max="25" width="0.5703125" customWidth="1"/>
    <col min="27" max="27" width="3.7109375" customWidth="1"/>
  </cols>
  <sheetData>
    <row r="1" spans="2:56" ht="15.75" x14ac:dyDescent="0.25">
      <c r="B1" s="3"/>
      <c r="C1" s="4"/>
      <c r="D1" s="3"/>
      <c r="E1" s="2"/>
      <c r="F1" s="2"/>
      <c r="G1" s="2"/>
      <c r="H1" s="2"/>
      <c r="I1" s="2"/>
      <c r="J1" s="12"/>
      <c r="K1" s="2"/>
      <c r="L1" s="2"/>
      <c r="M1" s="2"/>
      <c r="N1" s="2"/>
      <c r="BA1" s="98" t="s">
        <v>55</v>
      </c>
      <c r="BB1" s="98"/>
      <c r="BC1" s="98"/>
      <c r="BD1" s="98"/>
    </row>
    <row r="2" spans="2:56" ht="15.75" x14ac:dyDescent="0.25">
      <c r="B2" s="3"/>
      <c r="C2" s="4"/>
      <c r="D2" s="3"/>
      <c r="E2" s="2"/>
      <c r="F2" s="2"/>
      <c r="G2" s="2"/>
      <c r="H2" s="2"/>
      <c r="I2" s="2"/>
      <c r="J2" s="12"/>
      <c r="K2" s="2"/>
      <c r="L2" s="2"/>
      <c r="M2" s="2"/>
      <c r="N2" s="2"/>
    </row>
    <row r="3" spans="2:56" ht="19.5" thickBot="1" x14ac:dyDescent="0.35">
      <c r="B3" s="3"/>
      <c r="C3" s="91" t="s">
        <v>40</v>
      </c>
      <c r="D3" s="91"/>
      <c r="E3" s="2"/>
      <c r="F3" s="2"/>
      <c r="G3" s="2"/>
      <c r="H3" s="2"/>
      <c r="I3" s="6" t="s">
        <v>0</v>
      </c>
      <c r="J3" s="7" t="s">
        <v>1</v>
      </c>
      <c r="K3" s="8" t="s">
        <v>2</v>
      </c>
      <c r="L3" s="2"/>
      <c r="M3" s="2"/>
      <c r="N3" s="2"/>
    </row>
    <row r="4" spans="2:56" ht="19.5" customHeight="1" x14ac:dyDescent="0.25">
      <c r="C4" s="93" t="s">
        <v>43</v>
      </c>
      <c r="D4" s="94"/>
      <c r="I4" s="9" t="s">
        <v>3</v>
      </c>
      <c r="J4" s="10"/>
      <c r="K4" s="9" t="s">
        <v>4</v>
      </c>
    </row>
    <row r="5" spans="2:56" ht="15.75" x14ac:dyDescent="0.25">
      <c r="I5" s="2"/>
      <c r="J5" s="11"/>
      <c r="K5" s="2"/>
    </row>
    <row r="6" spans="2:56" ht="15.75" x14ac:dyDescent="0.25">
      <c r="I6" s="2"/>
      <c r="J6" s="12"/>
      <c r="K6" s="2"/>
    </row>
    <row r="7" spans="2:56" ht="19.5" thickBot="1" x14ac:dyDescent="0.35">
      <c r="I7" s="6" t="s">
        <v>0</v>
      </c>
      <c r="J7" s="7" t="s">
        <v>5</v>
      </c>
      <c r="K7" s="8" t="s">
        <v>2</v>
      </c>
    </row>
    <row r="8" spans="2:56" ht="19.5" customHeight="1" x14ac:dyDescent="0.25">
      <c r="I8" s="9" t="s">
        <v>4</v>
      </c>
      <c r="J8" s="10"/>
      <c r="K8" s="9" t="s">
        <v>3</v>
      </c>
    </row>
    <row r="9" spans="2:56" ht="19.5" customHeight="1" x14ac:dyDescent="0.25">
      <c r="C9" s="4"/>
      <c r="I9" s="2"/>
      <c r="J9" s="11"/>
      <c r="K9" s="2"/>
    </row>
    <row r="10" spans="2:56" x14ac:dyDescent="0.25">
      <c r="C10" s="4"/>
    </row>
    <row r="11" spans="2:56" ht="14.25" customHeight="1" x14ac:dyDescent="0.25">
      <c r="C11" s="4"/>
    </row>
    <row r="12" spans="2:56" ht="19.5" x14ac:dyDescent="0.3">
      <c r="C12" s="4"/>
      <c r="R12" s="95" t="s">
        <v>41</v>
      </c>
      <c r="S12" s="95"/>
      <c r="T12" s="95"/>
      <c r="X12" s="96" t="s">
        <v>42</v>
      </c>
      <c r="Y12" s="96"/>
      <c r="Z12" s="96"/>
    </row>
    <row r="13" spans="2:56" ht="15.75" x14ac:dyDescent="0.25">
      <c r="C13" s="4"/>
      <c r="D13" s="19" t="s">
        <v>44</v>
      </c>
      <c r="E13" s="97" t="s">
        <v>45</v>
      </c>
      <c r="F13" s="97"/>
      <c r="G13" s="97"/>
      <c r="H13" s="97"/>
    </row>
    <row r="14" spans="2:56" ht="16.5" thickBot="1" x14ac:dyDescent="0.3">
      <c r="C14" s="4"/>
      <c r="D14" s="17"/>
      <c r="E14" s="1"/>
      <c r="F14" s="64" t="s">
        <v>6</v>
      </c>
      <c r="G14" s="65" t="s">
        <v>7</v>
      </c>
      <c r="H14" s="56"/>
      <c r="I14" s="13" t="s">
        <v>0</v>
      </c>
      <c r="J14" s="14"/>
      <c r="K14" s="15" t="s">
        <v>2</v>
      </c>
      <c r="M14" s="16" t="s">
        <v>0</v>
      </c>
      <c r="N14" s="17" t="s">
        <v>2</v>
      </c>
      <c r="Q14" s="24" t="s">
        <v>0</v>
      </c>
      <c r="R14" s="90">
        <v>4426</v>
      </c>
      <c r="S14" s="90"/>
      <c r="T14" s="90"/>
      <c r="U14" s="25" t="s">
        <v>2</v>
      </c>
      <c r="W14" s="24" t="s">
        <v>0</v>
      </c>
      <c r="X14" s="90">
        <v>4427</v>
      </c>
      <c r="Y14" s="90"/>
      <c r="Z14" s="90"/>
      <c r="AA14" s="25" t="s">
        <v>2</v>
      </c>
    </row>
    <row r="15" spans="2:56" x14ac:dyDescent="0.25">
      <c r="C15" s="4" t="s">
        <v>8</v>
      </c>
      <c r="D15" s="62" t="s">
        <v>9</v>
      </c>
      <c r="E15" s="17">
        <v>303</v>
      </c>
      <c r="F15" s="64" t="s">
        <v>1</v>
      </c>
      <c r="G15" s="65" t="s">
        <v>3</v>
      </c>
      <c r="H15" s="58"/>
      <c r="I15" s="30" t="s">
        <v>10</v>
      </c>
      <c r="J15" s="16" t="s">
        <v>11</v>
      </c>
      <c r="K15" s="21">
        <v>401</v>
      </c>
      <c r="M15" s="33"/>
      <c r="N15" s="34">
        <f>M16+M17</f>
        <v>15470</v>
      </c>
      <c r="Q15" s="87" t="s">
        <v>12</v>
      </c>
      <c r="R15" s="26"/>
      <c r="S15" s="27"/>
      <c r="T15" s="26"/>
      <c r="U15" s="23"/>
      <c r="W15" s="23"/>
      <c r="X15" s="26"/>
      <c r="Y15" s="27"/>
      <c r="Z15" s="26"/>
      <c r="AA15" s="87" t="s">
        <v>12</v>
      </c>
    </row>
    <row r="16" spans="2:56" x14ac:dyDescent="0.25">
      <c r="C16" s="4"/>
      <c r="D16" s="62"/>
      <c r="E16" s="17">
        <v>4426</v>
      </c>
      <c r="F16" s="64" t="s">
        <v>13</v>
      </c>
      <c r="G16" s="65" t="s">
        <v>3</v>
      </c>
      <c r="H16" s="58"/>
      <c r="I16" s="31">
        <v>303</v>
      </c>
      <c r="K16" s="32"/>
      <c r="M16" s="53">
        <v>13000</v>
      </c>
      <c r="N16" s="18"/>
      <c r="Q16" s="1" t="s">
        <v>14</v>
      </c>
      <c r="R16" s="18">
        <v>2470</v>
      </c>
      <c r="S16" s="28"/>
      <c r="T16" s="18">
        <v>9500</v>
      </c>
      <c r="U16" s="22" t="s">
        <v>15</v>
      </c>
      <c r="W16" s="1" t="s">
        <v>14</v>
      </c>
      <c r="X16" s="18">
        <v>9500</v>
      </c>
      <c r="Y16" s="28"/>
      <c r="Z16" s="18">
        <v>9500</v>
      </c>
      <c r="AA16" s="22" t="s">
        <v>15</v>
      </c>
    </row>
    <row r="17" spans="3:27" x14ac:dyDescent="0.25">
      <c r="C17" s="4"/>
      <c r="D17" s="63"/>
      <c r="E17" s="17">
        <v>401</v>
      </c>
      <c r="F17" s="64" t="s">
        <v>5</v>
      </c>
      <c r="G17" s="65" t="s">
        <v>3</v>
      </c>
      <c r="H17" s="59"/>
      <c r="I17" s="31">
        <v>4426</v>
      </c>
      <c r="K17" s="32"/>
      <c r="M17" s="53">
        <f>19%*M16</f>
        <v>2470</v>
      </c>
      <c r="N17" s="18"/>
      <c r="R17" s="18">
        <v>11400</v>
      </c>
      <c r="S17" s="28"/>
      <c r="T17" s="18">
        <v>6080</v>
      </c>
      <c r="U17" s="35"/>
      <c r="W17" s="41" t="s">
        <v>16</v>
      </c>
      <c r="X17" s="42">
        <f>SUM(X15:X16)</f>
        <v>9500</v>
      </c>
      <c r="Y17" s="43"/>
      <c r="Z17" s="42">
        <f>SUM(Z15:Z16)</f>
        <v>9500</v>
      </c>
      <c r="AA17" s="44" t="s">
        <v>17</v>
      </c>
    </row>
    <row r="18" spans="3:27" x14ac:dyDescent="0.25">
      <c r="C18" s="4"/>
      <c r="D18" s="63"/>
      <c r="E18" s="17"/>
      <c r="F18" s="64"/>
      <c r="G18" s="65"/>
      <c r="H18" s="59"/>
      <c r="M18" s="18"/>
      <c r="N18" s="18"/>
      <c r="R18" s="18">
        <v>1710</v>
      </c>
      <c r="S18" s="28"/>
      <c r="T18" s="18"/>
      <c r="U18" s="35"/>
      <c r="W18" s="49" t="s">
        <v>18</v>
      </c>
      <c r="X18" s="50">
        <f>Z17-X17</f>
        <v>0</v>
      </c>
      <c r="Y18" s="61"/>
      <c r="Z18" s="60"/>
      <c r="AA18" s="22"/>
    </row>
    <row r="19" spans="3:27" x14ac:dyDescent="0.25">
      <c r="C19" s="4"/>
      <c r="D19" s="63"/>
      <c r="E19" s="17"/>
      <c r="F19" s="64"/>
      <c r="G19" s="65"/>
      <c r="H19" s="59"/>
      <c r="Q19" s="41" t="s">
        <v>16</v>
      </c>
      <c r="R19" s="42">
        <f>SUM(R15:R18)</f>
        <v>15580</v>
      </c>
      <c r="S19" s="43"/>
      <c r="T19" s="42">
        <f>SUM(T15:T18)</f>
        <v>15580</v>
      </c>
      <c r="U19" s="44" t="s">
        <v>17</v>
      </c>
      <c r="Y19" s="51"/>
      <c r="Z19" s="18"/>
    </row>
    <row r="20" spans="3:27" x14ac:dyDescent="0.25">
      <c r="D20" s="62"/>
      <c r="E20" s="17"/>
      <c r="F20" s="64" t="s">
        <v>6</v>
      </c>
      <c r="G20" s="65" t="s">
        <v>7</v>
      </c>
      <c r="H20" s="56"/>
      <c r="I20" s="13" t="s">
        <v>0</v>
      </c>
      <c r="J20" s="14"/>
      <c r="K20" s="15" t="s">
        <v>2</v>
      </c>
      <c r="M20" s="16" t="s">
        <v>0</v>
      </c>
      <c r="N20" s="17" t="s">
        <v>2</v>
      </c>
      <c r="Q20" s="36"/>
      <c r="R20" s="37"/>
      <c r="S20" s="38"/>
      <c r="T20" s="46">
        <f>R19-T19</f>
        <v>0</v>
      </c>
      <c r="U20" s="47" t="s">
        <v>19</v>
      </c>
      <c r="X20" s="18"/>
      <c r="Y20" s="51"/>
      <c r="Z20" s="18"/>
      <c r="AA20" s="22"/>
    </row>
    <row r="21" spans="3:27" x14ac:dyDescent="0.25">
      <c r="C21" s="4" t="s">
        <v>20</v>
      </c>
      <c r="D21" s="70" t="s">
        <v>21</v>
      </c>
      <c r="E21" s="17">
        <v>2133</v>
      </c>
      <c r="F21" s="64" t="s">
        <v>13</v>
      </c>
      <c r="G21" s="66" t="s">
        <v>3</v>
      </c>
      <c r="H21" s="57"/>
      <c r="I21" s="30" t="s">
        <v>10</v>
      </c>
      <c r="J21" s="16" t="s">
        <v>11</v>
      </c>
      <c r="K21" s="21">
        <v>404</v>
      </c>
      <c r="M21" s="33"/>
      <c r="N21" s="34">
        <v>71400</v>
      </c>
    </row>
    <row r="22" spans="3:27" x14ac:dyDescent="0.25">
      <c r="C22" s="4"/>
      <c r="D22" s="62"/>
      <c r="E22" s="17">
        <v>4426</v>
      </c>
      <c r="F22" s="64" t="s">
        <v>13</v>
      </c>
      <c r="G22" s="65" t="s">
        <v>3</v>
      </c>
      <c r="H22" s="58"/>
      <c r="I22" s="31">
        <v>2133</v>
      </c>
      <c r="K22" s="32"/>
      <c r="M22" s="53">
        <f>N21/1.19</f>
        <v>60000</v>
      </c>
      <c r="N22" s="18"/>
      <c r="V22" s="48"/>
    </row>
    <row r="23" spans="3:27" ht="16.5" thickBot="1" x14ac:dyDescent="0.3">
      <c r="C23" s="4"/>
      <c r="D23" s="63"/>
      <c r="E23" s="17">
        <v>404</v>
      </c>
      <c r="F23" s="64" t="s">
        <v>5</v>
      </c>
      <c r="G23" s="65" t="s">
        <v>3</v>
      </c>
      <c r="H23" s="58"/>
      <c r="I23" s="31">
        <v>4426</v>
      </c>
      <c r="K23" s="32"/>
      <c r="M23" s="53">
        <f>19%*M22</f>
        <v>11400</v>
      </c>
      <c r="N23" s="18"/>
      <c r="Q23" s="24" t="s">
        <v>0</v>
      </c>
      <c r="R23" s="90">
        <v>4424</v>
      </c>
      <c r="S23" s="90"/>
      <c r="T23" s="90"/>
      <c r="U23" s="25" t="s">
        <v>2</v>
      </c>
      <c r="W23" s="24" t="s">
        <v>0</v>
      </c>
      <c r="X23" s="90">
        <v>4423</v>
      </c>
      <c r="Y23" s="90"/>
      <c r="Z23" s="90"/>
      <c r="AA23" s="25" t="s">
        <v>2</v>
      </c>
    </row>
    <row r="24" spans="3:27" x14ac:dyDescent="0.25">
      <c r="C24" s="4"/>
      <c r="D24" s="62"/>
      <c r="E24" s="17"/>
      <c r="F24" s="64"/>
      <c r="G24" s="65"/>
      <c r="H24" s="59"/>
      <c r="I24" s="29"/>
      <c r="J24" s="17"/>
      <c r="K24" s="22"/>
      <c r="M24" s="17"/>
      <c r="N24" s="17"/>
      <c r="Q24" s="87" t="s">
        <v>12</v>
      </c>
      <c r="R24" s="26"/>
      <c r="S24" s="27"/>
      <c r="T24" s="26"/>
      <c r="U24" s="23"/>
      <c r="W24" s="23"/>
      <c r="X24" s="26"/>
      <c r="Y24" s="27"/>
      <c r="Z24" s="26"/>
      <c r="AA24" s="89" t="s">
        <v>12</v>
      </c>
    </row>
    <row r="25" spans="3:27" x14ac:dyDescent="0.25">
      <c r="C25" s="4"/>
      <c r="D25" s="62"/>
      <c r="E25" s="17"/>
      <c r="F25" s="64"/>
      <c r="G25" s="65"/>
      <c r="H25" s="59"/>
      <c r="I25" s="29"/>
      <c r="J25" s="17"/>
      <c r="K25" s="22"/>
      <c r="M25" s="17"/>
      <c r="N25" s="17"/>
      <c r="Q25" s="1" t="s">
        <v>14</v>
      </c>
      <c r="R25" s="18">
        <v>6080</v>
      </c>
      <c r="S25" s="28"/>
      <c r="T25" s="18">
        <v>6080</v>
      </c>
      <c r="U25" s="22" t="s">
        <v>15</v>
      </c>
      <c r="W25" s="1" t="s">
        <v>14</v>
      </c>
      <c r="X25" s="18"/>
      <c r="Y25" s="28"/>
      <c r="Z25" s="18"/>
      <c r="AA25" s="22" t="s">
        <v>15</v>
      </c>
    </row>
    <row r="26" spans="3:27" x14ac:dyDescent="0.25">
      <c r="C26" s="4"/>
      <c r="D26" s="62"/>
      <c r="E26" s="17"/>
      <c r="F26" s="64" t="s">
        <v>6</v>
      </c>
      <c r="G26" s="65" t="s">
        <v>7</v>
      </c>
      <c r="H26" s="56"/>
      <c r="I26" s="13" t="s">
        <v>0</v>
      </c>
      <c r="J26" s="14"/>
      <c r="K26" s="15" t="s">
        <v>2</v>
      </c>
      <c r="M26" s="16" t="s">
        <v>0</v>
      </c>
      <c r="N26" s="17" t="s">
        <v>2</v>
      </c>
      <c r="Q26" s="41" t="s">
        <v>16</v>
      </c>
      <c r="R26" s="42">
        <f>SUM(R24:R25)</f>
        <v>6080</v>
      </c>
      <c r="S26" s="45"/>
      <c r="T26" s="42">
        <f>SUM(T24:T25)</f>
        <v>6080</v>
      </c>
      <c r="U26" s="44" t="s">
        <v>17</v>
      </c>
      <c r="W26" s="41" t="s">
        <v>16</v>
      </c>
      <c r="X26" s="42">
        <f>SUM(X24:X25)</f>
        <v>0</v>
      </c>
      <c r="Y26" s="43"/>
      <c r="Z26" s="42">
        <f>SUM(Z24:Z25)</f>
        <v>0</v>
      </c>
      <c r="AA26" s="44" t="s">
        <v>17</v>
      </c>
    </row>
    <row r="27" spans="3:27" x14ac:dyDescent="0.25">
      <c r="C27" s="4" t="s">
        <v>22</v>
      </c>
      <c r="D27" s="62" t="s">
        <v>23</v>
      </c>
      <c r="E27" s="17">
        <v>371</v>
      </c>
      <c r="F27" s="64" t="s">
        <v>1</v>
      </c>
      <c r="G27" s="65" t="s">
        <v>3</v>
      </c>
      <c r="H27" s="59"/>
      <c r="I27" s="30" t="s">
        <v>10</v>
      </c>
      <c r="J27" s="16" t="s">
        <v>11</v>
      </c>
      <c r="K27" s="21">
        <v>401</v>
      </c>
      <c r="M27" s="33"/>
      <c r="N27" s="34">
        <f>M28+M29</f>
        <v>10710</v>
      </c>
      <c r="Q27" s="36"/>
      <c r="R27" s="39"/>
      <c r="S27" s="40"/>
      <c r="T27" s="46">
        <f>R26-T26</f>
        <v>0</v>
      </c>
      <c r="U27" s="47" t="s">
        <v>19</v>
      </c>
      <c r="W27" s="47" t="s">
        <v>18</v>
      </c>
      <c r="X27" s="46">
        <f>Z26-X26</f>
        <v>0</v>
      </c>
      <c r="Y27" s="40"/>
      <c r="Z27" s="39"/>
      <c r="AA27" s="36"/>
    </row>
    <row r="28" spans="3:27" x14ac:dyDescent="0.25">
      <c r="D28" s="62"/>
      <c r="E28" s="17">
        <v>4426</v>
      </c>
      <c r="F28" s="64" t="s">
        <v>1</v>
      </c>
      <c r="G28" s="65" t="s">
        <v>3</v>
      </c>
      <c r="H28" s="58"/>
      <c r="I28" s="31">
        <v>371</v>
      </c>
      <c r="K28" s="32"/>
      <c r="M28" s="53">
        <v>9000</v>
      </c>
      <c r="N28" s="18"/>
      <c r="V28" s="48"/>
    </row>
    <row r="29" spans="3:27" x14ac:dyDescent="0.25">
      <c r="C29" s="4"/>
      <c r="D29" s="62"/>
      <c r="E29" s="17">
        <v>401</v>
      </c>
      <c r="F29" s="64" t="s">
        <v>5</v>
      </c>
      <c r="G29" s="65" t="s">
        <v>3</v>
      </c>
      <c r="H29" s="58"/>
      <c r="I29" s="31">
        <v>4426</v>
      </c>
      <c r="K29" s="32"/>
      <c r="M29" s="53">
        <f>19%*M28</f>
        <v>1710</v>
      </c>
      <c r="N29" s="18"/>
    </row>
    <row r="30" spans="3:27" ht="16.5" thickBot="1" x14ac:dyDescent="0.3">
      <c r="C30" s="4"/>
      <c r="D30" s="63"/>
      <c r="E30" s="17"/>
      <c r="F30" s="64"/>
      <c r="G30" s="65"/>
      <c r="H30" s="59"/>
      <c r="Q30" s="24" t="s">
        <v>0</v>
      </c>
      <c r="R30" s="90">
        <v>5121</v>
      </c>
      <c r="S30" s="90"/>
      <c r="T30" s="90"/>
      <c r="U30" s="25" t="s">
        <v>2</v>
      </c>
    </row>
    <row r="31" spans="3:27" x14ac:dyDescent="0.25">
      <c r="C31" s="4"/>
      <c r="D31" s="63"/>
      <c r="E31" s="17"/>
      <c r="F31" s="64"/>
      <c r="G31" s="65"/>
      <c r="H31" s="59"/>
      <c r="Q31" s="87" t="s">
        <v>12</v>
      </c>
      <c r="R31" s="26"/>
      <c r="S31" s="27"/>
      <c r="T31" s="26"/>
      <c r="U31" s="23"/>
    </row>
    <row r="32" spans="3:27" x14ac:dyDescent="0.25">
      <c r="D32" s="62"/>
      <c r="E32" s="17"/>
      <c r="F32" s="64" t="s">
        <v>6</v>
      </c>
      <c r="G32" s="65" t="s">
        <v>7</v>
      </c>
      <c r="H32" s="56"/>
      <c r="I32" s="13" t="s">
        <v>0</v>
      </c>
      <c r="J32" s="14"/>
      <c r="K32" s="15" t="s">
        <v>2</v>
      </c>
      <c r="M32" s="16" t="s">
        <v>0</v>
      </c>
      <c r="N32" s="17" t="s">
        <v>2</v>
      </c>
      <c r="Q32" s="1" t="s">
        <v>14</v>
      </c>
      <c r="R32" s="18">
        <v>6080</v>
      </c>
      <c r="S32" s="28"/>
      <c r="T32" s="18"/>
      <c r="U32" s="22" t="s">
        <v>15</v>
      </c>
    </row>
    <row r="33" spans="3:21" x14ac:dyDescent="0.25">
      <c r="C33" s="4" t="s">
        <v>24</v>
      </c>
      <c r="D33" s="62" t="s">
        <v>25</v>
      </c>
      <c r="E33" s="17">
        <v>4111</v>
      </c>
      <c r="F33" s="64" t="s">
        <v>1</v>
      </c>
      <c r="G33" s="65" t="s">
        <v>3</v>
      </c>
      <c r="H33" s="58"/>
      <c r="I33" s="30">
        <v>4111</v>
      </c>
      <c r="J33" s="16" t="s">
        <v>11</v>
      </c>
      <c r="K33" s="21" t="s">
        <v>10</v>
      </c>
      <c r="M33" s="33">
        <v>59500</v>
      </c>
      <c r="N33" s="34"/>
      <c r="Q33" s="41" t="s">
        <v>16</v>
      </c>
      <c r="R33" s="42">
        <f>SUM(R31:R32)</f>
        <v>6080</v>
      </c>
      <c r="S33" s="45"/>
      <c r="T33" s="42">
        <f>SUM(T31:T32)</f>
        <v>0</v>
      </c>
      <c r="U33" s="44" t="s">
        <v>17</v>
      </c>
    </row>
    <row r="34" spans="3:21" x14ac:dyDescent="0.25">
      <c r="C34" s="4"/>
      <c r="D34" s="63"/>
      <c r="E34" s="17">
        <v>707</v>
      </c>
      <c r="F34" s="64" t="s">
        <v>5</v>
      </c>
      <c r="G34" s="65" t="s">
        <v>3</v>
      </c>
      <c r="H34" s="59"/>
      <c r="I34" s="31"/>
      <c r="K34" s="52">
        <v>707</v>
      </c>
      <c r="M34" s="53"/>
      <c r="N34" s="53">
        <f>M33/1.19</f>
        <v>50000</v>
      </c>
      <c r="Q34" s="36"/>
      <c r="R34" s="39"/>
      <c r="S34" s="40"/>
      <c r="T34" s="46">
        <f>R33-T33</f>
        <v>6080</v>
      </c>
      <c r="U34" s="47" t="s">
        <v>19</v>
      </c>
    </row>
    <row r="35" spans="3:21" x14ac:dyDescent="0.25">
      <c r="C35" s="4"/>
      <c r="D35" s="62"/>
      <c r="E35" s="17">
        <v>4427</v>
      </c>
      <c r="F35" s="64" t="s">
        <v>5</v>
      </c>
      <c r="G35" s="65" t="s">
        <v>3</v>
      </c>
      <c r="H35" s="59"/>
      <c r="I35" s="31"/>
      <c r="K35" s="52">
        <v>4427</v>
      </c>
      <c r="M35" s="53"/>
      <c r="N35" s="53">
        <f>19%*N34</f>
        <v>9500</v>
      </c>
    </row>
    <row r="36" spans="3:21" x14ac:dyDescent="0.25">
      <c r="D36" s="62"/>
      <c r="E36" s="17"/>
      <c r="F36" s="64"/>
      <c r="G36" s="65"/>
      <c r="H36" s="58"/>
      <c r="J36" s="17"/>
      <c r="K36" s="21"/>
      <c r="M36" s="18"/>
      <c r="N36" s="18"/>
    </row>
    <row r="37" spans="3:21" x14ac:dyDescent="0.25">
      <c r="D37" s="62"/>
      <c r="E37" s="17"/>
      <c r="F37" s="64"/>
      <c r="G37" s="65"/>
      <c r="H37" s="58"/>
      <c r="J37" s="17"/>
      <c r="K37" s="21"/>
      <c r="M37" s="18"/>
      <c r="N37" s="18"/>
    </row>
    <row r="38" spans="3:21" x14ac:dyDescent="0.25">
      <c r="C38" s="4" t="s">
        <v>26</v>
      </c>
      <c r="D38" s="62" t="s">
        <v>27</v>
      </c>
    </row>
    <row r="39" spans="3:21" x14ac:dyDescent="0.25">
      <c r="D39" s="83" t="s">
        <v>49</v>
      </c>
      <c r="E39" s="17"/>
      <c r="F39" s="64" t="s">
        <v>6</v>
      </c>
      <c r="G39" s="65" t="s">
        <v>7</v>
      </c>
      <c r="H39" s="59"/>
      <c r="I39" s="13" t="s">
        <v>0</v>
      </c>
      <c r="J39" s="14"/>
      <c r="K39" s="15" t="s">
        <v>2</v>
      </c>
      <c r="M39" s="16" t="s">
        <v>0</v>
      </c>
      <c r="N39" s="17" t="s">
        <v>2</v>
      </c>
    </row>
    <row r="40" spans="3:21" x14ac:dyDescent="0.25">
      <c r="D40" s="62" t="s">
        <v>46</v>
      </c>
      <c r="E40" s="17">
        <v>4426</v>
      </c>
      <c r="F40" s="67" t="s">
        <v>1</v>
      </c>
      <c r="G40" s="69" t="s">
        <v>4</v>
      </c>
      <c r="H40" s="56"/>
      <c r="I40" s="30">
        <v>4427</v>
      </c>
      <c r="J40" s="16" t="s">
        <v>11</v>
      </c>
      <c r="K40" s="21">
        <v>4426</v>
      </c>
      <c r="M40" s="33">
        <v>9500</v>
      </c>
      <c r="N40" s="34">
        <f>M40</f>
        <v>9500</v>
      </c>
    </row>
    <row r="41" spans="3:21" x14ac:dyDescent="0.25">
      <c r="C41" s="4"/>
      <c r="E41" s="17">
        <v>4427</v>
      </c>
      <c r="F41" s="64" t="s">
        <v>5</v>
      </c>
      <c r="G41" s="65" t="s">
        <v>4</v>
      </c>
      <c r="H41" s="58"/>
      <c r="I41" s="31">
        <v>4424</v>
      </c>
      <c r="J41" s="54" t="s">
        <v>11</v>
      </c>
      <c r="K41" s="52">
        <v>4426</v>
      </c>
      <c r="M41" s="53">
        <v>6080</v>
      </c>
      <c r="N41" s="18">
        <f>M41</f>
        <v>6080</v>
      </c>
    </row>
    <row r="42" spans="3:21" x14ac:dyDescent="0.25">
      <c r="E42" s="17"/>
      <c r="F42" s="64"/>
      <c r="G42" s="65"/>
      <c r="H42" s="58"/>
      <c r="J42" s="54"/>
      <c r="K42" s="21"/>
      <c r="M42" s="18"/>
      <c r="N42" s="18"/>
    </row>
    <row r="43" spans="3:21" x14ac:dyDescent="0.25">
      <c r="E43" s="17"/>
      <c r="F43" s="64" t="s">
        <v>6</v>
      </c>
      <c r="G43" s="65" t="s">
        <v>7</v>
      </c>
      <c r="H43" s="58"/>
    </row>
    <row r="44" spans="3:21" x14ac:dyDescent="0.25">
      <c r="D44" s="62" t="s">
        <v>54</v>
      </c>
      <c r="E44" s="17">
        <v>4426</v>
      </c>
      <c r="F44" s="64" t="s">
        <v>13</v>
      </c>
      <c r="G44" s="69" t="s">
        <v>4</v>
      </c>
      <c r="H44" s="56"/>
    </row>
    <row r="45" spans="3:21" x14ac:dyDescent="0.25">
      <c r="E45" s="1">
        <v>4424</v>
      </c>
      <c r="F45" s="67" t="s">
        <v>1</v>
      </c>
      <c r="G45" s="69" t="s">
        <v>3</v>
      </c>
    </row>
    <row r="48" spans="3:21" x14ac:dyDescent="0.25">
      <c r="D48" s="49" t="s">
        <v>48</v>
      </c>
      <c r="I48" s="71" t="s">
        <v>0</v>
      </c>
      <c r="J48" s="72"/>
      <c r="K48" s="73" t="s">
        <v>2</v>
      </c>
      <c r="L48" s="49"/>
      <c r="M48" s="74" t="s">
        <v>0</v>
      </c>
      <c r="N48" s="69" t="s">
        <v>2</v>
      </c>
    </row>
    <row r="49" spans="3:14" x14ac:dyDescent="0.25">
      <c r="D49" s="49" t="s">
        <v>47</v>
      </c>
      <c r="I49" s="75" t="s">
        <v>10</v>
      </c>
      <c r="J49" s="74" t="s">
        <v>11</v>
      </c>
      <c r="K49" s="76">
        <v>4426</v>
      </c>
      <c r="L49" s="49"/>
      <c r="M49" s="77"/>
      <c r="N49" s="78">
        <f>M50+M51</f>
        <v>15580</v>
      </c>
    </row>
    <row r="50" spans="3:14" x14ac:dyDescent="0.25">
      <c r="I50" s="79">
        <v>4427</v>
      </c>
      <c r="J50" s="49"/>
      <c r="K50" s="80"/>
      <c r="L50" s="49"/>
      <c r="M50" s="81">
        <v>9500</v>
      </c>
      <c r="N50" s="50"/>
    </row>
    <row r="51" spans="3:14" x14ac:dyDescent="0.25">
      <c r="I51" s="79">
        <v>4424</v>
      </c>
      <c r="J51" s="49"/>
      <c r="K51" s="80"/>
      <c r="L51" s="49"/>
      <c r="M51" s="81">
        <v>6080</v>
      </c>
      <c r="N51" s="50"/>
    </row>
    <row r="52" spans="3:14" x14ac:dyDescent="0.25">
      <c r="C52" s="4"/>
      <c r="D52" s="62"/>
    </row>
    <row r="54" spans="3:14" x14ac:dyDescent="0.25">
      <c r="E54" s="17"/>
      <c r="F54" s="64" t="s">
        <v>6</v>
      </c>
      <c r="G54" s="65" t="s">
        <v>7</v>
      </c>
      <c r="H54" s="56"/>
      <c r="I54" s="13" t="s">
        <v>0</v>
      </c>
      <c r="J54" s="14"/>
      <c r="K54" s="15" t="s">
        <v>2</v>
      </c>
      <c r="M54" s="16" t="s">
        <v>0</v>
      </c>
      <c r="N54" s="17" t="s">
        <v>2</v>
      </c>
    </row>
    <row r="55" spans="3:14" x14ac:dyDescent="0.25">
      <c r="C55" s="4" t="s">
        <v>28</v>
      </c>
      <c r="D55" s="62" t="s">
        <v>29</v>
      </c>
      <c r="E55" s="17">
        <v>4424</v>
      </c>
      <c r="F55" s="64" t="s">
        <v>1</v>
      </c>
      <c r="G55" s="69" t="s">
        <v>4</v>
      </c>
      <c r="I55" s="30">
        <v>5121</v>
      </c>
      <c r="J55" s="16" t="s">
        <v>11</v>
      </c>
      <c r="K55" s="21">
        <v>4424</v>
      </c>
      <c r="M55" s="33">
        <v>6080</v>
      </c>
      <c r="N55" s="34">
        <f>M55</f>
        <v>6080</v>
      </c>
    </row>
    <row r="56" spans="3:14" x14ac:dyDescent="0.25">
      <c r="E56" s="1">
        <v>5121</v>
      </c>
      <c r="F56" s="67" t="s">
        <v>1</v>
      </c>
      <c r="G56" s="69" t="s">
        <v>3</v>
      </c>
    </row>
    <row r="61" spans="3:14" x14ac:dyDescent="0.25">
      <c r="C61" s="20"/>
    </row>
    <row r="62" spans="3:14" x14ac:dyDescent="0.25">
      <c r="C62" s="20"/>
    </row>
    <row r="63" spans="3:14" x14ac:dyDescent="0.25">
      <c r="C63" s="20"/>
    </row>
    <row r="64" spans="3:14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</sheetData>
  <mergeCells count="8">
    <mergeCell ref="BA1:BD1"/>
    <mergeCell ref="R12:T12"/>
    <mergeCell ref="X12:Z12"/>
    <mergeCell ref="R23:T23"/>
    <mergeCell ref="X23:Z23"/>
    <mergeCell ref="R30:T30"/>
    <mergeCell ref="R14:T14"/>
    <mergeCell ref="X14:Z14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85"/>
  <sheetViews>
    <sheetView zoomScaleNormal="100" workbookViewId="0">
      <pane ySplit="9" topLeftCell="A10" activePane="bottomLeft" state="frozen"/>
      <selection pane="bottomLeft" activeCell="D1" sqref="D1"/>
    </sheetView>
  </sheetViews>
  <sheetFormatPr defaultRowHeight="15" x14ac:dyDescent="0.25"/>
  <cols>
    <col min="1" max="1" width="0.85546875" customWidth="1"/>
    <col min="2" max="2" width="0.85546875" style="1" customWidth="1"/>
    <col min="3" max="3" width="14.140625" customWidth="1"/>
    <col min="4" max="4" width="58" style="1" customWidth="1"/>
    <col min="5" max="5" width="4.85546875" customWidth="1"/>
    <col min="6" max="6" width="4.42578125" customWidth="1"/>
    <col min="7" max="7" width="4.140625" customWidth="1"/>
    <col min="8" max="8" width="4.7109375" customWidth="1"/>
    <col min="10" max="10" width="1.7109375" customWidth="1"/>
    <col min="13" max="13" width="10.28515625" customWidth="1"/>
    <col min="14" max="14" width="10.85546875" bestFit="1" customWidth="1"/>
    <col min="17" max="17" width="4.140625" customWidth="1"/>
    <col min="18" max="18" width="9.85546875" bestFit="1" customWidth="1"/>
    <col min="19" max="19" width="0.5703125" customWidth="1"/>
    <col min="20" max="20" width="9.5703125" customWidth="1"/>
    <col min="21" max="21" width="3.5703125" customWidth="1"/>
    <col min="23" max="23" width="3.7109375" customWidth="1"/>
    <col min="24" max="24" width="9.7109375" customWidth="1"/>
    <col min="25" max="25" width="0.5703125" customWidth="1"/>
    <col min="26" max="26" width="9.85546875" bestFit="1" customWidth="1"/>
    <col min="27" max="27" width="3.7109375" customWidth="1"/>
  </cols>
  <sheetData>
    <row r="1" spans="2:27" ht="15.75" x14ac:dyDescent="0.25">
      <c r="B1" s="3"/>
      <c r="C1" s="4"/>
      <c r="D1" s="3"/>
      <c r="E1" s="2"/>
      <c r="F1" s="2"/>
      <c r="G1" s="2"/>
      <c r="H1" s="2"/>
      <c r="I1" s="2"/>
      <c r="J1" s="12"/>
      <c r="K1" s="2"/>
      <c r="L1" s="2"/>
      <c r="M1" s="2"/>
      <c r="N1" s="2"/>
    </row>
    <row r="2" spans="2:27" ht="15.75" x14ac:dyDescent="0.25">
      <c r="B2" s="3"/>
      <c r="C2" s="4"/>
      <c r="D2" s="3"/>
      <c r="E2" s="2"/>
      <c r="F2" s="2"/>
      <c r="G2" s="2"/>
      <c r="H2" s="2"/>
      <c r="I2" s="2"/>
      <c r="J2" s="12"/>
      <c r="K2" s="2"/>
      <c r="L2" s="2"/>
      <c r="M2" s="2"/>
      <c r="N2" s="2"/>
    </row>
    <row r="3" spans="2:27" ht="19.5" thickBot="1" x14ac:dyDescent="0.35">
      <c r="B3" s="3"/>
      <c r="C3" s="91" t="s">
        <v>40</v>
      </c>
      <c r="D3" s="92"/>
      <c r="E3" s="2"/>
      <c r="F3" s="2"/>
      <c r="G3" s="2"/>
      <c r="H3" s="2"/>
      <c r="I3" s="6" t="s">
        <v>0</v>
      </c>
      <c r="J3" s="7" t="s">
        <v>1</v>
      </c>
      <c r="K3" s="8" t="s">
        <v>2</v>
      </c>
      <c r="L3" s="2"/>
      <c r="M3" s="2"/>
      <c r="N3" s="2"/>
    </row>
    <row r="4" spans="2:27" ht="19.5" customHeight="1" x14ac:dyDescent="0.25">
      <c r="C4" s="93" t="s">
        <v>43</v>
      </c>
      <c r="D4" s="94"/>
      <c r="I4" s="9" t="s">
        <v>3</v>
      </c>
      <c r="J4" s="10"/>
      <c r="K4" s="9" t="s">
        <v>4</v>
      </c>
    </row>
    <row r="5" spans="2:27" ht="15.75" x14ac:dyDescent="0.25">
      <c r="I5" s="2"/>
      <c r="J5" s="11"/>
      <c r="K5" s="2"/>
    </row>
    <row r="6" spans="2:27" ht="15.75" x14ac:dyDescent="0.25">
      <c r="I6" s="2"/>
      <c r="J6" s="12"/>
      <c r="K6" s="2"/>
    </row>
    <row r="7" spans="2:27" ht="19.5" thickBot="1" x14ac:dyDescent="0.35">
      <c r="I7" s="6" t="s">
        <v>0</v>
      </c>
      <c r="J7" s="7" t="s">
        <v>5</v>
      </c>
      <c r="K7" s="8" t="s">
        <v>2</v>
      </c>
    </row>
    <row r="8" spans="2:27" ht="19.5" customHeight="1" x14ac:dyDescent="0.25">
      <c r="I8" s="9" t="s">
        <v>4</v>
      </c>
      <c r="J8" s="10"/>
      <c r="K8" s="9" t="s">
        <v>3</v>
      </c>
    </row>
    <row r="9" spans="2:27" ht="19.5" customHeight="1" x14ac:dyDescent="0.25">
      <c r="C9" s="4"/>
      <c r="I9" s="2"/>
      <c r="J9" s="11"/>
      <c r="K9" s="2"/>
    </row>
    <row r="10" spans="2:27" x14ac:dyDescent="0.25">
      <c r="C10" s="4"/>
    </row>
    <row r="11" spans="2:27" x14ac:dyDescent="0.25">
      <c r="C11" s="4"/>
      <c r="E11" s="56"/>
    </row>
    <row r="12" spans="2:27" ht="19.5" x14ac:dyDescent="0.3">
      <c r="C12" s="4"/>
      <c r="R12" s="95" t="s">
        <v>41</v>
      </c>
      <c r="S12" s="95"/>
      <c r="T12" s="95"/>
      <c r="X12" s="96" t="s">
        <v>42</v>
      </c>
      <c r="Y12" s="96"/>
      <c r="Z12" s="96"/>
    </row>
    <row r="13" spans="2:27" ht="15.75" x14ac:dyDescent="0.25">
      <c r="C13" s="4"/>
      <c r="D13" s="19" t="s">
        <v>44</v>
      </c>
      <c r="E13" s="97" t="s">
        <v>45</v>
      </c>
      <c r="F13" s="97"/>
      <c r="G13" s="97"/>
      <c r="H13" s="97"/>
    </row>
    <row r="14" spans="2:27" ht="16.5" thickBot="1" x14ac:dyDescent="0.3">
      <c r="C14" s="4"/>
      <c r="D14" s="22"/>
      <c r="E14" s="54"/>
      <c r="F14" s="67" t="s">
        <v>6</v>
      </c>
      <c r="G14" s="65" t="s">
        <v>7</v>
      </c>
      <c r="H14" s="56"/>
      <c r="I14" s="13" t="s">
        <v>0</v>
      </c>
      <c r="J14" s="14"/>
      <c r="K14" s="15" t="s">
        <v>2</v>
      </c>
      <c r="M14" s="16" t="s">
        <v>0</v>
      </c>
      <c r="N14" s="17" t="s">
        <v>2</v>
      </c>
      <c r="Q14" s="24" t="s">
        <v>0</v>
      </c>
      <c r="R14" s="90">
        <v>4426</v>
      </c>
      <c r="S14" s="90"/>
      <c r="T14" s="90"/>
      <c r="U14" s="25" t="s">
        <v>2</v>
      </c>
      <c r="W14" s="24" t="s">
        <v>0</v>
      </c>
      <c r="X14" s="90">
        <v>4427</v>
      </c>
      <c r="Y14" s="90"/>
      <c r="Z14" s="90"/>
      <c r="AA14" s="25" t="s">
        <v>2</v>
      </c>
    </row>
    <row r="15" spans="2:27" x14ac:dyDescent="0.25">
      <c r="C15" s="4" t="s">
        <v>8</v>
      </c>
      <c r="D15" s="70" t="s">
        <v>30</v>
      </c>
      <c r="E15" s="17">
        <v>301</v>
      </c>
      <c r="F15" s="64" t="s">
        <v>1</v>
      </c>
      <c r="G15" s="65" t="s">
        <v>3</v>
      </c>
      <c r="H15" s="58"/>
      <c r="I15" s="30" t="s">
        <v>10</v>
      </c>
      <c r="J15" s="16" t="s">
        <v>11</v>
      </c>
      <c r="K15" s="21">
        <v>401</v>
      </c>
      <c r="M15" s="33"/>
      <c r="N15" s="34">
        <f>M16+M17</f>
        <v>11900</v>
      </c>
      <c r="Q15" s="87" t="s">
        <v>12</v>
      </c>
      <c r="R15" s="26"/>
      <c r="S15" s="27"/>
      <c r="T15" s="26"/>
      <c r="U15" s="23"/>
      <c r="W15" s="23"/>
      <c r="X15" s="26"/>
      <c r="Y15" s="27"/>
      <c r="Z15" s="26"/>
      <c r="AA15" s="87" t="s">
        <v>12</v>
      </c>
    </row>
    <row r="16" spans="2:27" x14ac:dyDescent="0.25">
      <c r="C16" s="4"/>
      <c r="D16" s="70"/>
      <c r="E16" s="17">
        <v>401</v>
      </c>
      <c r="F16" s="64" t="s">
        <v>5</v>
      </c>
      <c r="G16" s="65" t="s">
        <v>3</v>
      </c>
      <c r="H16" s="58"/>
      <c r="I16" s="31">
        <v>301</v>
      </c>
      <c r="K16" s="32"/>
      <c r="M16" s="53">
        <v>10000</v>
      </c>
      <c r="N16" s="18"/>
      <c r="Q16" s="1" t="s">
        <v>14</v>
      </c>
      <c r="R16" s="18">
        <v>1900</v>
      </c>
      <c r="S16" s="28"/>
      <c r="T16" s="18">
        <v>20995</v>
      </c>
      <c r="U16" s="22" t="s">
        <v>15</v>
      </c>
      <c r="W16" s="1" t="s">
        <v>14</v>
      </c>
      <c r="X16" s="18">
        <v>20995</v>
      </c>
      <c r="Y16" s="28"/>
      <c r="Z16" s="18">
        <v>24510</v>
      </c>
      <c r="AA16" s="22" t="s">
        <v>15</v>
      </c>
    </row>
    <row r="17" spans="3:27" x14ac:dyDescent="0.25">
      <c r="C17" s="4"/>
      <c r="D17" s="82"/>
      <c r="E17" s="17">
        <v>4426</v>
      </c>
      <c r="F17" s="64" t="s">
        <v>1</v>
      </c>
      <c r="G17" s="65" t="s">
        <v>3</v>
      </c>
      <c r="H17" s="59"/>
      <c r="I17" s="31">
        <v>4426</v>
      </c>
      <c r="K17" s="32"/>
      <c r="M17" s="53">
        <f>19%*M16</f>
        <v>1900</v>
      </c>
      <c r="N17" s="18"/>
      <c r="R17" s="18">
        <v>17100</v>
      </c>
      <c r="S17" s="28"/>
      <c r="T17" s="18"/>
      <c r="U17" s="35"/>
      <c r="X17">
        <v>6460</v>
      </c>
      <c r="Y17" s="55"/>
      <c r="Z17" s="18">
        <v>2945</v>
      </c>
    </row>
    <row r="18" spans="3:27" x14ac:dyDescent="0.25">
      <c r="C18" s="4"/>
      <c r="D18" s="82"/>
      <c r="E18" s="17"/>
      <c r="F18" s="64"/>
      <c r="G18" s="65"/>
      <c r="H18" s="59"/>
      <c r="M18" s="18"/>
      <c r="N18" s="18"/>
      <c r="R18" s="18">
        <v>1045</v>
      </c>
      <c r="S18" s="28"/>
      <c r="T18" s="18"/>
      <c r="U18" s="35"/>
      <c r="Y18" s="55"/>
    </row>
    <row r="19" spans="3:27" x14ac:dyDescent="0.25">
      <c r="C19" s="4"/>
      <c r="D19" s="82"/>
      <c r="E19" s="17"/>
      <c r="F19" s="64"/>
      <c r="G19" s="65"/>
      <c r="H19" s="59"/>
      <c r="R19" s="18">
        <v>950</v>
      </c>
      <c r="S19" s="28"/>
      <c r="T19" s="18"/>
      <c r="U19" s="35"/>
      <c r="W19" s="41" t="s">
        <v>16</v>
      </c>
      <c r="X19" s="42">
        <f>SUM(X15:X17)</f>
        <v>27455</v>
      </c>
      <c r="Y19" s="43"/>
      <c r="Z19" s="42">
        <f>SUM(Z15:Z17)</f>
        <v>27455</v>
      </c>
      <c r="AA19" s="44" t="s">
        <v>17</v>
      </c>
    </row>
    <row r="20" spans="3:27" x14ac:dyDescent="0.25">
      <c r="D20" s="70"/>
      <c r="E20" s="17"/>
      <c r="F20" s="64" t="s">
        <v>6</v>
      </c>
      <c r="G20" s="65" t="s">
        <v>7</v>
      </c>
      <c r="H20" s="56"/>
      <c r="I20" s="13" t="s">
        <v>0</v>
      </c>
      <c r="J20" s="14"/>
      <c r="K20" s="15" t="s">
        <v>2</v>
      </c>
      <c r="M20" s="16" t="s">
        <v>0</v>
      </c>
      <c r="N20" s="17" t="s">
        <v>2</v>
      </c>
      <c r="Q20" s="41" t="s">
        <v>16</v>
      </c>
      <c r="R20" s="42">
        <f>SUM(R15:R19)</f>
        <v>20995</v>
      </c>
      <c r="S20" s="43"/>
      <c r="T20" s="42">
        <f>SUM(T15:T19)</f>
        <v>20995</v>
      </c>
      <c r="U20" s="44" t="s">
        <v>17</v>
      </c>
      <c r="W20" s="49" t="s">
        <v>18</v>
      </c>
      <c r="X20" s="50">
        <f>Z19-X19</f>
        <v>0</v>
      </c>
      <c r="Y20" s="28"/>
      <c r="Z20" s="18"/>
    </row>
    <row r="21" spans="3:27" x14ac:dyDescent="0.25">
      <c r="C21" s="4" t="s">
        <v>20</v>
      </c>
      <c r="D21" s="70" t="s">
        <v>31</v>
      </c>
      <c r="E21" s="17">
        <v>2131</v>
      </c>
      <c r="F21" s="64" t="s">
        <v>1</v>
      </c>
      <c r="G21" s="66" t="s">
        <v>3</v>
      </c>
      <c r="H21" s="57"/>
      <c r="I21" s="30" t="s">
        <v>10</v>
      </c>
      <c r="J21" s="16" t="s">
        <v>11</v>
      </c>
      <c r="K21" s="21">
        <v>404</v>
      </c>
      <c r="M21" s="33"/>
      <c r="N21" s="34">
        <v>107100</v>
      </c>
      <c r="Q21" s="36"/>
      <c r="R21" s="37"/>
      <c r="S21" s="38"/>
      <c r="T21" s="46">
        <f>R20-T20</f>
        <v>0</v>
      </c>
      <c r="U21" s="47" t="s">
        <v>19</v>
      </c>
    </row>
    <row r="22" spans="3:27" x14ac:dyDescent="0.25">
      <c r="C22" s="4"/>
      <c r="D22" s="70"/>
      <c r="E22" s="17">
        <v>4426</v>
      </c>
      <c r="F22" s="64" t="s">
        <v>1</v>
      </c>
      <c r="G22" s="65" t="s">
        <v>3</v>
      </c>
      <c r="H22" s="58"/>
      <c r="I22" s="31">
        <v>2131</v>
      </c>
      <c r="K22" s="32"/>
      <c r="M22" s="53">
        <f>N21/1.19</f>
        <v>90000</v>
      </c>
      <c r="N22" s="18"/>
      <c r="V22" s="48"/>
    </row>
    <row r="23" spans="3:27" x14ac:dyDescent="0.25">
      <c r="C23" s="4"/>
      <c r="D23" s="82"/>
      <c r="E23" s="17">
        <v>404</v>
      </c>
      <c r="F23" s="64" t="s">
        <v>5</v>
      </c>
      <c r="G23" s="65" t="s">
        <v>3</v>
      </c>
      <c r="H23" s="58"/>
      <c r="I23" s="31">
        <v>4426</v>
      </c>
      <c r="K23" s="32"/>
      <c r="M23" s="53">
        <f>19%*M22</f>
        <v>17100</v>
      </c>
      <c r="N23" s="18"/>
    </row>
    <row r="24" spans="3:27" ht="16.5" thickBot="1" x14ac:dyDescent="0.3">
      <c r="C24" s="4"/>
      <c r="D24" s="70"/>
      <c r="E24" s="17"/>
      <c r="F24" s="64"/>
      <c r="G24" s="65"/>
      <c r="H24" s="59"/>
      <c r="I24" s="29"/>
      <c r="J24" s="17"/>
      <c r="K24" s="22"/>
      <c r="M24" s="17"/>
      <c r="N24" s="17"/>
      <c r="Q24" s="24" t="s">
        <v>0</v>
      </c>
      <c r="R24" s="90">
        <v>4424</v>
      </c>
      <c r="S24" s="90"/>
      <c r="T24" s="90"/>
      <c r="U24" s="25" t="s">
        <v>2</v>
      </c>
      <c r="W24" s="24" t="s">
        <v>0</v>
      </c>
      <c r="X24" s="90">
        <v>4423</v>
      </c>
      <c r="Y24" s="90"/>
      <c r="Z24" s="90"/>
      <c r="AA24" s="25" t="s">
        <v>2</v>
      </c>
    </row>
    <row r="25" spans="3:27" x14ac:dyDescent="0.25">
      <c r="C25" s="4"/>
      <c r="D25" s="70"/>
      <c r="E25" s="17"/>
      <c r="F25" s="64"/>
      <c r="G25" s="65"/>
      <c r="H25" s="59"/>
      <c r="I25" s="29"/>
      <c r="J25" s="17"/>
      <c r="K25" s="22"/>
      <c r="M25" s="17"/>
      <c r="N25" s="17"/>
      <c r="Q25" s="87" t="s">
        <v>12</v>
      </c>
      <c r="R25" s="26"/>
      <c r="S25" s="27"/>
      <c r="T25" s="26"/>
      <c r="U25" s="23"/>
      <c r="W25" s="23"/>
      <c r="X25" s="26"/>
      <c r="Y25" s="27"/>
      <c r="Z25" s="26"/>
      <c r="AA25" s="89" t="s">
        <v>12</v>
      </c>
    </row>
    <row r="26" spans="3:27" x14ac:dyDescent="0.25">
      <c r="C26" s="4"/>
      <c r="D26" s="70"/>
      <c r="E26" s="17"/>
      <c r="F26" s="64" t="s">
        <v>6</v>
      </c>
      <c r="G26" s="65" t="s">
        <v>7</v>
      </c>
      <c r="H26" s="58"/>
      <c r="I26" s="13" t="s">
        <v>0</v>
      </c>
      <c r="J26" s="14"/>
      <c r="K26" s="15" t="s">
        <v>2</v>
      </c>
      <c r="M26" s="16" t="s">
        <v>0</v>
      </c>
      <c r="N26" s="17" t="s">
        <v>2</v>
      </c>
      <c r="Q26" s="1" t="s">
        <v>14</v>
      </c>
      <c r="R26" s="18"/>
      <c r="S26" s="28"/>
      <c r="T26" s="18"/>
      <c r="U26" s="22" t="s">
        <v>15</v>
      </c>
      <c r="W26" s="1" t="s">
        <v>14</v>
      </c>
      <c r="X26" s="18">
        <v>6460</v>
      </c>
      <c r="Y26" s="28"/>
      <c r="Z26" s="18">
        <v>6460</v>
      </c>
      <c r="AA26" s="22" t="s">
        <v>15</v>
      </c>
    </row>
    <row r="27" spans="3:27" x14ac:dyDescent="0.25">
      <c r="C27" s="4" t="s">
        <v>22</v>
      </c>
      <c r="D27" s="70" t="s">
        <v>32</v>
      </c>
      <c r="E27" s="17">
        <v>302</v>
      </c>
      <c r="F27" s="64" t="s">
        <v>1</v>
      </c>
      <c r="G27" s="65" t="s">
        <v>3</v>
      </c>
      <c r="H27" s="56"/>
      <c r="I27" s="30" t="s">
        <v>10</v>
      </c>
      <c r="J27" s="16" t="s">
        <v>11</v>
      </c>
      <c r="K27" s="21">
        <v>401</v>
      </c>
      <c r="M27" s="33"/>
      <c r="N27" s="34">
        <f>M28+M29</f>
        <v>6545</v>
      </c>
      <c r="Q27" s="41" t="s">
        <v>16</v>
      </c>
      <c r="R27" s="42">
        <f>SUM(R25:R26)</f>
        <v>0</v>
      </c>
      <c r="S27" s="45"/>
      <c r="T27" s="42">
        <f>SUM(T25:T26)</f>
        <v>0</v>
      </c>
      <c r="U27" s="44" t="s">
        <v>17</v>
      </c>
      <c r="W27" s="41" t="s">
        <v>16</v>
      </c>
      <c r="X27" s="42">
        <f>SUM(X25:X26)</f>
        <v>6460</v>
      </c>
      <c r="Y27" s="43"/>
      <c r="Z27" s="42">
        <f>SUM(Z25:Z26)</f>
        <v>6460</v>
      </c>
      <c r="AA27" s="44" t="s">
        <v>17</v>
      </c>
    </row>
    <row r="28" spans="3:27" x14ac:dyDescent="0.25">
      <c r="D28" s="70"/>
      <c r="E28" s="17">
        <v>4426</v>
      </c>
      <c r="F28" s="64" t="s">
        <v>1</v>
      </c>
      <c r="G28" s="65" t="s">
        <v>3</v>
      </c>
      <c r="H28" s="58"/>
      <c r="I28" s="31">
        <v>302</v>
      </c>
      <c r="K28" s="32"/>
      <c r="M28" s="53">
        <v>5500</v>
      </c>
      <c r="N28" s="18"/>
      <c r="Q28" s="36"/>
      <c r="R28" s="39"/>
      <c r="S28" s="40"/>
      <c r="T28" s="46">
        <f>R27-T27</f>
        <v>0</v>
      </c>
      <c r="U28" s="47" t="s">
        <v>19</v>
      </c>
      <c r="V28" s="48"/>
      <c r="W28" s="47" t="s">
        <v>18</v>
      </c>
      <c r="X28" s="46">
        <f>Z27-X27</f>
        <v>0</v>
      </c>
      <c r="Y28" s="40"/>
      <c r="Z28" s="39"/>
      <c r="AA28" s="36"/>
    </row>
    <row r="29" spans="3:27" x14ac:dyDescent="0.25">
      <c r="C29" s="4"/>
      <c r="D29" s="70"/>
      <c r="E29" s="17">
        <v>401</v>
      </c>
      <c r="F29" s="64" t="s">
        <v>5</v>
      </c>
      <c r="G29" s="65" t="s">
        <v>3</v>
      </c>
      <c r="H29" s="58"/>
      <c r="I29" s="31">
        <v>4426</v>
      </c>
      <c r="K29" s="32"/>
      <c r="M29" s="53">
        <f>19%*M28</f>
        <v>1045</v>
      </c>
      <c r="N29" s="18"/>
    </row>
    <row r="30" spans="3:27" x14ac:dyDescent="0.25">
      <c r="C30" s="4"/>
      <c r="D30" s="82"/>
      <c r="E30" s="17"/>
      <c r="F30" s="64"/>
      <c r="G30" s="65"/>
      <c r="H30" s="59"/>
    </row>
    <row r="31" spans="3:27" ht="16.5" thickBot="1" x14ac:dyDescent="0.3">
      <c r="C31" s="4"/>
      <c r="D31" s="82"/>
      <c r="E31" s="17"/>
      <c r="F31" s="64"/>
      <c r="G31" s="65"/>
      <c r="H31" s="59"/>
      <c r="Q31" s="24" t="s">
        <v>0</v>
      </c>
      <c r="R31" s="90">
        <v>5121</v>
      </c>
      <c r="S31" s="90"/>
      <c r="T31" s="90"/>
      <c r="U31" s="25" t="s">
        <v>2</v>
      </c>
    </row>
    <row r="32" spans="3:27" x14ac:dyDescent="0.25">
      <c r="D32" s="70"/>
      <c r="E32" s="17"/>
      <c r="F32" s="64" t="s">
        <v>6</v>
      </c>
      <c r="G32" s="65" t="s">
        <v>7</v>
      </c>
      <c r="H32" s="58"/>
      <c r="I32" s="13" t="s">
        <v>0</v>
      </c>
      <c r="J32" s="14"/>
      <c r="K32" s="15" t="s">
        <v>2</v>
      </c>
      <c r="M32" s="16" t="s">
        <v>0</v>
      </c>
      <c r="N32" s="17" t="s">
        <v>2</v>
      </c>
      <c r="Q32" s="87" t="s">
        <v>12</v>
      </c>
      <c r="R32" s="88">
        <v>51800</v>
      </c>
      <c r="S32" s="27"/>
      <c r="T32" s="26"/>
      <c r="U32" s="23"/>
    </row>
    <row r="33" spans="3:21" x14ac:dyDescent="0.25">
      <c r="C33" s="4" t="s">
        <v>24</v>
      </c>
      <c r="D33" s="70" t="s">
        <v>33</v>
      </c>
      <c r="E33" s="17">
        <v>208</v>
      </c>
      <c r="F33" s="67" t="s">
        <v>1</v>
      </c>
      <c r="G33" s="69" t="s">
        <v>3</v>
      </c>
      <c r="H33" s="56"/>
      <c r="I33" s="30" t="s">
        <v>10</v>
      </c>
      <c r="J33" s="16" t="s">
        <v>11</v>
      </c>
      <c r="K33" s="21">
        <v>404</v>
      </c>
      <c r="M33" s="33"/>
      <c r="N33" s="34">
        <v>5950</v>
      </c>
      <c r="Q33" s="1" t="s">
        <v>14</v>
      </c>
      <c r="R33" s="18"/>
      <c r="S33" s="28"/>
      <c r="T33" s="18">
        <v>6460</v>
      </c>
      <c r="U33" s="22" t="s">
        <v>15</v>
      </c>
    </row>
    <row r="34" spans="3:21" x14ac:dyDescent="0.25">
      <c r="C34" s="4"/>
      <c r="D34" s="82"/>
      <c r="E34" s="17">
        <v>4426</v>
      </c>
      <c r="F34" s="64" t="s">
        <v>1</v>
      </c>
      <c r="G34" s="65" t="s">
        <v>3</v>
      </c>
      <c r="H34" s="59"/>
      <c r="I34" s="31">
        <v>208</v>
      </c>
      <c r="K34" s="32"/>
      <c r="M34" s="53">
        <f>N33/1.19</f>
        <v>5000</v>
      </c>
      <c r="N34" s="18"/>
      <c r="Q34" s="41" t="s">
        <v>16</v>
      </c>
      <c r="R34" s="42">
        <f>SUM(R32:R33)</f>
        <v>51800</v>
      </c>
      <c r="S34" s="45"/>
      <c r="T34" s="42">
        <f>SUM(T32:T33)</f>
        <v>6460</v>
      </c>
      <c r="U34" s="44" t="s">
        <v>17</v>
      </c>
    </row>
    <row r="35" spans="3:21" x14ac:dyDescent="0.25">
      <c r="C35" s="4"/>
      <c r="D35" s="70"/>
      <c r="E35" s="17">
        <v>404</v>
      </c>
      <c r="F35" s="64" t="s">
        <v>5</v>
      </c>
      <c r="G35" s="65" t="s">
        <v>3</v>
      </c>
      <c r="H35" s="59"/>
      <c r="I35" s="31">
        <v>4426</v>
      </c>
      <c r="K35" s="32"/>
      <c r="M35" s="53">
        <f>19%*M34</f>
        <v>950</v>
      </c>
      <c r="N35" s="18"/>
      <c r="Q35" s="36"/>
      <c r="R35" s="39"/>
      <c r="S35" s="40"/>
      <c r="T35" s="46">
        <f>R34-T34</f>
        <v>45340</v>
      </c>
      <c r="U35" s="47" t="s">
        <v>19</v>
      </c>
    </row>
    <row r="36" spans="3:21" x14ac:dyDescent="0.25">
      <c r="C36" s="4"/>
      <c r="D36" s="70"/>
      <c r="E36" s="17"/>
      <c r="F36" s="64"/>
      <c r="G36" s="65"/>
      <c r="H36" s="59"/>
      <c r="M36" s="18"/>
      <c r="N36" s="18"/>
    </row>
    <row r="37" spans="3:21" x14ac:dyDescent="0.25">
      <c r="D37" s="70"/>
      <c r="E37" s="17"/>
      <c r="F37" s="64"/>
      <c r="G37" s="65"/>
      <c r="H37" s="58"/>
      <c r="J37" s="17"/>
      <c r="K37" s="21"/>
      <c r="M37" s="18"/>
      <c r="N37" s="18"/>
    </row>
    <row r="38" spans="3:21" x14ac:dyDescent="0.25">
      <c r="C38" s="4"/>
      <c r="D38" s="82"/>
      <c r="E38" s="17"/>
      <c r="F38" s="64" t="s">
        <v>6</v>
      </c>
      <c r="G38" s="65" t="s">
        <v>7</v>
      </c>
      <c r="H38" s="56"/>
      <c r="I38" s="13" t="s">
        <v>0</v>
      </c>
      <c r="J38" s="14"/>
      <c r="K38" s="15" t="s">
        <v>2</v>
      </c>
      <c r="M38" s="16" t="s">
        <v>0</v>
      </c>
      <c r="N38" s="17" t="s">
        <v>2</v>
      </c>
    </row>
    <row r="39" spans="3:21" x14ac:dyDescent="0.25">
      <c r="C39" s="4" t="s">
        <v>26</v>
      </c>
      <c r="D39" s="70" t="s">
        <v>34</v>
      </c>
      <c r="E39" s="17">
        <v>4111</v>
      </c>
      <c r="F39" s="64" t="s">
        <v>1</v>
      </c>
      <c r="G39" s="65" t="s">
        <v>3</v>
      </c>
      <c r="H39" s="59"/>
      <c r="I39" s="30">
        <v>4111</v>
      </c>
      <c r="J39" s="16" t="s">
        <v>11</v>
      </c>
      <c r="K39" s="21" t="s">
        <v>10</v>
      </c>
      <c r="M39" s="33">
        <f>N40+N41</f>
        <v>153510</v>
      </c>
      <c r="N39" s="34"/>
    </row>
    <row r="40" spans="3:21" x14ac:dyDescent="0.25">
      <c r="D40" s="70"/>
      <c r="E40" s="17">
        <v>7015</v>
      </c>
      <c r="F40" s="64" t="s">
        <v>5</v>
      </c>
      <c r="G40" s="65" t="s">
        <v>3</v>
      </c>
      <c r="H40" s="58"/>
      <c r="I40" s="31"/>
      <c r="K40" s="52">
        <v>7015</v>
      </c>
      <c r="M40" s="53"/>
      <c r="N40" s="18">
        <v>129000</v>
      </c>
    </row>
    <row r="41" spans="3:21" x14ac:dyDescent="0.25">
      <c r="C41" s="4"/>
      <c r="D41" s="70"/>
      <c r="E41" s="17">
        <v>4427</v>
      </c>
      <c r="F41" s="64" t="s">
        <v>5</v>
      </c>
      <c r="G41" s="65" t="s">
        <v>3</v>
      </c>
      <c r="H41" s="58"/>
      <c r="I41" s="31"/>
      <c r="K41" s="52">
        <v>4427</v>
      </c>
      <c r="M41" s="53"/>
      <c r="N41" s="18">
        <f>19%*N40</f>
        <v>24510</v>
      </c>
    </row>
    <row r="42" spans="3:21" x14ac:dyDescent="0.25">
      <c r="C42" s="4"/>
      <c r="D42" s="70"/>
      <c r="E42" s="17"/>
      <c r="F42" s="64"/>
      <c r="G42" s="65"/>
      <c r="H42" s="58"/>
      <c r="M42" s="18"/>
      <c r="N42" s="18"/>
    </row>
    <row r="43" spans="3:21" x14ac:dyDescent="0.25">
      <c r="C43" s="4"/>
      <c r="D43" s="70"/>
      <c r="E43" s="17"/>
      <c r="F43" s="64"/>
      <c r="G43" s="65"/>
      <c r="H43" s="58"/>
      <c r="M43" s="18"/>
      <c r="N43" s="18"/>
    </row>
    <row r="44" spans="3:21" x14ac:dyDescent="0.25">
      <c r="C44" s="4"/>
      <c r="D44" s="70"/>
      <c r="E44" s="17"/>
      <c r="F44" s="64" t="s">
        <v>6</v>
      </c>
      <c r="G44" s="65" t="s">
        <v>7</v>
      </c>
      <c r="H44" s="56"/>
      <c r="I44" s="13" t="s">
        <v>0</v>
      </c>
      <c r="J44" s="14"/>
      <c r="K44" s="15" t="s">
        <v>2</v>
      </c>
      <c r="M44" s="16" t="s">
        <v>0</v>
      </c>
      <c r="N44" s="17" t="s">
        <v>2</v>
      </c>
    </row>
    <row r="45" spans="3:21" x14ac:dyDescent="0.25">
      <c r="C45" s="4" t="s">
        <v>28</v>
      </c>
      <c r="D45" s="70" t="s">
        <v>35</v>
      </c>
      <c r="E45" s="17">
        <v>4111</v>
      </c>
      <c r="F45" s="64" t="s">
        <v>1</v>
      </c>
      <c r="G45" s="65" t="s">
        <v>3</v>
      </c>
      <c r="H45" s="58"/>
      <c r="I45" s="30">
        <v>4111</v>
      </c>
      <c r="J45" s="16" t="s">
        <v>11</v>
      </c>
      <c r="K45" s="21" t="s">
        <v>10</v>
      </c>
      <c r="M45" s="33">
        <v>18445</v>
      </c>
      <c r="N45" s="34"/>
    </row>
    <row r="46" spans="3:21" x14ac:dyDescent="0.25">
      <c r="C46" s="4"/>
      <c r="D46" s="70"/>
      <c r="E46" s="17">
        <v>702</v>
      </c>
      <c r="F46" s="64" t="s">
        <v>5</v>
      </c>
      <c r="G46" s="65" t="s">
        <v>3</v>
      </c>
      <c r="H46" s="58"/>
      <c r="I46" s="31"/>
      <c r="K46" s="52">
        <v>702</v>
      </c>
      <c r="M46" s="53"/>
      <c r="N46" s="18">
        <f>M45/1.19</f>
        <v>15500</v>
      </c>
    </row>
    <row r="47" spans="3:21" x14ac:dyDescent="0.25">
      <c r="C47" s="4"/>
      <c r="D47" s="82"/>
      <c r="E47" s="17">
        <v>4427</v>
      </c>
      <c r="F47" s="64" t="s">
        <v>5</v>
      </c>
      <c r="G47" s="65" t="s">
        <v>3</v>
      </c>
      <c r="H47" s="59"/>
      <c r="I47" s="31"/>
      <c r="K47" s="52">
        <v>4427</v>
      </c>
      <c r="M47" s="53"/>
      <c r="N47" s="18">
        <f>19%*N46</f>
        <v>2945</v>
      </c>
    </row>
    <row r="48" spans="3:21" x14ac:dyDescent="0.25">
      <c r="D48" s="29"/>
      <c r="E48" s="1"/>
      <c r="F48" s="68"/>
      <c r="G48" s="69"/>
    </row>
    <row r="49" spans="3:14" x14ac:dyDescent="0.25">
      <c r="D49" s="29"/>
      <c r="E49" s="1"/>
      <c r="F49" s="68"/>
      <c r="G49" s="69"/>
    </row>
    <row r="50" spans="3:14" x14ac:dyDescent="0.25">
      <c r="C50" s="4" t="s">
        <v>36</v>
      </c>
      <c r="D50" s="70" t="s">
        <v>27</v>
      </c>
    </row>
    <row r="51" spans="3:14" x14ac:dyDescent="0.25">
      <c r="C51" s="4"/>
      <c r="D51" s="83" t="s">
        <v>50</v>
      </c>
      <c r="E51" s="17"/>
      <c r="F51" s="64" t="s">
        <v>6</v>
      </c>
      <c r="G51" s="65" t="s">
        <v>7</v>
      </c>
      <c r="H51" s="56"/>
      <c r="I51" s="13" t="s">
        <v>0</v>
      </c>
      <c r="J51" s="14"/>
      <c r="K51" s="15" t="s">
        <v>2</v>
      </c>
      <c r="M51" s="16" t="s">
        <v>0</v>
      </c>
      <c r="N51" s="17" t="s">
        <v>2</v>
      </c>
    </row>
    <row r="52" spans="3:14" x14ac:dyDescent="0.25">
      <c r="C52" s="4"/>
      <c r="D52" s="62" t="s">
        <v>51</v>
      </c>
      <c r="E52" s="17">
        <v>4426</v>
      </c>
      <c r="F52" s="64" t="s">
        <v>1</v>
      </c>
      <c r="G52" s="65" t="s">
        <v>4</v>
      </c>
      <c r="H52" s="59"/>
      <c r="I52" s="30">
        <v>4227</v>
      </c>
      <c r="J52" s="16" t="s">
        <v>11</v>
      </c>
      <c r="K52" s="21">
        <v>4426</v>
      </c>
      <c r="M52" s="33">
        <v>20995</v>
      </c>
      <c r="N52" s="34">
        <f>M52</f>
        <v>20995</v>
      </c>
    </row>
    <row r="53" spans="3:14" x14ac:dyDescent="0.25">
      <c r="C53" s="4"/>
      <c r="E53" s="17">
        <v>4427</v>
      </c>
      <c r="F53" s="64" t="s">
        <v>5</v>
      </c>
      <c r="G53" s="65" t="s">
        <v>4</v>
      </c>
      <c r="H53" s="59"/>
      <c r="I53" s="31">
        <v>4427</v>
      </c>
      <c r="J53" s="54" t="s">
        <v>11</v>
      </c>
      <c r="K53" s="52">
        <v>4423</v>
      </c>
      <c r="M53" s="53">
        <v>6460</v>
      </c>
      <c r="N53" s="18">
        <f>M53</f>
        <v>6460</v>
      </c>
    </row>
    <row r="54" spans="3:14" x14ac:dyDescent="0.25">
      <c r="C54" s="4"/>
      <c r="E54" s="17"/>
      <c r="F54" s="64"/>
      <c r="G54" s="65"/>
      <c r="H54" s="59"/>
    </row>
    <row r="55" spans="3:14" x14ac:dyDescent="0.25">
      <c r="C55" s="4"/>
      <c r="E55" s="17"/>
      <c r="F55" s="64" t="s">
        <v>6</v>
      </c>
      <c r="G55" s="65" t="s">
        <v>7</v>
      </c>
      <c r="H55" s="59"/>
    </row>
    <row r="56" spans="3:14" x14ac:dyDescent="0.25">
      <c r="C56" s="4"/>
      <c r="D56" s="62" t="s">
        <v>53</v>
      </c>
      <c r="E56" s="1">
        <v>4423</v>
      </c>
      <c r="F56" s="84" t="s">
        <v>5</v>
      </c>
      <c r="G56" s="85" t="s">
        <v>3</v>
      </c>
    </row>
    <row r="57" spans="3:14" x14ac:dyDescent="0.25">
      <c r="C57" s="4"/>
      <c r="E57" s="17">
        <v>4427</v>
      </c>
      <c r="F57" s="84" t="s">
        <v>5</v>
      </c>
      <c r="G57" s="85" t="s">
        <v>4</v>
      </c>
    </row>
    <row r="59" spans="3:14" x14ac:dyDescent="0.25">
      <c r="E59" s="58"/>
      <c r="F59" s="68"/>
    </row>
    <row r="60" spans="3:14" x14ac:dyDescent="0.25">
      <c r="D60" s="49" t="s">
        <v>52</v>
      </c>
      <c r="E60" s="1"/>
      <c r="I60" s="71" t="s">
        <v>0</v>
      </c>
      <c r="J60" s="72"/>
      <c r="K60" s="73" t="s">
        <v>2</v>
      </c>
      <c r="L60" s="49"/>
      <c r="M60" s="74" t="s">
        <v>0</v>
      </c>
      <c r="N60" s="69" t="s">
        <v>2</v>
      </c>
    </row>
    <row r="61" spans="3:14" x14ac:dyDescent="0.25">
      <c r="D61" s="49" t="s">
        <v>47</v>
      </c>
      <c r="I61" s="75">
        <v>4427</v>
      </c>
      <c r="J61" s="74" t="s">
        <v>11</v>
      </c>
      <c r="K61" s="76" t="s">
        <v>10</v>
      </c>
      <c r="L61" s="49"/>
      <c r="M61" s="77">
        <f>N62+N63</f>
        <v>27455</v>
      </c>
      <c r="N61" s="78"/>
    </row>
    <row r="62" spans="3:14" x14ac:dyDescent="0.25">
      <c r="I62" s="79"/>
      <c r="J62" s="49"/>
      <c r="K62" s="86">
        <v>4426</v>
      </c>
      <c r="L62" s="49"/>
      <c r="M62" s="81"/>
      <c r="N62" s="50">
        <v>20995</v>
      </c>
    </row>
    <row r="63" spans="3:14" x14ac:dyDescent="0.25">
      <c r="C63" s="20"/>
      <c r="D63" s="62"/>
      <c r="I63" s="79"/>
      <c r="J63" s="49"/>
      <c r="K63" s="86">
        <v>4423</v>
      </c>
      <c r="L63" s="49"/>
      <c r="M63" s="81"/>
      <c r="N63" s="50">
        <v>6460</v>
      </c>
    </row>
    <row r="64" spans="3:14" x14ac:dyDescent="0.25">
      <c r="C64" s="20"/>
      <c r="D64" s="62"/>
    </row>
    <row r="65" spans="3:27" x14ac:dyDescent="0.25">
      <c r="C65" s="20"/>
      <c r="D65" s="62"/>
      <c r="E65" s="58"/>
      <c r="F65" s="59"/>
    </row>
    <row r="66" spans="3:27" x14ac:dyDescent="0.25">
      <c r="E66" s="17"/>
      <c r="F66" s="64" t="s">
        <v>6</v>
      </c>
      <c r="G66" s="65" t="s">
        <v>7</v>
      </c>
      <c r="H66" s="56"/>
      <c r="I66" s="13" t="s">
        <v>0</v>
      </c>
      <c r="J66" s="14"/>
      <c r="K66" s="15" t="s">
        <v>2</v>
      </c>
      <c r="M66" s="16" t="s">
        <v>0</v>
      </c>
      <c r="N66" s="17" t="s">
        <v>2</v>
      </c>
    </row>
    <row r="67" spans="3:27" x14ac:dyDescent="0.25">
      <c r="C67" s="4" t="s">
        <v>37</v>
      </c>
      <c r="D67" s="62" t="s">
        <v>38</v>
      </c>
      <c r="E67" s="17">
        <v>4423</v>
      </c>
      <c r="F67" s="64" t="s">
        <v>5</v>
      </c>
      <c r="G67" s="69" t="s">
        <v>4</v>
      </c>
      <c r="I67" s="30">
        <v>4423</v>
      </c>
      <c r="J67" s="16" t="s">
        <v>11</v>
      </c>
      <c r="K67" s="21">
        <v>5121</v>
      </c>
      <c r="M67" s="33">
        <v>6460</v>
      </c>
      <c r="N67" s="34">
        <f>M67</f>
        <v>6460</v>
      </c>
    </row>
    <row r="68" spans="3:27" x14ac:dyDescent="0.25">
      <c r="C68" s="20"/>
      <c r="D68" s="62"/>
      <c r="E68" s="58" t="s">
        <v>39</v>
      </c>
      <c r="F68" s="64" t="s">
        <v>1</v>
      </c>
      <c r="G68" s="69" t="s">
        <v>4</v>
      </c>
    </row>
    <row r="69" spans="3:27" x14ac:dyDescent="0.25">
      <c r="C69" s="5"/>
    </row>
    <row r="70" spans="3:27" x14ac:dyDescent="0.25">
      <c r="C70" s="5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3:27" s="1" customFormat="1" x14ac:dyDescent="0.25">
      <c r="C71" s="5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3:27" s="1" customFormat="1" x14ac:dyDescent="0.25">
      <c r="C72" s="5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3:27" s="1" customFormat="1" x14ac:dyDescent="0.25"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3:27" s="1" customFormat="1" x14ac:dyDescent="0.25">
      <c r="C74" s="5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3:27" s="1" customFormat="1" x14ac:dyDescent="0.25">
      <c r="C75" s="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3:27" s="1" customFormat="1" x14ac:dyDescent="0.25">
      <c r="C76" s="5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3:27" s="1" customFormat="1" x14ac:dyDescent="0.25">
      <c r="C77" s="5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3:27" s="1" customFormat="1" x14ac:dyDescent="0.25">
      <c r="C78" s="5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3:27" s="1" customFormat="1" x14ac:dyDescent="0.25">
      <c r="C79" s="5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3:27" s="1" customFormat="1" x14ac:dyDescent="0.25">
      <c r="C80" s="5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3:27" s="1" customFormat="1" x14ac:dyDescent="0.25">
      <c r="C81" s="5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3:27" s="1" customFormat="1" x14ac:dyDescent="0.25">
      <c r="C82" s="5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3:27" s="1" customFormat="1" x14ac:dyDescent="0.25">
      <c r="C83" s="5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3:27" s="1" customFormat="1" x14ac:dyDescent="0.25">
      <c r="C84" s="5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3:27" s="1" customFormat="1" x14ac:dyDescent="0.25">
      <c r="C85" s="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</sheetData>
  <mergeCells count="7">
    <mergeCell ref="R12:T12"/>
    <mergeCell ref="X12:Z12"/>
    <mergeCell ref="R24:T24"/>
    <mergeCell ref="X24:Z24"/>
    <mergeCell ref="R31:T31"/>
    <mergeCell ref="R14:T14"/>
    <mergeCell ref="X14:Z14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8F726E745A04C91F9F8F895D66162" ma:contentTypeVersion="2" ma:contentTypeDescription="Create a new document." ma:contentTypeScope="" ma:versionID="754e55f924c09c1c451957368d568516">
  <xsd:schema xmlns:xsd="http://www.w3.org/2001/XMLSchema" xmlns:xs="http://www.w3.org/2001/XMLSchema" xmlns:p="http://schemas.microsoft.com/office/2006/metadata/properties" xmlns:ns2="9a07d9f6-5560-42b9-af2b-9c7500fb4ebb" targetNamespace="http://schemas.microsoft.com/office/2006/metadata/properties" ma:root="true" ma:fieldsID="a42f74979edba4d53594f2409591de41" ns2:_="">
    <xsd:import namespace="9a07d9f6-5560-42b9-af2b-9c7500fb4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7d9f6-5560-42b9-af2b-9c7500fb4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A1F66B-998B-4387-8F93-D3550762B724}"/>
</file>

<file path=customXml/itemProps2.xml><?xml version="1.0" encoding="utf-8"?>
<ds:datastoreItem xmlns:ds="http://schemas.openxmlformats.org/officeDocument/2006/customXml" ds:itemID="{0D99B7C8-82B4-4790-9B17-0E338C55E3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F445A4-AB12-473F-8559-B2B684A05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Aplicatia practica I</vt:lpstr>
      <vt:lpstr>Aplicatia practica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2020-10-09T08:24:51Z</dcterms:created>
  <dcterms:modified xsi:type="dcterms:W3CDTF">2022-03-06T11:35:21Z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0x0101002008F726E745A04C91F9F8F895D66162</vt:lpwstr>
  </property>
</Properties>
</file>