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945" windowHeight="12450"/>
  </bookViews>
  <sheets>
    <sheet name="Aplicatie practica 1" sheetId="5" r:id="rId1"/>
    <sheet name="Aplicatiile practice 2 si 3" sheetId="7" r:id="rId2"/>
    <sheet name="Aplicatie practica 4" sheetId="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5" l="1"/>
  <c r="Q26" i="5"/>
  <c r="G63" i="8"/>
  <c r="E67" i="8"/>
  <c r="Q46" i="8" l="1"/>
  <c r="P33" i="7"/>
  <c r="Q26" i="7"/>
  <c r="P29" i="7"/>
  <c r="AA68" i="7" l="1"/>
  <c r="AA70" i="7" s="1"/>
  <c r="P73" i="7"/>
  <c r="Q66" i="7"/>
  <c r="Q70" i="5"/>
  <c r="W66" i="5" s="1"/>
  <c r="P68" i="5"/>
  <c r="U72" i="5"/>
  <c r="AC63" i="5"/>
  <c r="Q62" i="5"/>
  <c r="E47" i="5"/>
  <c r="AC100" i="8"/>
  <c r="AA100" i="8"/>
  <c r="AC91" i="8"/>
  <c r="AA91" i="8"/>
  <c r="W91" i="8"/>
  <c r="U91" i="8"/>
  <c r="AC82" i="8"/>
  <c r="AA82" i="8"/>
  <c r="W82" i="8"/>
  <c r="U82" i="8"/>
  <c r="W83" i="8" s="1"/>
  <c r="E58" i="8"/>
  <c r="G58" i="8" s="1"/>
  <c r="E55" i="8"/>
  <c r="E56" i="8" s="1"/>
  <c r="E14" i="8"/>
  <c r="E11" i="8"/>
  <c r="E12" i="8" s="1"/>
  <c r="E112" i="7"/>
  <c r="G112" i="7" s="1"/>
  <c r="E92" i="7"/>
  <c r="G92" i="7" s="1"/>
  <c r="AC79" i="7"/>
  <c r="AA79" i="7"/>
  <c r="W79" i="7"/>
  <c r="U79" i="7"/>
  <c r="W80" i="7" s="1"/>
  <c r="AC70" i="7"/>
  <c r="W70" i="7"/>
  <c r="U70" i="7"/>
  <c r="W71" i="7" s="1"/>
  <c r="E55" i="7"/>
  <c r="G55" i="7" s="1"/>
  <c r="E53" i="7"/>
  <c r="G53" i="7" s="1"/>
  <c r="AC75" i="5"/>
  <c r="AA75" i="5"/>
  <c r="W75" i="5"/>
  <c r="U75" i="5"/>
  <c r="W76" i="5" s="1"/>
  <c r="AC66" i="5"/>
  <c r="AA66" i="5"/>
  <c r="U66" i="5"/>
  <c r="W67" i="5" l="1"/>
  <c r="G47" i="5"/>
  <c r="G48" i="5" s="1"/>
  <c r="AA67" i="5"/>
  <c r="AA76" i="5"/>
  <c r="AA92" i="8"/>
  <c r="AA101" i="8"/>
  <c r="AA83" i="8"/>
  <c r="W92" i="8"/>
  <c r="G59" i="8"/>
  <c r="G14" i="8"/>
  <c r="G15" i="8" s="1"/>
  <c r="E114" i="7"/>
  <c r="G114" i="7" s="1"/>
  <c r="G115" i="7" s="1"/>
  <c r="E94" i="7"/>
  <c r="G94" i="7" s="1"/>
  <c r="G95" i="7" s="1"/>
  <c r="AA71" i="7"/>
  <c r="AA80" i="7"/>
  <c r="G57" i="7"/>
  <c r="E58" i="7" s="1"/>
  <c r="G58" i="7" s="1"/>
  <c r="G59" i="7" s="1"/>
  <c r="AC47" i="8"/>
  <c r="AA47" i="8"/>
  <c r="W47" i="8"/>
  <c r="U47" i="8"/>
  <c r="AC38" i="8"/>
  <c r="AA38" i="8"/>
  <c r="W38" i="8"/>
  <c r="U38" i="8"/>
  <c r="W39" i="8" s="1"/>
  <c r="E11" i="5"/>
  <c r="G11" i="5" s="1"/>
  <c r="E15" i="7"/>
  <c r="E13" i="7"/>
  <c r="AC39" i="7"/>
  <c r="AA39" i="7"/>
  <c r="W39" i="7"/>
  <c r="U39" i="7"/>
  <c r="AC30" i="7"/>
  <c r="AA30" i="7"/>
  <c r="W30" i="7"/>
  <c r="U30" i="7"/>
  <c r="W40" i="7" l="1"/>
  <c r="E49" i="5"/>
  <c r="G49" i="5" s="1"/>
  <c r="G50" i="5" s="1"/>
  <c r="E60" i="8"/>
  <c r="G60" i="8" s="1"/>
  <c r="W48" i="8"/>
  <c r="E16" i="8"/>
  <c r="G16" i="8" s="1"/>
  <c r="W31" i="7"/>
  <c r="AA48" i="8"/>
  <c r="AA39" i="8"/>
  <c r="G12" i="5"/>
  <c r="AA40" i="7"/>
  <c r="AA31" i="7"/>
  <c r="G13" i="7"/>
  <c r="AC39" i="5"/>
  <c r="AA39" i="5"/>
  <c r="E51" i="5" l="1"/>
  <c r="G51" i="5" s="1"/>
  <c r="G52" i="5" s="1"/>
  <c r="G61" i="8"/>
  <c r="E62" i="8" s="1"/>
  <c r="G62" i="8" s="1"/>
  <c r="G67" i="8" s="1"/>
  <c r="E68" i="8" s="1"/>
  <c r="G68" i="8" s="1"/>
  <c r="G69" i="8" s="1"/>
  <c r="G17" i="8"/>
  <c r="E18" i="8" s="1"/>
  <c r="G18" i="8" s="1"/>
  <c r="G19" i="8" s="1"/>
  <c r="E23" i="8" s="1"/>
  <c r="G23" i="8" s="1"/>
  <c r="E24" i="8" s="1"/>
  <c r="G24" i="8" s="1"/>
  <c r="G25" i="8" s="1"/>
  <c r="G15" i="7"/>
  <c r="G17" i="7" s="1"/>
  <c r="E13" i="5"/>
  <c r="G13" i="5" s="1"/>
  <c r="G14" i="5" s="1"/>
  <c r="AA40" i="5"/>
  <c r="E53" i="5" l="1"/>
  <c r="G53" i="5" s="1"/>
  <c r="G54" i="5" s="1"/>
  <c r="E64" i="8"/>
  <c r="G64" i="8" s="1"/>
  <c r="G65" i="8" s="1"/>
  <c r="G71" i="8" s="1"/>
  <c r="G72" i="8" s="1"/>
  <c r="E20" i="8"/>
  <c r="G20" i="8" s="1"/>
  <c r="G21" i="8" s="1"/>
  <c r="G27" i="8" s="1"/>
  <c r="G28" i="8" s="1"/>
  <c r="E18" i="7"/>
  <c r="E15" i="5"/>
  <c r="G15" i="5" s="1"/>
  <c r="G16" i="5" s="1"/>
  <c r="W39" i="5"/>
  <c r="U39" i="5"/>
  <c r="AC30" i="5"/>
  <c r="AA30" i="5"/>
  <c r="E55" i="5" l="1"/>
  <c r="G55" i="5" s="1"/>
  <c r="G56" i="5" s="1"/>
  <c r="G18" i="7"/>
  <c r="G19" i="7" s="1"/>
  <c r="E17" i="5"/>
  <c r="G17" i="5" s="1"/>
  <c r="G18" i="5" s="1"/>
  <c r="AA31" i="5"/>
  <c r="W40" i="5"/>
  <c r="W30" i="5"/>
  <c r="U30" i="5"/>
  <c r="E19" i="5" l="1"/>
  <c r="G19" i="5" s="1"/>
  <c r="G20" i="5" s="1"/>
  <c r="W31" i="5"/>
</calcChain>
</file>

<file path=xl/comments1.xml><?xml version="1.0" encoding="utf-8"?>
<comments xmlns="http://schemas.openxmlformats.org/spreadsheetml/2006/main">
  <authors>
    <author>Author</author>
  </authors>
  <commentList>
    <comment ref="C26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P27" authorId="0" shapeId="0">
      <text>
        <r>
          <rPr>
            <sz val="11"/>
            <color theme="1"/>
            <rFont val="Calibri"/>
            <family val="2"/>
            <charset val="238"/>
            <scheme val="minor"/>
          </rPr>
          <t>Se trece intotdeauna netul comercial</t>
        </r>
      </text>
    </comment>
    <comment ref="Q33" authorId="0" shapeId="0">
      <text>
        <r>
          <rPr>
            <sz val="11"/>
            <color theme="1"/>
            <rFont val="Calibri"/>
            <family val="2"/>
            <charset val="238"/>
            <scheme val="minor"/>
          </rPr>
          <t>Se trece suma de la net de plata</t>
        </r>
      </text>
    </comment>
    <comment ref="C62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6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C66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  <comment ref="C102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C122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aduna valoarea tuturor reducerilor comerciale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</text>
    </comment>
    <comment ref="E23" authorId="0" shapeId="0">
      <text>
        <r>
          <rPr>
            <sz val="11"/>
            <color theme="1"/>
            <rFont val="Calibri"/>
            <family val="2"/>
            <charset val="238"/>
            <scheme val="minor"/>
          </rPr>
          <t>se scade din valoarea facturii initiale (fara TVA) valoarea reducerilor comerciale primite ulterior facturarii (fara TVA)</t>
        </r>
      </text>
    </comment>
    <comment ref="G28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initiala a facturii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toate reducerile comerciale si/sau financiare acordate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</t>
        </r>
      </text>
    </comment>
    <comment ref="C34" authorId="0" shapeId="0">
      <text>
        <r>
          <rPr>
            <sz val="9"/>
            <color indexed="81"/>
            <rFont val="Tahoma"/>
            <family val="2"/>
            <charset val="238"/>
          </rPr>
          <t>Aplicatie din materialul de seminar</t>
        </r>
      </text>
    </comment>
    <comment ref="G63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aduna valoarea tuturor reducerilor comerciale </t>
        </r>
        <r>
          <rPr>
            <b/>
            <sz val="9"/>
            <color indexed="81"/>
            <rFont val="Tahoma"/>
            <family val="2"/>
            <charset val="238"/>
          </rPr>
          <t>(fara TVA)</t>
        </r>
      </text>
    </comment>
    <comment ref="E67" authorId="0" shapeId="0">
      <text>
        <r>
          <rPr>
            <sz val="11"/>
            <color theme="1"/>
            <rFont val="Calibri"/>
            <family val="2"/>
            <charset val="238"/>
            <scheme val="minor"/>
          </rPr>
          <t>se scade din valoarea facturii initiale (fara TVA) valoarea reducerilor comerciale primite ulterior facturarii (fara TVA)</t>
        </r>
      </text>
    </comment>
    <comment ref="G72" authorId="0" shapeId="0">
      <text>
        <r>
          <rPr>
            <sz val="9"/>
            <color indexed="81"/>
            <rFont val="Tahoma"/>
            <family val="2"/>
            <charset val="238"/>
          </rPr>
          <t xml:space="preserve">se scade din valoarea initiala a facturii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toate reducerile comerciale si/sau financiare acordate </t>
        </r>
        <r>
          <rPr>
            <b/>
            <sz val="9"/>
            <color indexed="81"/>
            <rFont val="Tahoma"/>
            <family val="2"/>
            <charset val="238"/>
          </rPr>
          <t>(inclusiv TVA)</t>
        </r>
        <r>
          <rPr>
            <sz val="9"/>
            <color indexed="81"/>
            <rFont val="Tahoma"/>
            <family val="2"/>
            <charset val="238"/>
          </rPr>
          <t xml:space="preserve"> </t>
        </r>
      </text>
    </comment>
    <comment ref="C78" authorId="0" shapeId="0">
      <text>
        <r>
          <rPr>
            <sz val="9"/>
            <color indexed="81"/>
            <rFont val="Tahoma"/>
            <family val="2"/>
            <charset val="238"/>
          </rPr>
          <t>Aplicatie propusa</t>
        </r>
      </text>
    </comment>
  </commentList>
</comments>
</file>

<file path=xl/sharedStrings.xml><?xml version="1.0" encoding="utf-8"?>
<sst xmlns="http://schemas.openxmlformats.org/spreadsheetml/2006/main" count="679" uniqueCount="107">
  <si>
    <t>D</t>
  </si>
  <si>
    <t>A</t>
  </si>
  <si>
    <t>C</t>
  </si>
  <si>
    <t>+</t>
  </si>
  <si>
    <t>-</t>
  </si>
  <si>
    <t>P</t>
  </si>
  <si>
    <t>Valoare</t>
  </si>
  <si>
    <t>% de reducere</t>
  </si>
  <si>
    <t>Suma</t>
  </si>
  <si>
    <r>
      <t xml:space="preserve">Valoarea materiale consumabile achiziţionate </t>
    </r>
    <r>
      <rPr>
        <b/>
        <sz val="11"/>
        <rFont val="Calibri"/>
        <family val="2"/>
        <charset val="238"/>
        <scheme val="minor"/>
      </rPr>
      <t>(fără TVA):</t>
    </r>
  </si>
  <si>
    <t>(-) Rabat pentru defecte de calitate - 7%</t>
  </si>
  <si>
    <t>(-) Remiza 1 (pt. achiziţii mai mari de 20.000 lei) - 5%:</t>
  </si>
  <si>
    <t>(-) Remiza 2 (pt. poziţia preferenţială a clientului) - 0%:</t>
  </si>
  <si>
    <t>NET COMERCIAL</t>
  </si>
  <si>
    <t>302 (+)</t>
  </si>
  <si>
    <t>(-) Scont de decontare - 2%:</t>
  </si>
  <si>
    <t>767 (+)</t>
  </si>
  <si>
    <t>NET FINANCIAR</t>
  </si>
  <si>
    <t>TVA (19%)</t>
  </si>
  <si>
    <t>4426 (+)</t>
  </si>
  <si>
    <r>
      <t xml:space="preserve">NET DE PLATĂ </t>
    </r>
    <r>
      <rPr>
        <sz val="13"/>
        <color theme="0"/>
        <rFont val="Calibri"/>
        <family val="2"/>
        <charset val="238"/>
        <scheme val="minor"/>
      </rPr>
      <t>(Net financiar + TVA)</t>
    </r>
  </si>
  <si>
    <t>5121 (-)</t>
  </si>
  <si>
    <t>Analiza contabilă</t>
  </si>
  <si>
    <t>A / P</t>
  </si>
  <si>
    <t>+ / -</t>
  </si>
  <si>
    <t>1.</t>
  </si>
  <si>
    <t>%</t>
  </si>
  <si>
    <t>=</t>
  </si>
  <si>
    <t>Si</t>
  </si>
  <si>
    <t>Rd</t>
  </si>
  <si>
    <t>Rc</t>
  </si>
  <si>
    <t>TSD</t>
  </si>
  <si>
    <t>TSC</t>
  </si>
  <si>
    <t>Sfd</t>
  </si>
  <si>
    <t>Sfc</t>
  </si>
  <si>
    <r>
      <t xml:space="preserve">plata factura furnizor </t>
    </r>
    <r>
      <rPr>
        <sz val="10"/>
        <rFont val="Calibri"/>
        <family val="2"/>
        <charset val="238"/>
        <scheme val="minor"/>
      </rPr>
      <t>(mai putin valoarea scontului de decontare acordat)</t>
    </r>
  </si>
  <si>
    <t>Valoarea marfuri achiziţionate (fără TVA):</t>
  </si>
  <si>
    <t>(-) Rabat pentru defecte de calitate - 2%:</t>
  </si>
  <si>
    <t>(-) Remiza 1 (pt. achiziţii mai mari de 45.000 lei) - 10%:</t>
  </si>
  <si>
    <t>371 (+)</t>
  </si>
  <si>
    <t>(-) Scont de decontare - 5%:</t>
  </si>
  <si>
    <t>2.</t>
  </si>
  <si>
    <t xml:space="preserve">A </t>
  </si>
  <si>
    <t>Valoare materii prime achiziţionate (fără TVA):</t>
  </si>
  <si>
    <t>Valoare materiale consumabile achiziţionate (fără TVA):</t>
  </si>
  <si>
    <t>(-) Rabat materii prime - 10%</t>
  </si>
  <si>
    <t>(-) Rabat materiale consumabile - 20%:</t>
  </si>
  <si>
    <t>Total reduceri (fără TVA)</t>
  </si>
  <si>
    <t>609 (+)</t>
  </si>
  <si>
    <t>4426 (-)</t>
  </si>
  <si>
    <t>TOTAL REDUCERI</t>
  </si>
  <si>
    <t>401 (-)</t>
  </si>
  <si>
    <t>achizitie de materii prime si materiale consumabile (facturare pe 5.01.N)</t>
  </si>
  <si>
    <t>evidentierea reducerilor comerciale primite ulterior facturarii (scade si TVA - 6.01.N)</t>
  </si>
  <si>
    <r>
      <t xml:space="preserve">plata factura furnizor </t>
    </r>
    <r>
      <rPr>
        <sz val="10"/>
        <rFont val="Calibri"/>
        <family val="2"/>
        <charset val="238"/>
        <scheme val="minor"/>
      </rPr>
      <t>(mai putin reducerile primite si TVA aferent acestora)</t>
    </r>
  </si>
  <si>
    <t>Pp. ca in contul de la banca al firmei ar exista suma de 400.000 lei</t>
  </si>
  <si>
    <t>achizitie de materii prime si materiale consumabile (facturare pe 10.02.N)</t>
  </si>
  <si>
    <t>evidentierea reducerilor comerciale primite ulterior facturarii (scade si TVA - 12.02.N)</t>
  </si>
  <si>
    <r>
      <t xml:space="preserve">Valoare totala materii prime achiziţionate intr-un an </t>
    </r>
    <r>
      <rPr>
        <b/>
        <sz val="11"/>
        <rFont val="Calibri"/>
        <family val="2"/>
        <charset val="238"/>
        <scheme val="minor"/>
      </rPr>
      <t>(fără TVA):</t>
    </r>
  </si>
  <si>
    <t>(-) Risturn - 5%</t>
  </si>
  <si>
    <r>
      <t xml:space="preserve">TOTAL REDUCERI PRIMITE </t>
    </r>
    <r>
      <rPr>
        <sz val="13"/>
        <color theme="0"/>
        <rFont val="Calibri"/>
        <family val="2"/>
        <charset val="238"/>
        <scheme val="minor"/>
      </rPr>
      <t>(se micsoreaza datoria fata de Furnizor)</t>
    </r>
  </si>
  <si>
    <t>3.</t>
  </si>
  <si>
    <r>
      <t xml:space="preserve">Valoare totala marfuri achiziţionate intr-un an </t>
    </r>
    <r>
      <rPr>
        <b/>
        <sz val="11"/>
        <rFont val="Calibri"/>
        <family val="2"/>
        <charset val="238"/>
        <scheme val="minor"/>
      </rPr>
      <t>(fără TVA):</t>
    </r>
  </si>
  <si>
    <t>(-) Risturn - 7%</t>
  </si>
  <si>
    <t>4.</t>
  </si>
  <si>
    <r>
      <t xml:space="preserve">Valoare materii prime achizitionate din factura initiala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</si>
  <si>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r>
      <t xml:space="preserve">TVA aferent facturii initiale </t>
    </r>
    <r>
      <rPr>
        <b/>
        <sz val="11"/>
        <rFont val="Calibri"/>
        <family val="2"/>
        <charset val="238"/>
        <scheme val="minor"/>
      </rPr>
      <t>(19%):</t>
    </r>
  </si>
  <si>
    <r>
      <rPr>
        <b/>
        <sz val="11"/>
        <color theme="0"/>
        <rFont val="Calibri"/>
        <family val="2"/>
        <charset val="238"/>
        <scheme val="minor"/>
      </rPr>
      <t>TOTAL FACTURA INITIALA</t>
    </r>
    <r>
      <rPr>
        <sz val="11"/>
        <color theme="0"/>
        <rFont val="Calibri"/>
        <family val="2"/>
        <charset val="238"/>
        <scheme val="minor"/>
      </rPr>
      <t xml:space="preserve"> (inclusiv TVA)</t>
    </r>
  </si>
  <si>
    <t>(-) Rabat pentru defecte de calitate (ulterior facturarii) - 0%</t>
  </si>
  <si>
    <t>(-) Remiza 2 (pt. poziţia preferenţială a clientului) (ulterior facturarii) - 0%:</t>
  </si>
  <si>
    <r>
      <t xml:space="preserve">VALOARE REDUCERI COMERCIALE PRIMITE ULTERIOR FACTURARII </t>
    </r>
    <r>
      <rPr>
        <sz val="11"/>
        <color theme="0"/>
        <rFont val="Calibri"/>
        <family val="2"/>
        <charset val="238"/>
        <scheme val="minor"/>
      </rPr>
      <t>(fara TVA)</t>
    </r>
  </si>
  <si>
    <t>TVA aferent reducerilor comerciale primite ulterior facturarii (19%):</t>
  </si>
  <si>
    <r>
      <t xml:space="preserve">TOTAL REDUCERI COMERCIALE PRIMITE ULTERIOR FACTURARII </t>
    </r>
    <r>
      <rPr>
        <sz val="12"/>
        <color theme="0"/>
        <rFont val="Calibri"/>
        <family val="2"/>
        <charset val="238"/>
        <scheme val="minor"/>
      </rPr>
      <t>(inclusiv TVA)</t>
    </r>
  </si>
  <si>
    <t>(-) SCONT DE DECONTARE PRIMIT ULTERIOR FACTURARII - 10%:</t>
  </si>
  <si>
    <r>
      <t>TVA aferent scontului de decontare primit ulterior facturarii</t>
    </r>
    <r>
      <rPr>
        <sz val="11"/>
        <color theme="0"/>
        <rFont val="Calibri"/>
        <family val="2"/>
        <charset val="238"/>
        <scheme val="minor"/>
      </rPr>
      <t xml:space="preserve"> </t>
    </r>
    <r>
      <rPr>
        <b/>
        <sz val="11"/>
        <color theme="0"/>
        <rFont val="Calibri"/>
        <family val="2"/>
        <charset val="238"/>
        <scheme val="minor"/>
      </rPr>
      <t>(19%):</t>
    </r>
  </si>
  <si>
    <r>
      <t xml:space="preserve">TOTAL REDUCERI FINANCIARE PRIMITE ULTERIOR FACTURARII </t>
    </r>
    <r>
      <rPr>
        <sz val="12"/>
        <color theme="0"/>
        <rFont val="Calibri"/>
        <family val="2"/>
        <charset val="238"/>
        <scheme val="minor"/>
      </rPr>
      <t>(incusiv TVA)</t>
    </r>
  </si>
  <si>
    <r>
      <t xml:space="preserve">TOTAL REDUCERI PRIMITE ULTERIOR FACTURARII </t>
    </r>
    <r>
      <rPr>
        <sz val="12"/>
        <color theme="0"/>
        <rFont val="Calibri"/>
        <family val="2"/>
        <charset val="238"/>
        <scheme val="minor"/>
      </rPr>
      <t>(comerciale si financiare - inclusiv TVA)</t>
    </r>
    <r>
      <rPr>
        <b/>
        <sz val="12"/>
        <color theme="0"/>
        <rFont val="Calibri"/>
        <family val="2"/>
        <charset val="238"/>
        <scheme val="minor"/>
      </rPr>
      <t xml:space="preserve"> </t>
    </r>
  </si>
  <si>
    <t>NET DE PLATĂ</t>
  </si>
  <si>
    <r>
      <t xml:space="preserve">achizitie materii prime </t>
    </r>
    <r>
      <rPr>
        <sz val="10"/>
        <rFont val="Calibri"/>
        <family val="2"/>
        <charset val="238"/>
        <scheme val="minor"/>
      </rPr>
      <t>(facturare)</t>
    </r>
  </si>
  <si>
    <r>
      <t xml:space="preserve">evidentierea reducerii financiare primite ulterior facturarii </t>
    </r>
    <r>
      <rPr>
        <sz val="10"/>
        <rFont val="Calibri"/>
        <family val="2"/>
        <charset val="238"/>
        <scheme val="minor"/>
      </rPr>
      <t>(scade si TVA aferent scontului de decontare primit)</t>
    </r>
  </si>
  <si>
    <r>
      <t xml:space="preserve">plata factura furnizor </t>
    </r>
    <r>
      <rPr>
        <sz val="10"/>
        <rFont val="Calibri"/>
        <family val="2"/>
        <charset val="238"/>
        <scheme val="minor"/>
      </rPr>
      <t>(mai putin scontul de decontare primit si TVA aferent acestuia)</t>
    </r>
  </si>
  <si>
    <r>
      <t xml:space="preserve">Valoare marfuri din factura initiala </t>
    </r>
    <r>
      <rPr>
        <b/>
        <sz val="11"/>
        <rFont val="Calibri"/>
        <family val="2"/>
        <charset val="238"/>
        <scheme val="minor"/>
      </rPr>
      <t>(fără TVA)</t>
    </r>
    <r>
      <rPr>
        <sz val="11"/>
        <rFont val="Calibri"/>
        <family val="2"/>
        <charset val="238"/>
        <scheme val="minor"/>
      </rPr>
      <t>:</t>
    </r>
  </si>
  <si>
    <t>(-) Rabat pentru defecte de calitate (ulterior facturarii) - 4%</t>
  </si>
  <si>
    <t>(-) Remiza 2 (pt. poziţia preferenţială a clientului) (ulterior facturarii) - 2%:</t>
  </si>
  <si>
    <t>(-) SCONT DE DECONTARE PRIMIT ULTERIOR FACTURARII - 5%:</t>
  </si>
  <si>
    <r>
      <t xml:space="preserve">evidentierea reducerilor comerciale primite ulterior facturarii </t>
    </r>
    <r>
      <rPr>
        <sz val="10"/>
        <rFont val="Calibri"/>
        <family val="2"/>
        <charset val="238"/>
        <scheme val="minor"/>
      </rPr>
      <t>(scade si TVA aferent reducerilor comerciale primite)</t>
    </r>
  </si>
  <si>
    <r>
      <t xml:space="preserve">plata factura furnizor </t>
    </r>
    <r>
      <rPr>
        <sz val="10"/>
        <rFont val="Calibri"/>
        <family val="2"/>
        <charset val="238"/>
        <scheme val="minor"/>
      </rPr>
      <t>(mai putin reducerile comerciale și scontul de decontare primite si TVA aferent acestora)</t>
    </r>
  </si>
  <si>
    <t>(-) Remiza 1 (pt. achizitii mai mari de ........... lei) (ulterior facturarii) - 0%:</t>
  </si>
  <si>
    <t>(-) Remiza 1 (pt. achizitii mai mari de 350.000 lei) (ulterior facturarii) - 3%:</t>
  </si>
  <si>
    <t>Conf. Univ. Dr. Florin Scorțescu</t>
  </si>
  <si>
    <r>
      <t xml:space="preserve">achizitie materiale consumabile </t>
    </r>
    <r>
      <rPr>
        <sz val="10"/>
        <rFont val="Calibri"/>
        <family val="2"/>
        <charset val="238"/>
        <scheme val="minor"/>
      </rPr>
      <t>(facturare)</t>
    </r>
  </si>
  <si>
    <r>
      <t xml:space="preserve">achizitie marfuri </t>
    </r>
    <r>
      <rPr>
        <sz val="10"/>
        <rFont val="Calibri"/>
        <family val="2"/>
        <charset val="238"/>
        <scheme val="minor"/>
      </rPr>
      <t>(facturare)</t>
    </r>
  </si>
  <si>
    <r>
      <t xml:space="preserve">evidentierea risturnului primit pentru achizitiile dintr-un an </t>
    </r>
    <r>
      <rPr>
        <sz val="10"/>
        <rFont val="Calibri"/>
        <family val="2"/>
        <charset val="238"/>
        <scheme val="minor"/>
      </rPr>
      <t>(scade si TVA aferent acestuia)</t>
    </r>
  </si>
  <si>
    <t>(-) Remiza 2 (pt. poziţia preferenţială a clientului) - 10%:</t>
  </si>
  <si>
    <t>In contul de la banca al firmei exista suma de 280.000 lei</t>
  </si>
  <si>
    <t>In contul de la banca al firmei exista suma de 60.000 lei</t>
  </si>
  <si>
    <t>In contul de la banca al firmei exista suma de 27.000 lei</t>
  </si>
  <si>
    <t>In contul de la banca al firmei exista suma de 220.000 lei</t>
  </si>
  <si>
    <t>In contul de la banca al firmei exista suma de 450.000 lei</t>
  </si>
  <si>
    <r>
      <t xml:space="preserve">REDUCERI COMERCIALE SI FINANCIARE PRIMITE </t>
    </r>
    <r>
      <rPr>
        <b/>
        <u/>
        <sz val="11"/>
        <color rgb="FF0000FF"/>
        <rFont val="Calibri"/>
        <family val="2"/>
        <charset val="238"/>
        <scheme val="minor"/>
      </rPr>
      <t>LA FACTURARE</t>
    </r>
  </si>
  <si>
    <t>Analiză contabilă</t>
  </si>
  <si>
    <t>Explicații</t>
  </si>
  <si>
    <t>CT. DE ACTIV</t>
  </si>
  <si>
    <t>CT. DE PASIV</t>
  </si>
  <si>
    <r>
      <t xml:space="preserve">REDUCERI COMERCIALE PRIMITE </t>
    </r>
    <r>
      <rPr>
        <b/>
        <u/>
        <sz val="11"/>
        <color rgb="FF0000FF"/>
        <rFont val="Calibri"/>
        <family val="2"/>
        <charset val="238"/>
        <scheme val="minor"/>
      </rPr>
      <t>ULTERIOR FACTURARII</t>
    </r>
    <r>
      <rPr>
        <b/>
        <u/>
        <sz val="11"/>
        <color rgb="FFFF0000"/>
        <rFont val="Calibri"/>
        <family val="2"/>
        <charset val="238"/>
        <scheme val="minor"/>
      </rPr>
      <t xml:space="preserve"> (RISTURN)</t>
    </r>
  </si>
  <si>
    <r>
      <t xml:space="preserve">REDUCERI COMERCIALE PRIMITE </t>
    </r>
    <r>
      <rPr>
        <b/>
        <u/>
        <sz val="11"/>
        <color rgb="FF0000FF"/>
        <rFont val="Calibri"/>
        <family val="2"/>
        <charset val="238"/>
        <scheme val="minor"/>
      </rPr>
      <t>ULTERIOR FACTURARII</t>
    </r>
  </si>
  <si>
    <r>
      <t xml:space="preserve">REDUCERI COMERCIALE SI/SAU FINANCIARE PRIMITE </t>
    </r>
    <r>
      <rPr>
        <b/>
        <u/>
        <sz val="11"/>
        <color rgb="FF0000FF"/>
        <rFont val="Calibri"/>
        <family val="2"/>
        <charset val="238"/>
        <scheme val="minor"/>
      </rPr>
      <t>ULTERIOR FACTURARII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</si>
</sst>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3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u/>
      <sz val="11"/>
      <color rgb="FF0000FF"/>
      <name val="Calibri"/>
      <family val="2"/>
      <charset val="238"/>
      <scheme val="minor"/>
    </font>
    <font>
      <b/>
      <u/>
      <sz val="16"/>
      <color rgb="FF00B050"/>
      <name val="Calibri"/>
      <family val="2"/>
      <charset val="238"/>
      <scheme val="minor"/>
    </font>
    <font>
      <b/>
      <u/>
      <sz val="16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8" fillId="0" borderId="0" xfId="0" applyFont="1"/>
    <xf numFmtId="0" fontId="8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4" xfId="0" applyBorder="1"/>
    <xf numFmtId="0" fontId="0" fillId="0" borderId="8" xfId="0" applyBorder="1"/>
    <xf numFmtId="4" fontId="0" fillId="0" borderId="10" xfId="0" applyNumberFormat="1" applyBorder="1"/>
    <xf numFmtId="4" fontId="0" fillId="0" borderId="9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9" fillId="0" borderId="12" xfId="0" applyNumberFormat="1" applyFont="1" applyBorder="1"/>
    <xf numFmtId="0" fontId="9" fillId="0" borderId="12" xfId="0" applyFont="1" applyBorder="1"/>
    <xf numFmtId="0" fontId="10" fillId="0" borderId="0" xfId="0" applyFont="1"/>
    <xf numFmtId="4" fontId="0" fillId="0" borderId="11" xfId="0" applyNumberFormat="1" applyBorder="1"/>
    <xf numFmtId="49" fontId="1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" fontId="1" fillId="0" borderId="5" xfId="0" applyNumberFormat="1" applyFont="1" applyBorder="1"/>
    <xf numFmtId="4" fontId="15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4" fontId="0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center" vertical="center"/>
    </xf>
    <xf numFmtId="10" fontId="5" fillId="0" borderId="0" xfId="0" applyNumberFormat="1" applyFont="1"/>
    <xf numFmtId="10" fontId="13" fillId="0" borderId="0" xfId="0" applyNumberFormat="1" applyFont="1"/>
    <xf numFmtId="10" fontId="15" fillId="0" borderId="0" xfId="0" applyNumberFormat="1" applyFont="1" applyAlignment="1">
      <alignment horizontal="center" wrapText="1"/>
    </xf>
    <xf numFmtId="10" fontId="18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right"/>
    </xf>
    <xf numFmtId="10" fontId="13" fillId="0" borderId="0" xfId="0" applyNumberFormat="1" applyFont="1" applyAlignment="1"/>
    <xf numFmtId="4" fontId="1" fillId="0" borderId="5" xfId="0" applyNumberFormat="1" applyFont="1" applyBorder="1" applyAlignment="1">
      <alignment horizontal="right"/>
    </xf>
    <xf numFmtId="10" fontId="13" fillId="0" borderId="5" xfId="0" applyNumberFormat="1" applyFont="1" applyBorder="1"/>
    <xf numFmtId="0" fontId="1" fillId="0" borderId="0" xfId="0" applyFont="1" applyBorder="1"/>
    <xf numFmtId="0" fontId="1" fillId="0" borderId="15" xfId="0" applyFont="1" applyBorder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4" borderId="0" xfId="0" applyFill="1" applyBorder="1"/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right"/>
    </xf>
    <xf numFmtId="0" fontId="1" fillId="4" borderId="0" xfId="0" applyFont="1" applyFill="1" applyBorder="1"/>
    <xf numFmtId="4" fontId="0" fillId="4" borderId="0" xfId="0" applyNumberFormat="1" applyFill="1" applyBorder="1"/>
    <xf numFmtId="4" fontId="1" fillId="4" borderId="0" xfId="0" applyNumberFormat="1" applyFont="1" applyFill="1" applyBorder="1"/>
    <xf numFmtId="0" fontId="1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" fontId="9" fillId="4" borderId="0" xfId="0" applyNumberFormat="1" applyFont="1" applyFill="1" applyBorder="1"/>
    <xf numFmtId="0" fontId="9" fillId="4" borderId="0" xfId="0" applyFont="1" applyFill="1" applyBorder="1"/>
    <xf numFmtId="0" fontId="0" fillId="4" borderId="16" xfId="0" applyFill="1" applyBorder="1"/>
    <xf numFmtId="0" fontId="8" fillId="4" borderId="16" xfId="0" applyFont="1" applyFill="1" applyBorder="1"/>
    <xf numFmtId="0" fontId="8" fillId="4" borderId="16" xfId="0" applyFont="1" applyFill="1" applyBorder="1" applyAlignment="1">
      <alignment horizontal="right"/>
    </xf>
    <xf numFmtId="0" fontId="1" fillId="4" borderId="16" xfId="0" applyFont="1" applyFill="1" applyBorder="1"/>
    <xf numFmtId="4" fontId="0" fillId="4" borderId="16" xfId="0" applyNumberFormat="1" applyFill="1" applyBorder="1"/>
    <xf numFmtId="4" fontId="1" fillId="4" borderId="16" xfId="0" applyNumberFormat="1" applyFont="1" applyFill="1" applyBorder="1"/>
    <xf numFmtId="0" fontId="1" fillId="4" borderId="16" xfId="0" applyFont="1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4" fontId="9" fillId="4" borderId="16" xfId="0" applyNumberFormat="1" applyFont="1" applyFill="1" applyBorder="1"/>
    <xf numFmtId="0" fontId="9" fillId="4" borderId="16" xfId="0" applyFont="1" applyFill="1" applyBorder="1"/>
    <xf numFmtId="0" fontId="10" fillId="4" borderId="16" xfId="0" applyFont="1" applyFill="1" applyBorder="1"/>
    <xf numFmtId="0" fontId="11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11" fillId="0" borderId="5" xfId="0" applyFont="1" applyBorder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4" fontId="0" fillId="0" borderId="5" xfId="0" applyNumberFormat="1" applyFont="1" applyBorder="1" applyAlignment="1">
      <alignment horizontal="right"/>
    </xf>
    <xf numFmtId="0" fontId="16" fillId="6" borderId="17" xfId="0" applyFont="1" applyFill="1" applyBorder="1"/>
    <xf numFmtId="4" fontId="16" fillId="6" borderId="18" xfId="0" applyNumberFormat="1" applyFont="1" applyFill="1" applyBorder="1" applyAlignment="1">
      <alignment horizontal="right"/>
    </xf>
    <xf numFmtId="10" fontId="16" fillId="6" borderId="18" xfId="0" applyNumberFormat="1" applyFont="1" applyFill="1" applyBorder="1"/>
    <xf numFmtId="4" fontId="16" fillId="6" borderId="19" xfId="0" applyNumberFormat="1" applyFont="1" applyFill="1" applyBorder="1" applyAlignment="1">
      <alignment horizontal="right"/>
    </xf>
    <xf numFmtId="0" fontId="16" fillId="7" borderId="20" xfId="0" applyFont="1" applyFill="1" applyBorder="1"/>
    <xf numFmtId="4" fontId="16" fillId="7" borderId="22" xfId="0" applyNumberFormat="1" applyFont="1" applyFill="1" applyBorder="1" applyAlignment="1">
      <alignment horizontal="right"/>
    </xf>
    <xf numFmtId="0" fontId="20" fillId="5" borderId="23" xfId="0" applyFont="1" applyFill="1" applyBorder="1" applyAlignment="1">
      <alignment vertical="center"/>
    </xf>
    <xf numFmtId="4" fontId="20" fillId="5" borderId="24" xfId="0" applyNumberFormat="1" applyFont="1" applyFill="1" applyBorder="1" applyAlignment="1">
      <alignment horizontal="right" vertical="center"/>
    </xf>
    <xf numFmtId="10" fontId="20" fillId="5" borderId="24" xfId="0" applyNumberFormat="1" applyFont="1" applyFill="1" applyBorder="1" applyAlignment="1">
      <alignment vertical="center"/>
    </xf>
    <xf numFmtId="4" fontId="20" fillId="5" borderId="14" xfId="0" applyNumberFormat="1" applyFont="1" applyFill="1" applyBorder="1" applyAlignment="1">
      <alignment horizontal="right" vertical="center"/>
    </xf>
    <xf numFmtId="10" fontId="13" fillId="0" borderId="0" xfId="0" applyNumberFormat="1" applyFont="1" applyAlignment="1">
      <alignment horizontal="left"/>
    </xf>
    <xf numFmtId="10" fontId="16" fillId="7" borderId="21" xfId="0" applyNumberFormat="1" applyFont="1" applyFill="1" applyBorder="1"/>
    <xf numFmtId="4" fontId="21" fillId="6" borderId="19" xfId="0" applyNumberFormat="1" applyFont="1" applyFill="1" applyBorder="1" applyAlignment="1">
      <alignment horizontal="right"/>
    </xf>
    <xf numFmtId="0" fontId="16" fillId="7" borderId="17" xfId="0" applyFont="1" applyFill="1" applyBorder="1"/>
    <xf numFmtId="4" fontId="16" fillId="7" borderId="18" xfId="0" applyNumberFormat="1" applyFont="1" applyFill="1" applyBorder="1" applyAlignment="1">
      <alignment horizontal="right"/>
    </xf>
    <xf numFmtId="10" fontId="16" fillId="7" borderId="18" xfId="0" applyNumberFormat="1" applyFont="1" applyFill="1" applyBorder="1"/>
    <xf numFmtId="4" fontId="21" fillId="7" borderId="19" xfId="0" applyNumberFormat="1" applyFont="1" applyFill="1" applyBorder="1" applyAlignment="1">
      <alignment horizontal="right"/>
    </xf>
    <xf numFmtId="4" fontId="16" fillId="5" borderId="24" xfId="0" applyNumberFormat="1" applyFont="1" applyFill="1" applyBorder="1" applyAlignment="1">
      <alignment horizontal="right" vertical="center"/>
    </xf>
    <xf numFmtId="10" fontId="16" fillId="5" borderId="24" xfId="0" applyNumberFormat="1" applyFont="1" applyFill="1" applyBorder="1" applyAlignment="1">
      <alignment vertical="center"/>
    </xf>
    <xf numFmtId="4" fontId="16" fillId="5" borderId="25" xfId="0" applyNumberFormat="1" applyFont="1" applyFill="1" applyBorder="1" applyAlignment="1">
      <alignment horizontal="right"/>
    </xf>
    <xf numFmtId="0" fontId="18" fillId="0" borderId="0" xfId="0" applyFont="1"/>
    <xf numFmtId="0" fontId="25" fillId="0" borderId="0" xfId="0" applyFont="1"/>
    <xf numFmtId="49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/>
    <xf numFmtId="4" fontId="11" fillId="4" borderId="0" xfId="0" applyNumberFormat="1" applyFont="1" applyFill="1" applyBorder="1" applyAlignment="1">
      <alignment horizontal="right"/>
    </xf>
    <xf numFmtId="0" fontId="17" fillId="6" borderId="0" xfId="0" applyFont="1" applyFill="1" applyAlignment="1">
      <alignment horizontal="left"/>
    </xf>
    <xf numFmtId="4" fontId="16" fillId="6" borderId="25" xfId="0" applyNumberFormat="1" applyFont="1" applyFill="1" applyBorder="1" applyAlignment="1">
      <alignment horizontal="right"/>
    </xf>
    <xf numFmtId="4" fontId="16" fillId="4" borderId="26" xfId="0" applyNumberFormat="1" applyFont="1" applyFill="1" applyBorder="1" applyAlignment="1">
      <alignment horizontal="right"/>
    </xf>
    <xf numFmtId="4" fontId="16" fillId="7" borderId="27" xfId="0" applyNumberFormat="1" applyFont="1" applyFill="1" applyBorder="1" applyAlignment="1">
      <alignment horizontal="right"/>
    </xf>
    <xf numFmtId="10" fontId="16" fillId="7" borderId="27" xfId="0" applyNumberFormat="1" applyFont="1" applyFill="1" applyBorder="1"/>
    <xf numFmtId="0" fontId="21" fillId="5" borderId="23" xfId="0" applyFont="1" applyFill="1" applyBorder="1" applyAlignment="1">
      <alignment vertical="center"/>
    </xf>
    <xf numFmtId="4" fontId="21" fillId="5" borderId="24" xfId="0" applyNumberFormat="1" applyFont="1" applyFill="1" applyBorder="1" applyAlignment="1">
      <alignment horizontal="right" vertical="center"/>
    </xf>
    <xf numFmtId="10" fontId="21" fillId="5" borderId="24" xfId="0" applyNumberFormat="1" applyFont="1" applyFill="1" applyBorder="1" applyAlignment="1">
      <alignment vertical="center"/>
    </xf>
    <xf numFmtId="4" fontId="21" fillId="5" borderId="14" xfId="0" applyNumberFormat="1" applyFont="1" applyFill="1" applyBorder="1" applyAlignment="1">
      <alignment horizontal="right" vertical="center"/>
    </xf>
    <xf numFmtId="4" fontId="16" fillId="7" borderId="28" xfId="0" applyNumberFormat="1" applyFont="1" applyFill="1" applyBorder="1" applyAlignment="1">
      <alignment horizontal="right"/>
    </xf>
    <xf numFmtId="10" fontId="16" fillId="7" borderId="28" xfId="0" applyNumberFormat="1" applyFont="1" applyFill="1" applyBorder="1"/>
    <xf numFmtId="0" fontId="21" fillId="5" borderId="17" xfId="0" applyFont="1" applyFill="1" applyBorder="1"/>
    <xf numFmtId="4" fontId="21" fillId="5" borderId="18" xfId="0" applyNumberFormat="1" applyFont="1" applyFill="1" applyBorder="1" applyAlignment="1">
      <alignment horizontal="right"/>
    </xf>
    <xf numFmtId="10" fontId="21" fillId="5" borderId="18" xfId="0" applyNumberFormat="1" applyFont="1" applyFill="1" applyBorder="1"/>
    <xf numFmtId="4" fontId="21" fillId="5" borderId="19" xfId="0" applyNumberFormat="1" applyFont="1" applyFill="1" applyBorder="1" applyAlignment="1">
      <alignment horizontal="right"/>
    </xf>
    <xf numFmtId="0" fontId="21" fillId="5" borderId="29" xfId="0" applyFont="1" applyFill="1" applyBorder="1"/>
    <xf numFmtId="4" fontId="21" fillId="5" borderId="5" xfId="0" applyNumberFormat="1" applyFont="1" applyFill="1" applyBorder="1" applyAlignment="1">
      <alignment horizontal="right"/>
    </xf>
    <xf numFmtId="10" fontId="21" fillId="5" borderId="5" xfId="0" applyNumberFormat="1" applyFont="1" applyFill="1" applyBorder="1"/>
    <xf numFmtId="4" fontId="21" fillId="5" borderId="30" xfId="0" applyNumberFormat="1" applyFont="1" applyFill="1" applyBorder="1" applyAlignment="1">
      <alignment horizontal="right"/>
    </xf>
    <xf numFmtId="0" fontId="28" fillId="7" borderId="23" xfId="0" applyFont="1" applyFill="1" applyBorder="1"/>
    <xf numFmtId="4" fontId="28" fillId="7" borderId="24" xfId="0" applyNumberFormat="1" applyFont="1" applyFill="1" applyBorder="1" applyAlignment="1">
      <alignment horizontal="right"/>
    </xf>
    <xf numFmtId="10" fontId="28" fillId="7" borderId="24" xfId="0" applyNumberFormat="1" applyFont="1" applyFill="1" applyBorder="1"/>
    <xf numFmtId="4" fontId="28" fillId="7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0" fillId="0" borderId="8" xfId="0" applyBorder="1" applyAlignment="1">
      <alignment horizontal="left"/>
    </xf>
    <xf numFmtId="0" fontId="29" fillId="0" borderId="0" xfId="0" applyFont="1" applyAlignment="1">
      <alignment horizontal="center"/>
    </xf>
    <xf numFmtId="0" fontId="30" fillId="0" borderId="0" xfId="0" applyFont="1"/>
    <xf numFmtId="4" fontId="0" fillId="0" borderId="4" xfId="0" applyNumberFormat="1" applyBorder="1"/>
    <xf numFmtId="0" fontId="1" fillId="4" borderId="31" xfId="0" applyFont="1" applyFill="1" applyBorder="1"/>
    <xf numFmtId="0" fontId="0" fillId="4" borderId="31" xfId="0" applyFill="1" applyBorder="1"/>
    <xf numFmtId="4" fontId="31" fillId="0" borderId="0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4" borderId="16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left"/>
    </xf>
    <xf numFmtId="0" fontId="16" fillId="0" borderId="0" xfId="0" applyFont="1"/>
    <xf numFmtId="4" fontId="16" fillId="7" borderId="21" xfId="0" applyNumberFormat="1" applyFont="1" applyFill="1" applyBorder="1" applyAlignment="1">
      <alignment horizontal="right"/>
    </xf>
    <xf numFmtId="0" fontId="9" fillId="0" borderId="5" xfId="0" applyFont="1" applyBorder="1"/>
    <xf numFmtId="0" fontId="9" fillId="0" borderId="5" xfId="0" applyFont="1" applyBorder="1" applyAlignment="1">
      <alignment horizontal="right"/>
    </xf>
    <xf numFmtId="0" fontId="0" fillId="0" borderId="0" xfId="0" applyFont="1" applyAlignment="1">
      <alignment horizontal="center"/>
    </xf>
    <xf numFmtId="4" fontId="31" fillId="0" borderId="32" xfId="0" applyNumberFormat="1" applyFont="1" applyBorder="1"/>
    <xf numFmtId="4" fontId="9" fillId="0" borderId="5" xfId="0" applyNumberFormat="1" applyFont="1" applyBorder="1"/>
    <xf numFmtId="0" fontId="17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n Scortescu" id="{7AEF9C40-8375-406D-B517-51C01C177837}" userId="S::florin.scortescu@feaa.uaic.ro::9b8c6d99-3b4d-4d55-9f32-a2aeeda896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1-03-30T07:28:24.23" personId="{7AEF9C40-8375-406D-B517-51C01C177837}" id="{5118B81F-FAF8-45CA-9A47-894466C10FF1}">
    <text>se trece intotdeauna netul comercial</text>
  </threadedComment>
  <threadedComment ref="Q33" dT="2021-03-30T07:31:12.31" personId="{7AEF9C40-8375-406D-B517-51C01C177837}" id="{341575B7-C9E4-48C8-8D82-B947A4ABCFB3}">
    <text>se trece suma de la net de plata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M17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33" customWidth="1"/>
    <col min="4" max="4" width="63.5703125" style="111" customWidth="1"/>
    <col min="5" max="5" width="10.28515625" style="66" customWidth="1"/>
    <col min="6" max="6" width="8" style="75" customWidth="1"/>
    <col min="7" max="7" width="13.140625" style="66" customWidth="1"/>
    <col min="8" max="8" width="5.5703125" style="177" customWidth="1"/>
    <col min="9" max="9" width="4.5703125" customWidth="1"/>
    <col min="10" max="11" width="4.42578125" customWidth="1"/>
    <col min="13" max="13" width="1.5703125" style="1" customWidth="1"/>
    <col min="15" max="15" width="3.28515625" customWidth="1"/>
    <col min="16" max="17" width="9.28515625" bestFit="1" customWidth="1"/>
    <col min="20" max="20" width="4.140625" customWidth="1"/>
    <col min="21" max="21" width="9.28515625" bestFit="1" customWidth="1"/>
    <col min="22" max="22" width="0.5703125" customWidth="1"/>
    <col min="23" max="23" width="10.28515625" customWidth="1"/>
    <col min="24" max="24" width="3.5703125" customWidth="1"/>
    <col min="26" max="26" width="3.7109375" customWidth="1"/>
    <col min="27" max="27" width="9.28515625" bestFit="1" customWidth="1"/>
    <col min="28" max="28" width="0.5703125" customWidth="1"/>
    <col min="29" max="29" width="9.28515625" bestFit="1" customWidth="1"/>
    <col min="30" max="30" width="3.7109375" customWidth="1"/>
  </cols>
  <sheetData>
    <row r="1" spans="2:65" ht="19.5" thickBot="1" x14ac:dyDescent="0.35">
      <c r="B1" s="3"/>
      <c r="C1" s="85"/>
      <c r="D1" s="182"/>
      <c r="E1" s="71"/>
      <c r="F1" s="74"/>
      <c r="G1" s="65"/>
      <c r="H1" s="176"/>
      <c r="I1" s="2"/>
      <c r="J1" s="2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AA1" s="189"/>
      <c r="AB1" s="189"/>
      <c r="AC1" s="189"/>
      <c r="AD1" s="189"/>
      <c r="AE1" s="189"/>
      <c r="AF1" s="189"/>
      <c r="BH1" s="189" t="s">
        <v>89</v>
      </c>
      <c r="BI1" s="189"/>
      <c r="BJ1" s="189"/>
      <c r="BK1" s="189"/>
      <c r="BL1" s="189"/>
      <c r="BM1" s="189"/>
    </row>
    <row r="2" spans="2:65" ht="15.75" x14ac:dyDescent="0.25">
      <c r="C2" s="85"/>
      <c r="L2" s="7" t="s">
        <v>3</v>
      </c>
      <c r="M2" s="8"/>
      <c r="N2" s="7" t="s">
        <v>4</v>
      </c>
    </row>
    <row r="3" spans="2:65" ht="15.75" x14ac:dyDescent="0.25">
      <c r="L3" s="2"/>
      <c r="M3" s="8"/>
      <c r="N3" s="2"/>
    </row>
    <row r="4" spans="2:65" ht="15.75" x14ac:dyDescent="0.25">
      <c r="L4" s="2"/>
      <c r="M4" s="7"/>
      <c r="N4" s="2"/>
    </row>
    <row r="5" spans="2:65" ht="19.5" thickBot="1" x14ac:dyDescent="0.35">
      <c r="L5" s="4" t="s">
        <v>0</v>
      </c>
      <c r="M5" s="5" t="s">
        <v>5</v>
      </c>
      <c r="N5" s="6" t="s">
        <v>2</v>
      </c>
    </row>
    <row r="6" spans="2:65" ht="15.75" x14ac:dyDescent="0.25">
      <c r="L6" s="7" t="s">
        <v>4</v>
      </c>
      <c r="M6" s="8"/>
      <c r="N6" s="7" t="s">
        <v>3</v>
      </c>
    </row>
    <row r="7" spans="2:65" ht="15.75" x14ac:dyDescent="0.25">
      <c r="C7" s="85"/>
      <c r="L7" s="2"/>
      <c r="M7" s="8"/>
      <c r="N7" s="2"/>
    </row>
    <row r="8" spans="2:65" x14ac:dyDescent="0.25">
      <c r="C8" s="85"/>
      <c r="D8" s="139" t="s">
        <v>99</v>
      </c>
    </row>
    <row r="9" spans="2:65" ht="24.75" customHeight="1" x14ac:dyDescent="0.25">
      <c r="C9" s="85"/>
      <c r="E9" s="73" t="s">
        <v>6</v>
      </c>
      <c r="F9" s="76" t="s">
        <v>7</v>
      </c>
      <c r="G9" s="73" t="s">
        <v>8</v>
      </c>
    </row>
    <row r="10" spans="2:65" x14ac:dyDescent="0.25">
      <c r="C10" s="86"/>
      <c r="D10" s="112" t="s">
        <v>9</v>
      </c>
      <c r="E10" s="138">
        <v>28000</v>
      </c>
      <c r="F10" s="129"/>
      <c r="G10" s="69"/>
    </row>
    <row r="11" spans="2:65" x14ac:dyDescent="0.25">
      <c r="C11" s="87"/>
      <c r="D11" s="113" t="s">
        <v>10</v>
      </c>
      <c r="E11" s="69">
        <f>E10</f>
        <v>28000</v>
      </c>
      <c r="F11" s="75">
        <v>7.0000000000000007E-2</v>
      </c>
      <c r="G11" s="70">
        <f>E11*F11</f>
        <v>1960.0000000000002</v>
      </c>
    </row>
    <row r="12" spans="2:65" x14ac:dyDescent="0.25">
      <c r="C12" s="87"/>
      <c r="G12" s="66">
        <f>E11-G11</f>
        <v>26040</v>
      </c>
    </row>
    <row r="13" spans="2:65" x14ac:dyDescent="0.25">
      <c r="C13" s="87"/>
      <c r="D13" s="113" t="s">
        <v>11</v>
      </c>
      <c r="E13" s="69">
        <f>G12</f>
        <v>26040</v>
      </c>
      <c r="F13" s="75">
        <v>0.05</v>
      </c>
      <c r="G13" s="70">
        <f>E13*F13</f>
        <v>1302</v>
      </c>
    </row>
    <row r="14" spans="2:65" x14ac:dyDescent="0.25">
      <c r="C14" s="87"/>
      <c r="D14" s="113"/>
      <c r="E14" s="69"/>
      <c r="G14" s="66">
        <f>G12-G13</f>
        <v>24738</v>
      </c>
    </row>
    <row r="15" spans="2:65" ht="15.75" thickBot="1" x14ac:dyDescent="0.3">
      <c r="C15" s="87"/>
      <c r="D15" s="113" t="s">
        <v>93</v>
      </c>
      <c r="E15" s="69">
        <f>G14</f>
        <v>24738</v>
      </c>
      <c r="F15" s="75">
        <v>0.1</v>
      </c>
      <c r="G15" s="70">
        <f>E15*F15</f>
        <v>2473.8000000000002</v>
      </c>
    </row>
    <row r="16" spans="2:65" ht="16.5" thickBot="1" x14ac:dyDescent="0.3">
      <c r="C16" s="87"/>
      <c r="D16" s="119" t="s">
        <v>13</v>
      </c>
      <c r="E16" s="120"/>
      <c r="F16" s="121"/>
      <c r="G16" s="131">
        <f>G14-G15</f>
        <v>22264.2</v>
      </c>
      <c r="H16" s="181" t="s">
        <v>14</v>
      </c>
    </row>
    <row r="17" spans="3:30" ht="15.75" thickBot="1" x14ac:dyDescent="0.3">
      <c r="C17" s="87"/>
      <c r="D17" s="113" t="s">
        <v>15</v>
      </c>
      <c r="E17" s="69">
        <f>G16</f>
        <v>22264.2</v>
      </c>
      <c r="F17" s="75">
        <v>0.02</v>
      </c>
      <c r="G17" s="70">
        <f>E17*F17</f>
        <v>445.28400000000005</v>
      </c>
      <c r="H17" s="181" t="s">
        <v>16</v>
      </c>
    </row>
    <row r="18" spans="3:30" ht="16.5" thickBot="1" x14ac:dyDescent="0.3">
      <c r="C18" s="87"/>
      <c r="D18" s="132" t="s">
        <v>17</v>
      </c>
      <c r="E18" s="133"/>
      <c r="F18" s="134"/>
      <c r="G18" s="135">
        <f>G16-G17</f>
        <v>21818.916000000001</v>
      </c>
      <c r="H18" s="181"/>
    </row>
    <row r="19" spans="3:30" ht="15.75" thickBot="1" x14ac:dyDescent="0.3">
      <c r="C19" s="87"/>
      <c r="D19" s="114" t="s">
        <v>18</v>
      </c>
      <c r="E19" s="118">
        <f>G18</f>
        <v>21818.916000000001</v>
      </c>
      <c r="F19" s="82">
        <v>0.19</v>
      </c>
      <c r="G19" s="81">
        <f>E19*F19</f>
        <v>4145.5940399999999</v>
      </c>
      <c r="H19" s="181" t="s">
        <v>19</v>
      </c>
    </row>
    <row r="20" spans="3:30" ht="25.5" customHeight="1" thickTop="1" thickBot="1" x14ac:dyDescent="0.3">
      <c r="C20" s="87"/>
      <c r="D20" s="125" t="s">
        <v>20</v>
      </c>
      <c r="E20" s="136"/>
      <c r="F20" s="137"/>
      <c r="G20" s="128">
        <f>G18+G19</f>
        <v>25964.510040000001</v>
      </c>
      <c r="H20" s="181" t="s">
        <v>21</v>
      </c>
    </row>
    <row r="21" spans="3:30" ht="15.75" thickTop="1" x14ac:dyDescent="0.25">
      <c r="C21" s="87"/>
    </row>
    <row r="22" spans="3:30" x14ac:dyDescent="0.25">
      <c r="C22" s="87"/>
      <c r="D22" s="111" t="s">
        <v>96</v>
      </c>
    </row>
    <row r="23" spans="3:30" ht="21" x14ac:dyDescent="0.35">
      <c r="C23" s="87"/>
      <c r="U23" s="193" t="s">
        <v>102</v>
      </c>
      <c r="V23" s="193"/>
      <c r="W23" s="193"/>
      <c r="AA23" s="194" t="s">
        <v>103</v>
      </c>
      <c r="AB23" s="194"/>
      <c r="AC23" s="194"/>
    </row>
    <row r="24" spans="3:30" ht="15.75" x14ac:dyDescent="0.25">
      <c r="C24" s="85"/>
      <c r="D24" s="68" t="s">
        <v>101</v>
      </c>
      <c r="E24" s="72"/>
      <c r="F24" s="77"/>
      <c r="G24" s="67"/>
      <c r="H24" s="192" t="s">
        <v>100</v>
      </c>
      <c r="I24" s="192"/>
      <c r="J24" s="192"/>
      <c r="K24" s="192"/>
    </row>
    <row r="25" spans="3:30" ht="16.5" thickBot="1" x14ac:dyDescent="0.3">
      <c r="D25" s="115"/>
      <c r="F25" s="78"/>
      <c r="H25" s="13"/>
      <c r="I25" s="48" t="s">
        <v>23</v>
      </c>
      <c r="J25" s="49" t="s">
        <v>24</v>
      </c>
      <c r="K25" s="45"/>
      <c r="L25" s="9" t="s">
        <v>0</v>
      </c>
      <c r="M25" s="10"/>
      <c r="N25" s="11" t="s">
        <v>2</v>
      </c>
      <c r="P25" s="12" t="s">
        <v>0</v>
      </c>
      <c r="Q25" s="13" t="s">
        <v>2</v>
      </c>
      <c r="T25" s="18" t="s">
        <v>0</v>
      </c>
      <c r="U25" s="190">
        <v>5121</v>
      </c>
      <c r="V25" s="190"/>
      <c r="W25" s="190"/>
      <c r="X25" s="19" t="s">
        <v>2</v>
      </c>
      <c r="Z25" s="18" t="s">
        <v>0</v>
      </c>
      <c r="AA25" s="190">
        <v>401</v>
      </c>
      <c r="AB25" s="190"/>
      <c r="AC25" s="190"/>
      <c r="AD25" s="19" t="s">
        <v>2</v>
      </c>
    </row>
    <row r="26" spans="3:30" x14ac:dyDescent="0.25">
      <c r="C26" s="86" t="s">
        <v>25</v>
      </c>
      <c r="D26" s="140" t="s">
        <v>90</v>
      </c>
      <c r="G26" s="64"/>
      <c r="H26" s="13">
        <v>302</v>
      </c>
      <c r="I26" s="48" t="s">
        <v>1</v>
      </c>
      <c r="J26" s="49" t="s">
        <v>3</v>
      </c>
      <c r="K26" s="47"/>
      <c r="L26" s="27" t="s">
        <v>26</v>
      </c>
      <c r="M26" s="12" t="s">
        <v>27</v>
      </c>
      <c r="N26" s="15">
        <v>401</v>
      </c>
      <c r="P26" s="30"/>
      <c r="Q26" s="31">
        <f>P27+P28</f>
        <v>26409.79</v>
      </c>
      <c r="T26" s="184" t="s">
        <v>28</v>
      </c>
      <c r="U26" s="188">
        <v>27000</v>
      </c>
      <c r="V26" s="21"/>
      <c r="W26" s="20"/>
      <c r="X26" s="17"/>
      <c r="Z26" s="32"/>
      <c r="AA26" s="20"/>
      <c r="AB26" s="21"/>
      <c r="AC26" s="62"/>
      <c r="AD26" s="185" t="s">
        <v>28</v>
      </c>
    </row>
    <row r="27" spans="3:30" x14ac:dyDescent="0.25">
      <c r="C27" s="85"/>
      <c r="D27" s="140"/>
      <c r="G27" s="64"/>
      <c r="H27" s="13">
        <v>4426</v>
      </c>
      <c r="I27" s="48" t="s">
        <v>1</v>
      </c>
      <c r="J27" s="49" t="s">
        <v>3</v>
      </c>
      <c r="K27" s="46"/>
      <c r="L27" s="28">
        <v>302</v>
      </c>
      <c r="N27" s="29"/>
      <c r="P27" s="172">
        <v>22264.2</v>
      </c>
      <c r="T27" s="1" t="s">
        <v>29</v>
      </c>
      <c r="U27" s="14"/>
      <c r="V27" s="22"/>
      <c r="W27" s="14">
        <v>25964.51</v>
      </c>
      <c r="X27" s="16" t="s">
        <v>30</v>
      </c>
      <c r="Z27" s="1" t="s">
        <v>29</v>
      </c>
      <c r="AA27" s="14">
        <v>26409.79</v>
      </c>
      <c r="AB27" s="22"/>
      <c r="AC27" s="14">
        <v>26409.79</v>
      </c>
      <c r="AD27" s="16" t="s">
        <v>30</v>
      </c>
    </row>
    <row r="28" spans="3:30" x14ac:dyDescent="0.25">
      <c r="C28" s="85"/>
      <c r="D28" s="141"/>
      <c r="E28" s="70"/>
      <c r="F28" s="79"/>
      <c r="G28" s="63"/>
      <c r="H28" s="13">
        <v>401</v>
      </c>
      <c r="I28" s="48" t="s">
        <v>5</v>
      </c>
      <c r="J28" s="49" t="s">
        <v>3</v>
      </c>
      <c r="K28" s="46"/>
      <c r="L28" s="28">
        <v>4426</v>
      </c>
      <c r="N28" s="29"/>
      <c r="P28" s="172">
        <v>4145.59</v>
      </c>
      <c r="U28" s="14"/>
      <c r="V28" s="22"/>
      <c r="W28" s="14"/>
      <c r="X28" s="33"/>
      <c r="AA28" s="14"/>
      <c r="AB28" s="22"/>
      <c r="AC28" s="14"/>
      <c r="AD28" s="33"/>
    </row>
    <row r="29" spans="3:30" x14ac:dyDescent="0.25">
      <c r="D29" s="140"/>
      <c r="G29" s="64"/>
      <c r="U29" s="14"/>
      <c r="V29" s="22"/>
      <c r="W29" s="14"/>
      <c r="X29" s="33"/>
      <c r="AA29" s="14"/>
      <c r="AB29" s="22"/>
      <c r="AC29" s="14"/>
      <c r="AD29" s="33"/>
    </row>
    <row r="30" spans="3:30" x14ac:dyDescent="0.25">
      <c r="D30" s="142"/>
      <c r="F30" s="79"/>
      <c r="G30" s="64"/>
      <c r="H30" s="13"/>
      <c r="T30" s="37" t="s">
        <v>31</v>
      </c>
      <c r="U30" s="38">
        <f>SUM(U26:U29)</f>
        <v>27000</v>
      </c>
      <c r="V30" s="39"/>
      <c r="W30" s="38">
        <f>SUM(W26:W29)</f>
        <v>25964.51</v>
      </c>
      <c r="X30" s="40" t="s">
        <v>32</v>
      </c>
      <c r="Z30" s="37" t="s">
        <v>31</v>
      </c>
      <c r="AA30" s="38">
        <f>SUM(AA26:AA29)</f>
        <v>26409.79</v>
      </c>
      <c r="AB30" s="39"/>
      <c r="AC30" s="38">
        <f>SUM(AC26:AC29)</f>
        <v>26409.79</v>
      </c>
      <c r="AD30" s="40" t="s">
        <v>32</v>
      </c>
    </row>
    <row r="31" spans="3:30" x14ac:dyDescent="0.25">
      <c r="D31" s="141"/>
      <c r="E31" s="70"/>
      <c r="F31" s="79"/>
      <c r="G31" s="63"/>
      <c r="H31" s="13"/>
      <c r="I31" s="48" t="s">
        <v>23</v>
      </c>
      <c r="J31" s="49" t="s">
        <v>24</v>
      </c>
      <c r="K31" s="45"/>
      <c r="L31" s="9" t="s">
        <v>0</v>
      </c>
      <c r="M31" s="10"/>
      <c r="N31" s="11" t="s">
        <v>2</v>
      </c>
      <c r="P31" s="12" t="s">
        <v>0</v>
      </c>
      <c r="Q31" s="13" t="s">
        <v>2</v>
      </c>
      <c r="T31" s="34"/>
      <c r="U31" s="35"/>
      <c r="V31" s="36"/>
      <c r="W31" s="41">
        <f>U30-W30</f>
        <v>1035.4900000000016</v>
      </c>
      <c r="X31" s="42" t="s">
        <v>33</v>
      </c>
      <c r="Z31" s="42" t="s">
        <v>34</v>
      </c>
      <c r="AA31" s="41">
        <f>AC30-AA30</f>
        <v>0</v>
      </c>
      <c r="AB31" s="36"/>
      <c r="AC31" s="41"/>
      <c r="AD31" s="42"/>
    </row>
    <row r="32" spans="3:30" x14ac:dyDescent="0.25">
      <c r="D32" s="140" t="s">
        <v>35</v>
      </c>
      <c r="H32" s="13">
        <v>401</v>
      </c>
      <c r="I32" s="48" t="s">
        <v>5</v>
      </c>
      <c r="J32" s="49" t="s">
        <v>4</v>
      </c>
      <c r="K32" s="47"/>
      <c r="L32" s="27">
        <v>401</v>
      </c>
      <c r="M32" s="12" t="s">
        <v>27</v>
      </c>
      <c r="N32" s="15" t="s">
        <v>26</v>
      </c>
      <c r="P32" s="30">
        <f>Q33+Q34</f>
        <v>26409.789999999997</v>
      </c>
      <c r="Q32" s="31"/>
    </row>
    <row r="33" spans="3:30" x14ac:dyDescent="0.25">
      <c r="D33" s="140"/>
      <c r="G33" s="64"/>
      <c r="H33" s="13">
        <v>5121</v>
      </c>
      <c r="I33" s="48" t="s">
        <v>1</v>
      </c>
      <c r="J33" s="49" t="s">
        <v>4</v>
      </c>
      <c r="K33" s="46"/>
      <c r="L33" s="28"/>
      <c r="N33" s="169">
        <v>5121</v>
      </c>
      <c r="P33" s="44"/>
      <c r="Q33" s="14">
        <v>25964.51</v>
      </c>
      <c r="Y33" s="43"/>
    </row>
    <row r="34" spans="3:30" ht="16.5" thickBot="1" x14ac:dyDescent="0.3">
      <c r="C34" s="85"/>
      <c r="D34" s="140"/>
      <c r="G34" s="64"/>
      <c r="H34" s="13">
        <v>767</v>
      </c>
      <c r="I34" s="48" t="s">
        <v>5</v>
      </c>
      <c r="J34" s="49" t="s">
        <v>3</v>
      </c>
      <c r="K34" s="46"/>
      <c r="L34" s="28"/>
      <c r="N34" s="169">
        <v>767</v>
      </c>
      <c r="P34" s="44"/>
      <c r="Q34" s="14">
        <v>445.28</v>
      </c>
      <c r="T34" s="18" t="s">
        <v>0</v>
      </c>
      <c r="U34" s="190">
        <v>4426</v>
      </c>
      <c r="V34" s="190"/>
      <c r="W34" s="190"/>
      <c r="X34" s="19" t="s">
        <v>2</v>
      </c>
      <c r="Z34" s="18" t="s">
        <v>0</v>
      </c>
      <c r="AA34" s="190">
        <v>767</v>
      </c>
      <c r="AB34" s="190"/>
      <c r="AC34" s="190"/>
      <c r="AD34" s="19" t="s">
        <v>2</v>
      </c>
    </row>
    <row r="35" spans="3:30" x14ac:dyDescent="0.25">
      <c r="C35" s="85"/>
      <c r="D35" s="140"/>
      <c r="G35" s="64"/>
      <c r="H35" s="13"/>
      <c r="T35" s="184" t="s">
        <v>28</v>
      </c>
      <c r="U35" s="20"/>
      <c r="V35" s="21"/>
      <c r="W35" s="20"/>
      <c r="X35" s="17"/>
      <c r="Z35" s="32"/>
      <c r="AA35" s="20"/>
      <c r="AB35" s="21"/>
      <c r="AC35" s="62"/>
      <c r="AD35" s="185" t="s">
        <v>28</v>
      </c>
    </row>
    <row r="36" spans="3:30" x14ac:dyDescent="0.25">
      <c r="D36" s="140"/>
      <c r="G36" s="64"/>
      <c r="H36" s="13"/>
      <c r="T36" s="1" t="s">
        <v>29</v>
      </c>
      <c r="U36" s="14">
        <v>4606.22</v>
      </c>
      <c r="V36" s="22"/>
      <c r="W36" s="14"/>
      <c r="X36" s="16" t="s">
        <v>30</v>
      </c>
      <c r="Z36" s="1" t="s">
        <v>29</v>
      </c>
      <c r="AA36" s="14"/>
      <c r="AB36" s="22"/>
      <c r="AC36" s="14">
        <v>445.28</v>
      </c>
      <c r="AD36" s="16" t="s">
        <v>30</v>
      </c>
    </row>
    <row r="37" spans="3:30" x14ac:dyDescent="0.25">
      <c r="C37" s="85"/>
      <c r="D37" s="116"/>
      <c r="E37" s="70"/>
      <c r="F37" s="79"/>
      <c r="G37" s="63"/>
      <c r="H37" s="13"/>
      <c r="I37" s="52"/>
      <c r="J37" s="53"/>
      <c r="K37" s="54"/>
      <c r="L37" s="55"/>
      <c r="M37" s="23"/>
      <c r="N37" s="56"/>
      <c r="O37" s="24"/>
      <c r="P37" s="23"/>
      <c r="Q37" s="23"/>
      <c r="U37" s="14"/>
      <c r="V37" s="22"/>
      <c r="W37" s="14"/>
      <c r="X37" s="33"/>
      <c r="AA37" s="14"/>
      <c r="AB37" s="22"/>
      <c r="AC37" s="14"/>
      <c r="AD37" s="33"/>
    </row>
    <row r="38" spans="3:30" x14ac:dyDescent="0.25">
      <c r="H38" s="13"/>
      <c r="I38" s="52"/>
      <c r="J38" s="53"/>
      <c r="K38" s="59"/>
      <c r="L38" s="58"/>
      <c r="M38" s="23"/>
      <c r="N38" s="25"/>
      <c r="O38" s="24"/>
      <c r="P38" s="26"/>
      <c r="Q38" s="26"/>
      <c r="U38" s="14"/>
      <c r="V38" s="22"/>
      <c r="W38" s="14"/>
      <c r="X38" s="33"/>
      <c r="AA38" s="14"/>
      <c r="AB38" s="22"/>
      <c r="AC38" s="14"/>
      <c r="AD38" s="33"/>
    </row>
    <row r="39" spans="3:30" x14ac:dyDescent="0.25">
      <c r="H39" s="13"/>
      <c r="I39" s="52"/>
      <c r="J39" s="53"/>
      <c r="K39" s="57"/>
      <c r="L39" s="24"/>
      <c r="M39" s="83"/>
      <c r="N39" s="24"/>
      <c r="O39" s="24"/>
      <c r="P39" s="26"/>
      <c r="Q39" s="26"/>
      <c r="T39" s="37" t="s">
        <v>31</v>
      </c>
      <c r="U39" s="38">
        <f>SUM(U35:U38)</f>
        <v>4606.22</v>
      </c>
      <c r="V39" s="39"/>
      <c r="W39" s="38">
        <f>SUM(W35:W38)</f>
        <v>0</v>
      </c>
      <c r="X39" s="40" t="s">
        <v>32</v>
      </c>
      <c r="Z39" s="37" t="s">
        <v>31</v>
      </c>
      <c r="AA39" s="38">
        <f>SUM(AA35:AA38)</f>
        <v>0</v>
      </c>
      <c r="AB39" s="39"/>
      <c r="AC39" s="38">
        <f>SUM(AC35:AC38)</f>
        <v>445.28</v>
      </c>
      <c r="AD39" s="40" t="s">
        <v>32</v>
      </c>
    </row>
    <row r="40" spans="3:30" x14ac:dyDescent="0.25">
      <c r="H40" s="13"/>
      <c r="I40" s="52"/>
      <c r="J40" s="53"/>
      <c r="K40" s="57"/>
      <c r="L40" s="24"/>
      <c r="M40" s="83"/>
      <c r="N40" s="24"/>
      <c r="O40" s="24"/>
      <c r="P40" s="26"/>
      <c r="Q40" s="26"/>
      <c r="T40" s="34"/>
      <c r="U40" s="35"/>
      <c r="V40" s="36"/>
      <c r="W40" s="41">
        <f>U39-W39</f>
        <v>4606.22</v>
      </c>
      <c r="X40" s="42" t="s">
        <v>33</v>
      </c>
      <c r="Z40" s="42" t="s">
        <v>34</v>
      </c>
      <c r="AA40" s="41">
        <f>AC39-AA39</f>
        <v>445.28</v>
      </c>
      <c r="AB40" s="36"/>
      <c r="AC40" s="41"/>
      <c r="AD40" s="42"/>
    </row>
    <row r="41" spans="3:30" x14ac:dyDescent="0.25">
      <c r="C41" s="85"/>
      <c r="D41" s="116"/>
      <c r="E41" s="70"/>
      <c r="F41" s="79"/>
      <c r="G41" s="63"/>
      <c r="H41" s="13"/>
      <c r="I41" s="24"/>
      <c r="J41" s="24"/>
      <c r="K41" s="24"/>
      <c r="L41" s="24"/>
      <c r="M41" s="83"/>
      <c r="N41" s="24"/>
      <c r="O41" s="24"/>
      <c r="P41" s="24"/>
      <c r="Q41" s="24"/>
      <c r="Y41" s="43"/>
    </row>
    <row r="42" spans="3:30" x14ac:dyDescent="0.25">
      <c r="G42" s="64"/>
      <c r="H42" s="13"/>
      <c r="I42" s="24"/>
      <c r="J42" s="24"/>
      <c r="K42" s="24"/>
      <c r="L42" s="24"/>
      <c r="M42" s="83"/>
      <c r="N42" s="24"/>
      <c r="O42" s="24"/>
      <c r="P42" s="24"/>
      <c r="Q42" s="24"/>
    </row>
    <row r="43" spans="3:30" ht="15.75" x14ac:dyDescent="0.25">
      <c r="C43" s="85"/>
      <c r="G43" s="64"/>
      <c r="H43" s="13"/>
      <c r="I43" s="52"/>
      <c r="J43" s="53"/>
      <c r="K43" s="54"/>
      <c r="L43" s="55"/>
      <c r="M43" s="23"/>
      <c r="N43" s="56"/>
      <c r="O43" s="24"/>
      <c r="P43" s="23"/>
      <c r="Q43" s="23"/>
      <c r="T43" s="101"/>
      <c r="U43" s="191"/>
      <c r="V43" s="191"/>
      <c r="W43" s="191"/>
      <c r="X43" s="102"/>
      <c r="Y43" s="100"/>
      <c r="Z43" s="101"/>
      <c r="AA43" s="191"/>
      <c r="AB43" s="191"/>
      <c r="AC43" s="191"/>
      <c r="AD43" s="102"/>
    </row>
    <row r="44" spans="3:30" x14ac:dyDescent="0.25">
      <c r="C44" s="85"/>
      <c r="D44" s="139" t="s">
        <v>99</v>
      </c>
    </row>
    <row r="45" spans="3:30" ht="26.25" customHeight="1" x14ac:dyDescent="0.25">
      <c r="C45" s="85"/>
      <c r="E45" s="73" t="s">
        <v>6</v>
      </c>
      <c r="F45" s="76" t="s">
        <v>7</v>
      </c>
      <c r="G45" s="73" t="s">
        <v>8</v>
      </c>
    </row>
    <row r="46" spans="3:30" x14ac:dyDescent="0.25">
      <c r="D46" s="112" t="s">
        <v>36</v>
      </c>
      <c r="E46" s="138">
        <v>55000</v>
      </c>
      <c r="F46" s="129"/>
      <c r="G46" s="69"/>
    </row>
    <row r="47" spans="3:30" x14ac:dyDescent="0.25">
      <c r="D47" s="113" t="s">
        <v>37</v>
      </c>
      <c r="E47" s="69">
        <f>E46</f>
        <v>55000</v>
      </c>
      <c r="F47" s="75">
        <v>0.02</v>
      </c>
      <c r="G47" s="70">
        <f>E47*F47</f>
        <v>1100</v>
      </c>
    </row>
    <row r="48" spans="3:30" x14ac:dyDescent="0.25">
      <c r="G48" s="66">
        <f>E47-G47</f>
        <v>53900</v>
      </c>
    </row>
    <row r="49" spans="3:30" x14ac:dyDescent="0.25">
      <c r="D49" s="113" t="s">
        <v>38</v>
      </c>
      <c r="E49" s="69">
        <f>G48</f>
        <v>53900</v>
      </c>
      <c r="F49" s="75">
        <v>0.1</v>
      </c>
      <c r="G49" s="70">
        <f>E49*F49</f>
        <v>5390</v>
      </c>
    </row>
    <row r="50" spans="3:30" x14ac:dyDescent="0.25">
      <c r="D50" s="113"/>
      <c r="E50" s="69"/>
      <c r="G50" s="66">
        <f>G48-G49</f>
        <v>48510</v>
      </c>
    </row>
    <row r="51" spans="3:30" ht="15.75" thickBot="1" x14ac:dyDescent="0.3">
      <c r="D51" s="113" t="s">
        <v>12</v>
      </c>
      <c r="E51" s="69">
        <f>G50</f>
        <v>48510</v>
      </c>
      <c r="G51" s="70">
        <f>E51*F51</f>
        <v>0</v>
      </c>
    </row>
    <row r="52" spans="3:30" ht="16.5" thickBot="1" x14ac:dyDescent="0.3">
      <c r="D52" s="119" t="s">
        <v>13</v>
      </c>
      <c r="E52" s="120"/>
      <c r="F52" s="121"/>
      <c r="G52" s="131">
        <f>G50-G51</f>
        <v>48510</v>
      </c>
      <c r="H52" s="181" t="s">
        <v>39</v>
      </c>
    </row>
    <row r="53" spans="3:30" ht="15.75" thickBot="1" x14ac:dyDescent="0.3">
      <c r="D53" s="113" t="s">
        <v>40</v>
      </c>
      <c r="E53" s="69">
        <f>G52</f>
        <v>48510</v>
      </c>
      <c r="F53" s="75">
        <v>0.05</v>
      </c>
      <c r="G53" s="70">
        <f>E53*F53</f>
        <v>2425.5</v>
      </c>
      <c r="H53" s="181" t="s">
        <v>16</v>
      </c>
    </row>
    <row r="54" spans="3:30" ht="16.5" thickBot="1" x14ac:dyDescent="0.3">
      <c r="D54" s="132" t="s">
        <v>17</v>
      </c>
      <c r="E54" s="133"/>
      <c r="F54" s="134"/>
      <c r="G54" s="135">
        <f>G52-G53</f>
        <v>46084.5</v>
      </c>
      <c r="H54" s="181"/>
    </row>
    <row r="55" spans="3:30" ht="15.75" thickBot="1" x14ac:dyDescent="0.3">
      <c r="C55" s="85"/>
      <c r="D55" s="114" t="s">
        <v>18</v>
      </c>
      <c r="E55" s="118">
        <f>G54</f>
        <v>46084.5</v>
      </c>
      <c r="F55" s="82">
        <v>0.19</v>
      </c>
      <c r="G55" s="81">
        <f>E55*F55</f>
        <v>8756.0550000000003</v>
      </c>
      <c r="H55" s="181" t="s">
        <v>19</v>
      </c>
    </row>
    <row r="56" spans="3:30" ht="18.75" thickTop="1" thickBot="1" x14ac:dyDescent="0.3">
      <c r="C56" s="85"/>
      <c r="D56" s="125" t="s">
        <v>20</v>
      </c>
      <c r="E56" s="136"/>
      <c r="F56" s="137"/>
      <c r="G56" s="128">
        <f>G54+G55</f>
        <v>54840.555</v>
      </c>
      <c r="H56" s="181" t="s">
        <v>21</v>
      </c>
    </row>
    <row r="57" spans="3:30" ht="15.75" thickTop="1" x14ac:dyDescent="0.25">
      <c r="C57" s="85"/>
    </row>
    <row r="58" spans="3:30" x14ac:dyDescent="0.25">
      <c r="D58" s="111" t="s">
        <v>95</v>
      </c>
    </row>
    <row r="59" spans="3:30" ht="21" x14ac:dyDescent="0.35">
      <c r="C59" s="85"/>
      <c r="U59" s="193" t="s">
        <v>102</v>
      </c>
      <c r="V59" s="193"/>
      <c r="W59" s="193"/>
      <c r="AA59" s="194" t="s">
        <v>103</v>
      </c>
      <c r="AB59" s="194"/>
      <c r="AC59" s="194"/>
    </row>
    <row r="60" spans="3:30" ht="15.75" x14ac:dyDescent="0.25">
      <c r="D60" s="68" t="s">
        <v>101</v>
      </c>
      <c r="E60" s="72"/>
      <c r="F60" s="77"/>
      <c r="G60" s="67"/>
      <c r="H60" s="192" t="s">
        <v>100</v>
      </c>
      <c r="I60" s="192"/>
      <c r="J60" s="192"/>
      <c r="K60" s="192"/>
    </row>
    <row r="61" spans="3:30" ht="16.5" thickBot="1" x14ac:dyDescent="0.3">
      <c r="D61" s="115"/>
      <c r="F61" s="78"/>
      <c r="H61" s="13"/>
      <c r="I61" s="48" t="s">
        <v>23</v>
      </c>
      <c r="J61" s="49" t="s">
        <v>24</v>
      </c>
      <c r="K61" s="45"/>
      <c r="L61" s="9" t="s">
        <v>0</v>
      </c>
      <c r="M61" s="10"/>
      <c r="N61" s="11" t="s">
        <v>2</v>
      </c>
      <c r="P61" s="12" t="s">
        <v>0</v>
      </c>
      <c r="Q61" s="13" t="s">
        <v>2</v>
      </c>
      <c r="T61" s="18" t="s">
        <v>0</v>
      </c>
      <c r="U61" s="190">
        <v>5121</v>
      </c>
      <c r="V61" s="190"/>
      <c r="W61" s="190"/>
      <c r="X61" s="19" t="s">
        <v>2</v>
      </c>
      <c r="Z61" s="18" t="s">
        <v>0</v>
      </c>
      <c r="AA61" s="190">
        <v>401</v>
      </c>
      <c r="AB61" s="190"/>
      <c r="AC61" s="190"/>
      <c r="AD61" s="19" t="s">
        <v>2</v>
      </c>
    </row>
    <row r="62" spans="3:30" x14ac:dyDescent="0.25">
      <c r="C62" s="86" t="s">
        <v>41</v>
      </c>
      <c r="D62" s="140" t="s">
        <v>91</v>
      </c>
      <c r="G62" s="64"/>
      <c r="H62" s="13">
        <v>401</v>
      </c>
      <c r="I62" s="48" t="s">
        <v>5</v>
      </c>
      <c r="J62" s="49" t="s">
        <v>3</v>
      </c>
      <c r="K62" s="47"/>
      <c r="L62" s="27" t="s">
        <v>26</v>
      </c>
      <c r="M62" s="12" t="s">
        <v>27</v>
      </c>
      <c r="N62" s="15">
        <v>401</v>
      </c>
      <c r="P62" s="30"/>
      <c r="Q62" s="31">
        <f>P63+P64</f>
        <v>57266.06</v>
      </c>
      <c r="T62" s="184" t="s">
        <v>28</v>
      </c>
      <c r="U62" s="188">
        <v>60000</v>
      </c>
      <c r="V62" s="21"/>
      <c r="W62" s="20"/>
      <c r="X62" s="17"/>
      <c r="Z62" s="32"/>
      <c r="AA62" s="20"/>
      <c r="AB62" s="21"/>
      <c r="AC62" s="62"/>
      <c r="AD62" s="185" t="s">
        <v>28</v>
      </c>
    </row>
    <row r="63" spans="3:30" x14ac:dyDescent="0.25">
      <c r="D63" s="140"/>
      <c r="G63" s="64"/>
      <c r="H63" s="13">
        <v>371</v>
      </c>
      <c r="I63" s="48" t="s">
        <v>42</v>
      </c>
      <c r="J63" s="49" t="s">
        <v>3</v>
      </c>
      <c r="K63" s="46"/>
      <c r="L63" s="28">
        <v>371</v>
      </c>
      <c r="N63" s="29"/>
      <c r="P63" s="44">
        <v>48510</v>
      </c>
      <c r="Q63" s="14"/>
      <c r="T63" s="1" t="s">
        <v>29</v>
      </c>
      <c r="U63" s="14"/>
      <c r="V63" s="22"/>
      <c r="W63" s="14">
        <v>54840.56</v>
      </c>
      <c r="X63" s="16" t="s">
        <v>30</v>
      </c>
      <c r="Z63" s="1" t="s">
        <v>29</v>
      </c>
      <c r="AA63" s="14">
        <v>57266.06</v>
      </c>
      <c r="AB63" s="22"/>
      <c r="AC63" s="14">
        <f>Q62</f>
        <v>57266.06</v>
      </c>
      <c r="AD63" s="16" t="s">
        <v>30</v>
      </c>
    </row>
    <row r="64" spans="3:30" x14ac:dyDescent="0.25">
      <c r="D64" s="141"/>
      <c r="E64" s="70"/>
      <c r="F64" s="79"/>
      <c r="G64" s="63"/>
      <c r="H64" s="13">
        <v>4426</v>
      </c>
      <c r="I64" s="48" t="s">
        <v>1</v>
      </c>
      <c r="J64" s="49" t="s">
        <v>3</v>
      </c>
      <c r="K64" s="46"/>
      <c r="L64" s="28">
        <v>4426</v>
      </c>
      <c r="N64" s="29"/>
      <c r="P64" s="44">
        <v>8756.06</v>
      </c>
      <c r="Q64" s="14"/>
      <c r="U64" s="14"/>
      <c r="V64" s="22"/>
      <c r="W64" s="14"/>
      <c r="X64" s="33"/>
      <c r="AA64" s="14"/>
      <c r="AB64" s="22"/>
      <c r="AC64" s="14"/>
      <c r="AD64" s="33"/>
    </row>
    <row r="65" spans="3:30" x14ac:dyDescent="0.25">
      <c r="D65" s="140"/>
      <c r="G65" s="64"/>
      <c r="U65" s="14"/>
      <c r="V65" s="22"/>
      <c r="W65" s="14"/>
      <c r="X65" s="33"/>
      <c r="AA65" s="14"/>
      <c r="AB65" s="22"/>
      <c r="AC65" s="14"/>
      <c r="AD65" s="33"/>
    </row>
    <row r="66" spans="3:30" x14ac:dyDescent="0.25">
      <c r="D66" s="142"/>
      <c r="F66" s="79"/>
      <c r="G66" s="64"/>
      <c r="H66" s="13"/>
      <c r="T66" s="37" t="s">
        <v>31</v>
      </c>
      <c r="U66" s="38">
        <f>SUM(U62:U65)</f>
        <v>60000</v>
      </c>
      <c r="V66" s="39"/>
      <c r="W66" s="38">
        <f>SUM(W62:W65)</f>
        <v>54840.56</v>
      </c>
      <c r="X66" s="40" t="s">
        <v>32</v>
      </c>
      <c r="Z66" s="37" t="s">
        <v>31</v>
      </c>
      <c r="AA66" s="38">
        <f>SUM(AA62:AA65)</f>
        <v>57266.06</v>
      </c>
      <c r="AB66" s="39"/>
      <c r="AC66" s="38">
        <f>SUM(AC62:AC65)</f>
        <v>57266.06</v>
      </c>
      <c r="AD66" s="40" t="s">
        <v>32</v>
      </c>
    </row>
    <row r="67" spans="3:30" x14ac:dyDescent="0.25">
      <c r="D67" s="141"/>
      <c r="E67" s="70"/>
      <c r="F67" s="79"/>
      <c r="G67" s="63"/>
      <c r="H67" s="13"/>
      <c r="I67" s="48" t="s">
        <v>23</v>
      </c>
      <c r="J67" s="49" t="s">
        <v>24</v>
      </c>
      <c r="K67" s="45"/>
      <c r="L67" s="9" t="s">
        <v>0</v>
      </c>
      <c r="M67" s="10"/>
      <c r="N67" s="11" t="s">
        <v>2</v>
      </c>
      <c r="P67" s="12" t="s">
        <v>0</v>
      </c>
      <c r="Q67" s="13" t="s">
        <v>2</v>
      </c>
      <c r="T67" s="34"/>
      <c r="U67" s="35"/>
      <c r="V67" s="36"/>
      <c r="W67" s="41">
        <f>U66-W66</f>
        <v>5159.4400000000023</v>
      </c>
      <c r="X67" s="42" t="s">
        <v>33</v>
      </c>
      <c r="Z67" s="42" t="s">
        <v>34</v>
      </c>
      <c r="AA67" s="41">
        <f>AC66-AA66</f>
        <v>0</v>
      </c>
      <c r="AB67" s="36"/>
      <c r="AC67" s="41"/>
      <c r="AD67" s="42"/>
    </row>
    <row r="68" spans="3:30" x14ac:dyDescent="0.25">
      <c r="D68" s="140" t="s">
        <v>35</v>
      </c>
      <c r="H68" s="13">
        <v>5121</v>
      </c>
      <c r="I68" s="48" t="s">
        <v>1</v>
      </c>
      <c r="J68" s="49" t="s">
        <v>4</v>
      </c>
      <c r="K68" s="47"/>
      <c r="L68" s="27">
        <v>401</v>
      </c>
      <c r="M68" s="12" t="s">
        <v>27</v>
      </c>
      <c r="N68" s="15" t="s">
        <v>26</v>
      </c>
      <c r="P68" s="30">
        <f>Q62</f>
        <v>57266.06</v>
      </c>
      <c r="Q68" s="31"/>
    </row>
    <row r="69" spans="3:30" x14ac:dyDescent="0.25">
      <c r="D69" s="140"/>
      <c r="G69" s="64"/>
      <c r="H69" s="13">
        <v>767</v>
      </c>
      <c r="I69" s="48" t="s">
        <v>5</v>
      </c>
      <c r="J69" s="49" t="s">
        <v>3</v>
      </c>
      <c r="K69" s="46"/>
      <c r="L69" s="28"/>
      <c r="N69" s="169">
        <v>5121</v>
      </c>
      <c r="P69" s="44"/>
      <c r="Q69" s="14">
        <v>54840.56</v>
      </c>
      <c r="Y69" s="43"/>
    </row>
    <row r="70" spans="3:30" ht="16.5" thickBot="1" x14ac:dyDescent="0.3">
      <c r="D70" s="140"/>
      <c r="G70" s="64"/>
      <c r="H70" s="13">
        <v>401</v>
      </c>
      <c r="I70" s="48" t="s">
        <v>5</v>
      </c>
      <c r="J70" s="49" t="s">
        <v>4</v>
      </c>
      <c r="K70" s="46"/>
      <c r="L70" s="28"/>
      <c r="N70" s="169">
        <v>767</v>
      </c>
      <c r="P70" s="44"/>
      <c r="Q70" s="14">
        <f>P68-Q69</f>
        <v>2425.5</v>
      </c>
      <c r="T70" s="18" t="s">
        <v>0</v>
      </c>
      <c r="U70" s="190">
        <v>4426</v>
      </c>
      <c r="V70" s="190"/>
      <c r="W70" s="190"/>
      <c r="X70" s="19" t="s">
        <v>2</v>
      </c>
      <c r="Z70" s="18" t="s">
        <v>0</v>
      </c>
      <c r="AA70" s="190">
        <v>767</v>
      </c>
      <c r="AB70" s="190"/>
      <c r="AC70" s="190"/>
      <c r="AD70" s="19" t="s">
        <v>2</v>
      </c>
    </row>
    <row r="71" spans="3:30" x14ac:dyDescent="0.25">
      <c r="D71" s="140"/>
      <c r="G71" s="64"/>
      <c r="H71" s="13"/>
      <c r="T71" s="184" t="s">
        <v>28</v>
      </c>
      <c r="U71" s="20"/>
      <c r="V71" s="21"/>
      <c r="W71" s="20"/>
      <c r="X71" s="17"/>
      <c r="Z71" s="32"/>
      <c r="AA71" s="20"/>
      <c r="AB71" s="21"/>
      <c r="AC71" s="62"/>
      <c r="AD71" s="185" t="s">
        <v>28</v>
      </c>
    </row>
    <row r="72" spans="3:30" x14ac:dyDescent="0.25">
      <c r="D72" s="140"/>
      <c r="G72" s="64"/>
      <c r="H72" s="13"/>
      <c r="T72" s="1" t="s">
        <v>29</v>
      </c>
      <c r="U72" s="14">
        <f>P64</f>
        <v>8756.06</v>
      </c>
      <c r="V72" s="22"/>
      <c r="W72" s="14"/>
      <c r="X72" s="16" t="s">
        <v>30</v>
      </c>
      <c r="Z72" s="1" t="s">
        <v>29</v>
      </c>
      <c r="AA72" s="14"/>
      <c r="AB72" s="22"/>
      <c r="AC72" s="14">
        <v>2425.5</v>
      </c>
      <c r="AD72" s="16" t="s">
        <v>30</v>
      </c>
    </row>
    <row r="73" spans="3:30" x14ac:dyDescent="0.25">
      <c r="D73" s="116"/>
      <c r="E73" s="70"/>
      <c r="F73" s="79"/>
      <c r="G73" s="63"/>
      <c r="H73" s="13"/>
      <c r="I73" s="52"/>
      <c r="J73" s="53"/>
      <c r="K73" s="54"/>
      <c r="L73" s="55"/>
      <c r="M73" s="23"/>
      <c r="N73" s="56"/>
      <c r="O73" s="24"/>
      <c r="P73" s="23"/>
      <c r="Q73" s="23"/>
      <c r="U73" s="14"/>
      <c r="V73" s="22"/>
      <c r="W73" s="14"/>
      <c r="X73" s="33"/>
      <c r="AA73" s="14"/>
      <c r="AB73" s="22"/>
      <c r="AC73" s="14"/>
      <c r="AD73" s="33"/>
    </row>
    <row r="74" spans="3:30" x14ac:dyDescent="0.25">
      <c r="C74" s="85"/>
      <c r="H74" s="13"/>
      <c r="I74" s="52"/>
      <c r="J74" s="53"/>
      <c r="K74" s="59"/>
      <c r="L74" s="58"/>
      <c r="M74" s="23"/>
      <c r="N74" s="25"/>
      <c r="O74" s="24"/>
      <c r="P74" s="26"/>
      <c r="Q74" s="26"/>
      <c r="U74" s="14"/>
      <c r="V74" s="22"/>
      <c r="W74" s="14"/>
      <c r="X74" s="33"/>
      <c r="AA74" s="14"/>
      <c r="AB74" s="22"/>
      <c r="AC74" s="14"/>
      <c r="AD74" s="33"/>
    </row>
    <row r="75" spans="3:30" x14ac:dyDescent="0.25">
      <c r="C75" s="85"/>
      <c r="H75" s="13"/>
      <c r="I75" s="52"/>
      <c r="J75" s="53"/>
      <c r="K75" s="57"/>
      <c r="L75" s="24"/>
      <c r="M75" s="83"/>
      <c r="N75" s="24"/>
      <c r="O75" s="24"/>
      <c r="P75" s="26"/>
      <c r="Q75" s="26"/>
      <c r="T75" s="37" t="s">
        <v>31</v>
      </c>
      <c r="U75" s="38">
        <f>SUM(U71:U74)</f>
        <v>8756.06</v>
      </c>
      <c r="V75" s="39"/>
      <c r="W75" s="38">
        <f>SUM(W71:W74)</f>
        <v>0</v>
      </c>
      <c r="X75" s="40" t="s">
        <v>32</v>
      </c>
      <c r="Z75" s="37" t="s">
        <v>31</v>
      </c>
      <c r="AA75" s="38">
        <f>SUM(AA71:AA74)</f>
        <v>0</v>
      </c>
      <c r="AB75" s="39"/>
      <c r="AC75" s="38">
        <f>SUM(AC71:AC74)</f>
        <v>2425.5</v>
      </c>
      <c r="AD75" s="40" t="s">
        <v>32</v>
      </c>
    </row>
    <row r="76" spans="3:30" x14ac:dyDescent="0.25">
      <c r="C76" s="85"/>
      <c r="H76" s="13"/>
      <c r="I76" s="52"/>
      <c r="J76" s="53"/>
      <c r="K76" s="57"/>
      <c r="L76" s="24"/>
      <c r="M76" s="83"/>
      <c r="N76" s="24"/>
      <c r="O76" s="24"/>
      <c r="P76" s="26"/>
      <c r="Q76" s="26"/>
      <c r="T76" s="34"/>
      <c r="U76" s="35"/>
      <c r="V76" s="36"/>
      <c r="W76" s="41">
        <f>U75-W75</f>
        <v>8756.06</v>
      </c>
      <c r="X76" s="42" t="s">
        <v>33</v>
      </c>
      <c r="Z76" s="42" t="s">
        <v>34</v>
      </c>
      <c r="AA76" s="41">
        <f>AC75-AA75</f>
        <v>2425.5</v>
      </c>
      <c r="AB76" s="36"/>
      <c r="AC76" s="41"/>
      <c r="AD76" s="42"/>
    </row>
    <row r="77" spans="3:30" x14ac:dyDescent="0.25">
      <c r="G77" s="64"/>
      <c r="H77" s="13"/>
      <c r="I77" s="52"/>
      <c r="J77" s="53"/>
      <c r="K77" s="59"/>
      <c r="L77" s="55"/>
      <c r="M77" s="23"/>
      <c r="N77" s="56"/>
      <c r="O77" s="24"/>
      <c r="P77" s="23"/>
      <c r="Q77" s="23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</row>
    <row r="78" spans="3:30" x14ac:dyDescent="0.25">
      <c r="G78" s="64"/>
      <c r="H78" s="13"/>
      <c r="I78" s="60"/>
      <c r="J78" s="61"/>
      <c r="K78" s="54"/>
      <c r="L78" s="58"/>
      <c r="M78" s="23"/>
      <c r="N78" s="25"/>
      <c r="O78" s="24"/>
      <c r="P78" s="26"/>
      <c r="Q78" s="26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</row>
    <row r="79" spans="3:30" ht="15.75" x14ac:dyDescent="0.25">
      <c r="G79" s="64"/>
      <c r="H79" s="13"/>
      <c r="I79" s="60"/>
      <c r="J79" s="61"/>
      <c r="K79" s="24"/>
      <c r="L79" s="24"/>
      <c r="M79" s="83"/>
      <c r="N79" s="24"/>
      <c r="O79" s="24"/>
      <c r="P79" s="24"/>
      <c r="Q79" s="24"/>
      <c r="T79" s="101"/>
      <c r="U79" s="178"/>
      <c r="V79" s="178"/>
      <c r="W79" s="178"/>
      <c r="X79" s="102"/>
      <c r="Y79" s="100"/>
      <c r="Z79" s="101"/>
      <c r="AA79" s="178"/>
      <c r="AB79" s="178"/>
      <c r="AC79" s="178"/>
      <c r="AD79" s="102"/>
    </row>
    <row r="80" spans="3:30" x14ac:dyDescent="0.25">
      <c r="G80" s="64"/>
      <c r="H80" s="13"/>
      <c r="I80" s="60"/>
      <c r="J80" s="61"/>
      <c r="K80" s="24"/>
      <c r="L80" s="24"/>
      <c r="M80" s="83"/>
      <c r="N80" s="24"/>
      <c r="O80" s="24"/>
      <c r="P80" s="24"/>
      <c r="Q80" s="24"/>
      <c r="T80" s="103"/>
      <c r="U80" s="104"/>
      <c r="V80" s="104"/>
      <c r="W80" s="104"/>
      <c r="X80" s="100"/>
      <c r="Y80" s="100"/>
      <c r="Z80" s="103"/>
      <c r="AA80" s="104"/>
      <c r="AB80" s="104"/>
      <c r="AC80" s="105"/>
      <c r="AD80" s="106"/>
    </row>
    <row r="81" spans="3:30" x14ac:dyDescent="0.25">
      <c r="G81" s="64"/>
      <c r="H81" s="13"/>
      <c r="I81" s="52"/>
      <c r="J81" s="53"/>
      <c r="K81" s="54"/>
      <c r="L81" s="55"/>
      <c r="M81" s="23"/>
      <c r="N81" s="56"/>
      <c r="O81" s="24"/>
      <c r="P81" s="23"/>
      <c r="Q81" s="23"/>
      <c r="T81" s="103"/>
      <c r="U81" s="104"/>
      <c r="V81" s="104"/>
      <c r="W81" s="104"/>
      <c r="X81" s="106"/>
      <c r="Y81" s="100"/>
      <c r="Z81" s="103"/>
      <c r="AA81" s="104"/>
      <c r="AB81" s="104"/>
      <c r="AC81" s="104"/>
      <c r="AD81" s="106"/>
    </row>
    <row r="82" spans="3:30" x14ac:dyDescent="0.25">
      <c r="H82" s="13"/>
      <c r="I82" s="52"/>
      <c r="J82" s="53"/>
      <c r="K82" s="57"/>
      <c r="L82" s="58"/>
      <c r="M82" s="23"/>
      <c r="N82" s="25"/>
      <c r="O82" s="24"/>
      <c r="P82" s="26"/>
      <c r="Q82" s="26"/>
      <c r="T82" s="100"/>
      <c r="U82" s="104"/>
      <c r="V82" s="104"/>
      <c r="W82" s="104"/>
      <c r="X82" s="107"/>
      <c r="Y82" s="100"/>
      <c r="Z82" s="100"/>
      <c r="AA82" s="104"/>
      <c r="AB82" s="104"/>
      <c r="AC82" s="104"/>
      <c r="AD82" s="107"/>
    </row>
    <row r="83" spans="3:30" x14ac:dyDescent="0.25">
      <c r="H83" s="13"/>
      <c r="I83" s="52"/>
      <c r="J83" s="53"/>
      <c r="K83" s="59"/>
      <c r="L83" s="24"/>
      <c r="M83" s="83"/>
      <c r="N83" s="24"/>
      <c r="O83" s="24"/>
      <c r="P83" s="26"/>
      <c r="Q83" s="26"/>
      <c r="T83" s="100"/>
      <c r="U83" s="104"/>
      <c r="V83" s="104"/>
      <c r="W83" s="104"/>
      <c r="X83" s="107"/>
      <c r="Y83" s="100"/>
      <c r="Z83" s="100"/>
      <c r="AA83" s="104"/>
      <c r="AB83" s="104"/>
      <c r="AC83" s="104"/>
      <c r="AD83" s="107"/>
    </row>
    <row r="84" spans="3:30" x14ac:dyDescent="0.25">
      <c r="H84" s="13"/>
      <c r="I84" s="52"/>
      <c r="J84" s="53"/>
      <c r="K84" s="59"/>
      <c r="L84" s="24"/>
      <c r="M84" s="83"/>
      <c r="N84" s="24"/>
      <c r="O84" s="24"/>
      <c r="P84" s="26"/>
      <c r="Q84" s="26"/>
      <c r="T84" s="103"/>
      <c r="U84" s="105"/>
      <c r="V84" s="105"/>
      <c r="W84" s="105"/>
      <c r="X84" s="106"/>
      <c r="Y84" s="100"/>
      <c r="Z84" s="103"/>
      <c r="AA84" s="105"/>
      <c r="AB84" s="105"/>
      <c r="AC84" s="105"/>
      <c r="AD84" s="106"/>
    </row>
    <row r="85" spans="3:30" x14ac:dyDescent="0.25">
      <c r="C85" s="85"/>
      <c r="H85" s="13"/>
      <c r="I85" s="24"/>
      <c r="J85" s="24"/>
      <c r="K85" s="24"/>
      <c r="L85" s="24"/>
      <c r="M85" s="83"/>
      <c r="N85" s="24"/>
      <c r="O85" s="24"/>
      <c r="P85" s="24"/>
      <c r="Q85" s="24"/>
      <c r="T85" s="100"/>
      <c r="U85" s="105"/>
      <c r="V85" s="105"/>
      <c r="W85" s="108"/>
      <c r="X85" s="109"/>
      <c r="Y85" s="100"/>
      <c r="Z85" s="109"/>
      <c r="AA85" s="108"/>
      <c r="AB85" s="105"/>
      <c r="AC85" s="108"/>
      <c r="AD85" s="109"/>
    </row>
    <row r="86" spans="3:30" x14ac:dyDescent="0.25">
      <c r="C86" s="85"/>
      <c r="H86" s="13"/>
      <c r="I86" s="24"/>
      <c r="J86" s="24"/>
      <c r="K86" s="24"/>
      <c r="L86" s="24"/>
      <c r="M86" s="83"/>
      <c r="N86" s="24"/>
      <c r="O86" s="24"/>
      <c r="P86" s="24"/>
      <c r="Q86" s="24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</row>
    <row r="87" spans="3:30" x14ac:dyDescent="0.25">
      <c r="G87" s="64"/>
      <c r="H87" s="13"/>
      <c r="I87" s="52"/>
      <c r="J87" s="53"/>
      <c r="K87" s="59"/>
      <c r="L87" s="55"/>
      <c r="M87" s="23"/>
      <c r="N87" s="56"/>
      <c r="O87" s="24"/>
      <c r="P87" s="23"/>
      <c r="Q87" s="23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</row>
    <row r="88" spans="3:30" ht="15.75" x14ac:dyDescent="0.25">
      <c r="C88" s="85"/>
      <c r="G88" s="64"/>
      <c r="H88" s="13"/>
      <c r="I88" s="60"/>
      <c r="J88" s="61"/>
      <c r="K88" s="54"/>
      <c r="L88" s="58"/>
      <c r="M88" s="23"/>
      <c r="N88" s="25"/>
      <c r="O88" s="24"/>
      <c r="P88" s="26"/>
      <c r="Q88" s="26"/>
      <c r="T88" s="101"/>
      <c r="U88" s="178"/>
      <c r="V88" s="178"/>
      <c r="W88" s="178"/>
      <c r="X88" s="102"/>
      <c r="Y88" s="100"/>
      <c r="Z88" s="101"/>
      <c r="AA88" s="178"/>
      <c r="AB88" s="178"/>
      <c r="AC88" s="178"/>
      <c r="AD88" s="102"/>
    </row>
    <row r="89" spans="3:30" x14ac:dyDescent="0.25">
      <c r="G89" s="64"/>
      <c r="H89" s="13"/>
      <c r="I89" s="60"/>
      <c r="J89" s="61"/>
      <c r="K89" s="24"/>
      <c r="L89" s="24"/>
      <c r="M89" s="23"/>
      <c r="N89" s="24"/>
      <c r="O89" s="24"/>
      <c r="P89" s="24"/>
      <c r="Q89" s="24"/>
      <c r="T89" s="103"/>
      <c r="U89" s="104"/>
      <c r="V89" s="104"/>
      <c r="W89" s="104"/>
      <c r="X89" s="100"/>
      <c r="Y89" s="100"/>
      <c r="Z89" s="103"/>
      <c r="AA89" s="104"/>
      <c r="AB89" s="104"/>
      <c r="AC89" s="105"/>
      <c r="AD89" s="106"/>
    </row>
    <row r="90" spans="3:30" x14ac:dyDescent="0.25">
      <c r="H90" s="13"/>
      <c r="I90" s="60"/>
      <c r="J90" s="61"/>
      <c r="K90" s="24"/>
      <c r="L90" s="24"/>
      <c r="M90" s="83"/>
      <c r="N90" s="24"/>
      <c r="O90" s="24"/>
      <c r="P90" s="24"/>
      <c r="Q90" s="24"/>
      <c r="T90" s="103"/>
      <c r="U90" s="104"/>
      <c r="V90" s="104"/>
      <c r="W90" s="104"/>
      <c r="X90" s="106"/>
      <c r="Y90" s="100"/>
      <c r="Z90" s="103"/>
      <c r="AA90" s="104"/>
      <c r="AB90" s="104"/>
      <c r="AC90" s="104"/>
      <c r="AD90" s="106"/>
    </row>
    <row r="91" spans="3:30" x14ac:dyDescent="0.25">
      <c r="H91" s="13"/>
      <c r="I91" s="60"/>
      <c r="J91" s="61"/>
      <c r="K91" s="24"/>
      <c r="L91" s="24"/>
      <c r="M91" s="83"/>
      <c r="N91" s="24"/>
      <c r="O91" s="24"/>
      <c r="P91" s="24"/>
      <c r="Q91" s="24"/>
      <c r="T91" s="100"/>
      <c r="U91" s="104"/>
      <c r="V91" s="104"/>
      <c r="W91" s="104"/>
      <c r="X91" s="107"/>
      <c r="Y91" s="100"/>
      <c r="Z91" s="100"/>
      <c r="AA91" s="104"/>
      <c r="AB91" s="104"/>
      <c r="AC91" s="104"/>
      <c r="AD91" s="107"/>
    </row>
    <row r="92" spans="3:30" x14ac:dyDescent="0.25">
      <c r="H92" s="13"/>
      <c r="I92" s="24"/>
      <c r="J92" s="24"/>
      <c r="K92" s="24"/>
      <c r="L92" s="24"/>
      <c r="M92" s="83"/>
      <c r="N92" s="24"/>
      <c r="O92" s="24"/>
      <c r="P92" s="24"/>
      <c r="Q92" s="24"/>
      <c r="T92" s="100"/>
      <c r="U92" s="104"/>
      <c r="V92" s="104"/>
      <c r="W92" s="104"/>
      <c r="X92" s="107"/>
      <c r="Y92" s="100"/>
      <c r="Z92" s="100"/>
      <c r="AA92" s="104"/>
      <c r="AB92" s="104"/>
      <c r="AC92" s="104"/>
      <c r="AD92" s="107"/>
    </row>
    <row r="93" spans="3:30" x14ac:dyDescent="0.25">
      <c r="C93" s="85"/>
      <c r="H93" s="13"/>
      <c r="I93" s="52"/>
      <c r="J93" s="53"/>
      <c r="K93" s="59"/>
      <c r="L93" s="55"/>
      <c r="M93" s="23"/>
      <c r="N93" s="56"/>
      <c r="O93" s="24"/>
      <c r="P93" s="23"/>
      <c r="Q93" s="23"/>
      <c r="T93" s="103"/>
      <c r="U93" s="105"/>
      <c r="V93" s="105"/>
      <c r="W93" s="105"/>
      <c r="X93" s="106"/>
      <c r="Y93" s="100"/>
      <c r="Z93" s="103"/>
      <c r="AA93" s="105"/>
      <c r="AB93" s="105"/>
      <c r="AC93" s="105"/>
      <c r="AD93" s="106"/>
    </row>
    <row r="94" spans="3:30" x14ac:dyDescent="0.25">
      <c r="C94" s="85"/>
      <c r="H94" s="13"/>
      <c r="I94" s="60"/>
      <c r="J94" s="61"/>
      <c r="K94" s="54"/>
      <c r="L94" s="58"/>
      <c r="M94" s="23"/>
      <c r="N94" s="25"/>
      <c r="O94" s="24"/>
      <c r="P94" s="26"/>
      <c r="Q94" s="26"/>
      <c r="T94" s="100"/>
      <c r="U94" s="105"/>
      <c r="V94" s="105"/>
      <c r="W94" s="108"/>
      <c r="X94" s="109"/>
      <c r="Y94" s="100"/>
      <c r="Z94" s="109"/>
      <c r="AA94" s="108"/>
      <c r="AB94" s="105"/>
      <c r="AC94" s="108"/>
      <c r="AD94" s="109"/>
    </row>
    <row r="95" spans="3:30" x14ac:dyDescent="0.25">
      <c r="C95" s="85"/>
      <c r="H95" s="13"/>
      <c r="I95" s="24"/>
      <c r="J95" s="24"/>
      <c r="K95" s="24"/>
      <c r="L95" s="24"/>
      <c r="M95" s="83"/>
      <c r="N95" s="24"/>
      <c r="O95" s="24"/>
      <c r="P95" s="24"/>
      <c r="Q95" s="24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</row>
    <row r="96" spans="3:30" x14ac:dyDescent="0.25">
      <c r="C96" s="85"/>
      <c r="H96" s="13"/>
      <c r="I96" s="24"/>
      <c r="J96" s="24"/>
      <c r="K96" s="24"/>
      <c r="L96" s="24"/>
      <c r="M96" s="83"/>
      <c r="N96" s="24"/>
      <c r="O96" s="24"/>
      <c r="P96" s="24"/>
      <c r="Q96" s="24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</row>
    <row r="97" spans="3:30" ht="15.75" x14ac:dyDescent="0.25">
      <c r="H97" s="13"/>
      <c r="I97" s="52"/>
      <c r="J97" s="53"/>
      <c r="K97" s="54"/>
      <c r="L97" s="55"/>
      <c r="M97" s="23"/>
      <c r="N97" s="56"/>
      <c r="O97" s="24"/>
      <c r="P97" s="23"/>
      <c r="Q97" s="23"/>
      <c r="T97" s="101"/>
      <c r="U97" s="178"/>
      <c r="V97" s="178"/>
      <c r="W97" s="178"/>
      <c r="X97" s="102"/>
      <c r="Y97" s="100"/>
      <c r="Z97" s="101"/>
      <c r="AA97" s="178"/>
      <c r="AB97" s="178"/>
      <c r="AC97" s="178"/>
      <c r="AD97" s="102"/>
    </row>
    <row r="98" spans="3:30" x14ac:dyDescent="0.25">
      <c r="C98" s="85"/>
      <c r="H98" s="13"/>
      <c r="I98" s="52"/>
      <c r="J98" s="53"/>
      <c r="K98" s="57"/>
      <c r="L98" s="58"/>
      <c r="M98" s="23"/>
      <c r="N98" s="25"/>
      <c r="O98" s="24"/>
      <c r="P98" s="26"/>
      <c r="Q98" s="26"/>
      <c r="T98" s="103"/>
      <c r="U98" s="104"/>
      <c r="V98" s="104"/>
      <c r="W98" s="104"/>
      <c r="X98" s="100"/>
      <c r="Y98" s="100"/>
      <c r="Z98" s="103"/>
      <c r="AA98" s="104"/>
      <c r="AB98" s="104"/>
      <c r="AC98" s="105"/>
      <c r="AD98" s="106"/>
    </row>
    <row r="99" spans="3:30" x14ac:dyDescent="0.25">
      <c r="H99" s="13"/>
      <c r="I99" s="52"/>
      <c r="J99" s="53"/>
      <c r="K99" s="59"/>
      <c r="L99" s="24"/>
      <c r="M99" s="83"/>
      <c r="N99" s="24"/>
      <c r="O99" s="24"/>
      <c r="P99" s="26"/>
      <c r="Q99" s="26"/>
      <c r="T99" s="103"/>
      <c r="U99" s="104"/>
      <c r="V99" s="104"/>
      <c r="W99" s="104"/>
      <c r="X99" s="106"/>
      <c r="Y99" s="100"/>
      <c r="Z99" s="103"/>
      <c r="AA99" s="104"/>
      <c r="AB99" s="104"/>
      <c r="AC99" s="104"/>
      <c r="AD99" s="106"/>
    </row>
    <row r="100" spans="3:30" x14ac:dyDescent="0.25">
      <c r="C100" s="88"/>
      <c r="H100" s="13"/>
      <c r="I100" s="52"/>
      <c r="J100" s="53"/>
      <c r="K100" s="59"/>
      <c r="L100" s="24"/>
      <c r="M100" s="83"/>
      <c r="N100" s="24"/>
      <c r="O100" s="24"/>
      <c r="P100" s="26"/>
      <c r="Q100" s="26"/>
      <c r="T100" s="100"/>
      <c r="U100" s="104"/>
      <c r="V100" s="104"/>
      <c r="W100" s="104"/>
      <c r="X100" s="107"/>
      <c r="Y100" s="100"/>
      <c r="Z100" s="100"/>
      <c r="AA100" s="104"/>
      <c r="AB100" s="104"/>
      <c r="AC100" s="104"/>
      <c r="AD100" s="107"/>
    </row>
    <row r="101" spans="3:30" x14ac:dyDescent="0.25">
      <c r="C101" s="88"/>
      <c r="H101" s="13"/>
      <c r="I101" s="60"/>
      <c r="J101" s="61"/>
      <c r="K101" s="24"/>
      <c r="L101" s="24"/>
      <c r="M101" s="83"/>
      <c r="N101" s="24"/>
      <c r="O101" s="24"/>
      <c r="P101" s="24"/>
      <c r="Q101" s="24"/>
      <c r="T101" s="100"/>
      <c r="U101" s="104"/>
      <c r="V101" s="104"/>
      <c r="W101" s="104"/>
      <c r="X101" s="107"/>
      <c r="Y101" s="100"/>
      <c r="Z101" s="100"/>
      <c r="AA101" s="104"/>
      <c r="AB101" s="104"/>
      <c r="AC101" s="104"/>
      <c r="AD101" s="107"/>
    </row>
    <row r="102" spans="3:30" x14ac:dyDescent="0.25">
      <c r="C102" s="88"/>
      <c r="H102" s="13"/>
      <c r="I102" s="60"/>
      <c r="J102" s="61"/>
      <c r="K102" s="24"/>
      <c r="L102" s="24"/>
      <c r="M102" s="83"/>
      <c r="N102" s="24"/>
      <c r="O102" s="24"/>
      <c r="P102" s="24"/>
      <c r="Q102" s="24"/>
      <c r="T102" s="103"/>
      <c r="U102" s="105"/>
      <c r="V102" s="105"/>
      <c r="W102" s="105"/>
      <c r="X102" s="106"/>
      <c r="Y102" s="100"/>
      <c r="Z102" s="103"/>
      <c r="AA102" s="105"/>
      <c r="AB102" s="105"/>
      <c r="AC102" s="105"/>
      <c r="AD102" s="106"/>
    </row>
    <row r="103" spans="3:30" x14ac:dyDescent="0.25">
      <c r="H103" s="13"/>
      <c r="I103" s="52"/>
      <c r="J103" s="53"/>
      <c r="K103" s="54"/>
      <c r="L103" s="55"/>
      <c r="M103" s="23"/>
      <c r="N103" s="56"/>
      <c r="O103" s="24"/>
      <c r="P103" s="23"/>
      <c r="Q103" s="23"/>
      <c r="T103" s="100"/>
      <c r="U103" s="105"/>
      <c r="V103" s="105"/>
      <c r="W103" s="108"/>
      <c r="X103" s="109"/>
      <c r="Y103" s="100"/>
      <c r="Z103" s="109"/>
      <c r="AA103" s="108"/>
      <c r="AB103" s="105"/>
      <c r="AC103" s="108"/>
      <c r="AD103" s="109"/>
    </row>
    <row r="104" spans="3:30" x14ac:dyDescent="0.25">
      <c r="H104" s="13"/>
      <c r="I104" s="52"/>
      <c r="J104" s="53"/>
      <c r="K104" s="57"/>
      <c r="L104" s="58"/>
      <c r="M104" s="23"/>
      <c r="N104" s="25"/>
      <c r="O104" s="24"/>
      <c r="P104" s="26"/>
      <c r="Q104" s="26"/>
      <c r="T104" s="100"/>
      <c r="U104" s="100"/>
      <c r="V104" s="100"/>
      <c r="W104" s="100"/>
      <c r="X104" s="100"/>
      <c r="Y104" s="110"/>
      <c r="Z104" s="100"/>
      <c r="AA104" s="100"/>
      <c r="AB104" s="100"/>
      <c r="AC104" s="100"/>
      <c r="AD104" s="100"/>
    </row>
    <row r="105" spans="3:30" x14ac:dyDescent="0.25">
      <c r="H105" s="13"/>
      <c r="I105" s="52"/>
      <c r="J105" s="53"/>
      <c r="K105" s="59"/>
      <c r="L105" s="24"/>
      <c r="M105" s="83"/>
      <c r="N105" s="24"/>
      <c r="O105" s="24"/>
      <c r="P105" s="26"/>
      <c r="Q105" s="26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</row>
    <row r="106" spans="3:30" ht="15.75" x14ac:dyDescent="0.25">
      <c r="H106" s="13"/>
      <c r="I106" s="52"/>
      <c r="J106" s="53"/>
      <c r="K106" s="59"/>
      <c r="L106" s="24"/>
      <c r="M106" s="83"/>
      <c r="N106" s="24"/>
      <c r="O106" s="24"/>
      <c r="P106" s="26"/>
      <c r="Q106" s="26"/>
      <c r="T106" s="101"/>
      <c r="U106" s="178"/>
      <c r="V106" s="178"/>
      <c r="W106" s="178"/>
      <c r="X106" s="102"/>
      <c r="Y106" s="100"/>
      <c r="Z106" s="101"/>
      <c r="AA106" s="178"/>
      <c r="AB106" s="178"/>
      <c r="AC106" s="178"/>
      <c r="AD106" s="102"/>
    </row>
    <row r="107" spans="3:30" x14ac:dyDescent="0.25">
      <c r="H107" s="13"/>
      <c r="I107" s="60"/>
      <c r="J107" s="61"/>
      <c r="K107" s="24"/>
      <c r="L107" s="24"/>
      <c r="M107" s="83"/>
      <c r="N107" s="24"/>
      <c r="O107" s="24"/>
      <c r="P107" s="24"/>
      <c r="Q107" s="24"/>
      <c r="T107" s="103"/>
      <c r="U107" s="104"/>
      <c r="V107" s="104"/>
      <c r="W107" s="104"/>
      <c r="X107" s="100"/>
      <c r="Y107" s="100"/>
      <c r="Z107" s="103"/>
      <c r="AA107" s="104"/>
      <c r="AB107" s="104"/>
      <c r="AC107" s="105"/>
      <c r="AD107" s="106"/>
    </row>
    <row r="108" spans="3:30" x14ac:dyDescent="0.25">
      <c r="H108" s="13"/>
      <c r="I108" s="60"/>
      <c r="J108" s="61"/>
      <c r="K108" s="24"/>
      <c r="L108" s="24"/>
      <c r="M108" s="83"/>
      <c r="N108" s="24"/>
      <c r="O108" s="24"/>
      <c r="P108" s="24"/>
      <c r="Q108" s="24"/>
      <c r="T108" s="103"/>
      <c r="U108" s="104"/>
      <c r="V108" s="104"/>
      <c r="W108" s="104"/>
      <c r="X108" s="106"/>
      <c r="Y108" s="100"/>
      <c r="Z108" s="103"/>
      <c r="AA108" s="104"/>
      <c r="AB108" s="104"/>
      <c r="AC108" s="104"/>
      <c r="AD108" s="106"/>
    </row>
    <row r="109" spans="3:30" x14ac:dyDescent="0.25">
      <c r="H109" s="13"/>
      <c r="I109" s="52"/>
      <c r="J109" s="53"/>
      <c r="K109" s="59"/>
      <c r="L109" s="55"/>
      <c r="M109" s="23"/>
      <c r="N109" s="56"/>
      <c r="O109" s="24"/>
      <c r="P109" s="23"/>
      <c r="Q109" s="23"/>
      <c r="T109" s="100"/>
      <c r="U109" s="104"/>
      <c r="V109" s="104"/>
      <c r="W109" s="104"/>
      <c r="X109" s="107"/>
      <c r="Y109" s="100"/>
      <c r="Z109" s="100"/>
      <c r="AA109" s="104"/>
      <c r="AB109" s="104"/>
      <c r="AC109" s="104"/>
      <c r="AD109" s="107"/>
    </row>
    <row r="110" spans="3:30" x14ac:dyDescent="0.25">
      <c r="H110" s="13"/>
      <c r="I110" s="60"/>
      <c r="J110" s="61"/>
      <c r="K110" s="54"/>
      <c r="L110" s="58"/>
      <c r="M110" s="23"/>
      <c r="N110" s="25"/>
      <c r="O110" s="24"/>
      <c r="P110" s="26"/>
      <c r="Q110" s="26"/>
      <c r="T110" s="100"/>
      <c r="U110" s="104"/>
      <c r="V110" s="104"/>
      <c r="W110" s="104"/>
      <c r="X110" s="107"/>
      <c r="Y110" s="100"/>
      <c r="Z110" s="100"/>
      <c r="AA110" s="104"/>
      <c r="AB110" s="104"/>
      <c r="AC110" s="104"/>
      <c r="AD110" s="107"/>
    </row>
    <row r="111" spans="3:30" x14ac:dyDescent="0.25">
      <c r="H111" s="13"/>
      <c r="I111" s="60"/>
      <c r="J111" s="61"/>
      <c r="K111" s="24"/>
      <c r="L111" s="24"/>
      <c r="M111" s="83"/>
      <c r="N111" s="24"/>
      <c r="O111" s="24"/>
      <c r="P111" s="24"/>
      <c r="Q111" s="24"/>
      <c r="T111" s="103"/>
      <c r="U111" s="105"/>
      <c r="V111" s="105"/>
      <c r="W111" s="105"/>
      <c r="X111" s="106"/>
      <c r="Y111" s="100"/>
      <c r="Z111" s="103"/>
      <c r="AA111" s="105"/>
      <c r="AB111" s="105"/>
      <c r="AC111" s="105"/>
      <c r="AD111" s="106"/>
    </row>
    <row r="112" spans="3:30" x14ac:dyDescent="0.25">
      <c r="H112" s="13"/>
      <c r="I112" s="60"/>
      <c r="J112" s="61"/>
      <c r="K112" s="24"/>
      <c r="L112" s="24"/>
      <c r="M112" s="83"/>
      <c r="N112" s="24"/>
      <c r="O112" s="24"/>
      <c r="P112" s="24"/>
      <c r="Q112" s="24"/>
      <c r="T112" s="100"/>
      <c r="U112" s="105"/>
      <c r="V112" s="105"/>
      <c r="W112" s="108"/>
      <c r="X112" s="109"/>
      <c r="Y112" s="100"/>
      <c r="Z112" s="109"/>
      <c r="AA112" s="108"/>
      <c r="AB112" s="105"/>
      <c r="AC112" s="108"/>
      <c r="AD112" s="109"/>
    </row>
    <row r="113" spans="3:30" x14ac:dyDescent="0.25">
      <c r="H113" s="13"/>
      <c r="I113" s="52"/>
      <c r="J113" s="53"/>
      <c r="K113" s="59"/>
      <c r="L113" s="55"/>
      <c r="M113" s="23"/>
      <c r="N113" s="56"/>
      <c r="O113" s="24"/>
      <c r="P113" s="23"/>
      <c r="Q113" s="23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</row>
    <row r="114" spans="3:30" x14ac:dyDescent="0.25">
      <c r="H114" s="13"/>
      <c r="I114" s="60"/>
      <c r="J114" s="61"/>
      <c r="K114" s="54"/>
      <c r="L114" s="58"/>
      <c r="M114" s="23"/>
      <c r="N114" s="25"/>
      <c r="O114" s="24"/>
      <c r="P114" s="26"/>
      <c r="Q114" s="2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</row>
    <row r="115" spans="3:30" ht="15.75" x14ac:dyDescent="0.25">
      <c r="H115" s="13"/>
      <c r="I115" s="24"/>
      <c r="J115" s="24"/>
      <c r="K115" s="24"/>
      <c r="L115" s="24"/>
      <c r="M115" s="83"/>
      <c r="N115" s="24"/>
      <c r="O115" s="24"/>
      <c r="P115" s="24"/>
      <c r="Q115" s="24"/>
      <c r="T115" s="101"/>
      <c r="U115" s="178"/>
      <c r="V115" s="178"/>
      <c r="W115" s="178"/>
      <c r="X115" s="102"/>
      <c r="Y115" s="100"/>
      <c r="Z115" s="101"/>
      <c r="AA115" s="178"/>
      <c r="AB115" s="178"/>
      <c r="AC115" s="178"/>
      <c r="AD115" s="102"/>
    </row>
    <row r="116" spans="3:30" x14ac:dyDescent="0.25">
      <c r="C116" s="85"/>
      <c r="H116" s="13"/>
      <c r="I116" s="24"/>
      <c r="J116" s="24"/>
      <c r="K116" s="24"/>
      <c r="L116" s="24"/>
      <c r="M116" s="83"/>
      <c r="N116" s="24"/>
      <c r="O116" s="24"/>
      <c r="P116" s="24"/>
      <c r="Q116" s="24"/>
      <c r="T116" s="103"/>
      <c r="U116" s="104"/>
      <c r="V116" s="104"/>
      <c r="W116" s="104"/>
      <c r="X116" s="100"/>
      <c r="Y116" s="100"/>
      <c r="Z116" s="103"/>
      <c r="AA116" s="104"/>
      <c r="AB116" s="104"/>
      <c r="AC116" s="105"/>
      <c r="AD116" s="106"/>
    </row>
    <row r="117" spans="3:30" x14ac:dyDescent="0.25">
      <c r="H117" s="13"/>
      <c r="I117" s="24"/>
      <c r="J117" s="24"/>
      <c r="K117" s="24"/>
      <c r="L117" s="24"/>
      <c r="M117" s="83"/>
      <c r="N117" s="24"/>
      <c r="O117" s="24"/>
      <c r="P117" s="24"/>
      <c r="Q117" s="24"/>
      <c r="T117" s="103"/>
      <c r="U117" s="104"/>
      <c r="V117" s="104"/>
      <c r="W117" s="104"/>
      <c r="X117" s="106"/>
      <c r="Y117" s="100"/>
      <c r="Z117" s="103"/>
      <c r="AA117" s="104"/>
      <c r="AB117" s="104"/>
      <c r="AC117" s="104"/>
      <c r="AD117" s="106"/>
    </row>
    <row r="118" spans="3:30" x14ac:dyDescent="0.25">
      <c r="H118" s="13"/>
      <c r="I118" s="24"/>
      <c r="J118" s="24"/>
      <c r="K118" s="24"/>
      <c r="L118" s="24"/>
      <c r="M118" s="83"/>
      <c r="N118" s="24"/>
      <c r="O118" s="24"/>
      <c r="P118" s="24"/>
      <c r="Q118" s="24"/>
      <c r="T118" s="100"/>
      <c r="U118" s="104"/>
      <c r="V118" s="104"/>
      <c r="W118" s="104"/>
      <c r="X118" s="107"/>
      <c r="Y118" s="100"/>
      <c r="Z118" s="100"/>
      <c r="AA118" s="104"/>
      <c r="AB118" s="104"/>
      <c r="AC118" s="104"/>
      <c r="AD118" s="107"/>
    </row>
    <row r="119" spans="3:30" x14ac:dyDescent="0.25">
      <c r="H119" s="13"/>
      <c r="I119" s="24"/>
      <c r="J119" s="24"/>
      <c r="K119" s="24"/>
      <c r="L119" s="24"/>
      <c r="M119" s="83"/>
      <c r="N119" s="24"/>
      <c r="O119" s="24"/>
      <c r="P119" s="24"/>
      <c r="Q119" s="24"/>
      <c r="T119" s="100"/>
      <c r="U119" s="104"/>
      <c r="V119" s="104"/>
      <c r="W119" s="104"/>
      <c r="X119" s="107"/>
      <c r="Y119" s="100"/>
      <c r="Z119" s="100"/>
      <c r="AA119" s="104"/>
      <c r="AB119" s="104"/>
      <c r="AC119" s="104"/>
      <c r="AD119" s="107"/>
    </row>
    <row r="120" spans="3:30" x14ac:dyDescent="0.25">
      <c r="H120" s="13"/>
      <c r="I120" s="24"/>
      <c r="J120" s="24"/>
      <c r="K120" s="24"/>
      <c r="L120" s="24"/>
      <c r="M120" s="83"/>
      <c r="N120" s="24"/>
      <c r="O120" s="24"/>
      <c r="P120" s="24"/>
      <c r="Q120" s="24"/>
      <c r="T120" s="103"/>
      <c r="U120" s="105"/>
      <c r="V120" s="105"/>
      <c r="W120" s="105"/>
      <c r="X120" s="106"/>
      <c r="Y120" s="100"/>
      <c r="Z120" s="103"/>
      <c r="AA120" s="105"/>
      <c r="AB120" s="105"/>
      <c r="AC120" s="105"/>
      <c r="AD120" s="106"/>
    </row>
    <row r="121" spans="3:30" x14ac:dyDescent="0.25">
      <c r="H121" s="13"/>
      <c r="I121" s="24"/>
      <c r="J121" s="24"/>
      <c r="K121" s="24"/>
      <c r="L121" s="24"/>
      <c r="M121" s="83"/>
      <c r="N121" s="24"/>
      <c r="O121" s="24"/>
      <c r="P121" s="24"/>
      <c r="Q121" s="24"/>
      <c r="T121" s="100"/>
      <c r="U121" s="105"/>
      <c r="V121" s="105"/>
      <c r="W121" s="108"/>
      <c r="X121" s="109"/>
      <c r="Y121" s="100"/>
      <c r="Z121" s="109"/>
      <c r="AA121" s="108"/>
      <c r="AB121" s="105"/>
      <c r="AC121" s="108"/>
      <c r="AD121" s="109"/>
    </row>
    <row r="122" spans="3:30" x14ac:dyDescent="0.25">
      <c r="H122" s="13"/>
      <c r="I122" s="24"/>
      <c r="J122" s="24"/>
      <c r="K122" s="24"/>
      <c r="L122" s="24"/>
      <c r="M122" s="83"/>
      <c r="N122" s="24"/>
      <c r="O122" s="24"/>
      <c r="P122" s="24"/>
      <c r="Q122" s="24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</row>
    <row r="123" spans="3:30" x14ac:dyDescent="0.25">
      <c r="H123" s="13"/>
      <c r="I123" s="24"/>
      <c r="J123" s="24"/>
      <c r="K123" s="24"/>
      <c r="L123" s="24"/>
      <c r="M123" s="83"/>
      <c r="N123" s="24"/>
      <c r="O123" s="24"/>
      <c r="P123" s="24"/>
      <c r="Q123" s="24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</row>
    <row r="124" spans="3:30" ht="15.75" x14ac:dyDescent="0.25">
      <c r="H124" s="13"/>
      <c r="I124" s="60"/>
      <c r="J124" s="61"/>
      <c r="K124" s="24"/>
      <c r="L124" s="24"/>
      <c r="M124" s="83"/>
      <c r="N124" s="24"/>
      <c r="O124" s="24"/>
      <c r="P124" s="24"/>
      <c r="Q124" s="24"/>
      <c r="T124" s="101"/>
      <c r="U124" s="178"/>
      <c r="V124" s="178"/>
      <c r="W124" s="178"/>
      <c r="X124" s="102"/>
      <c r="Y124" s="100"/>
      <c r="Z124" s="101"/>
      <c r="AA124" s="178"/>
      <c r="AB124" s="178"/>
      <c r="AC124" s="178"/>
      <c r="AD124" s="102"/>
    </row>
    <row r="125" spans="3:30" x14ac:dyDescent="0.25">
      <c r="H125" s="13"/>
      <c r="I125" s="60"/>
      <c r="J125" s="61"/>
      <c r="K125" s="24"/>
      <c r="L125" s="24"/>
      <c r="M125" s="83"/>
      <c r="N125" s="24"/>
      <c r="O125" s="24"/>
      <c r="P125" s="24"/>
      <c r="Q125" s="24"/>
      <c r="T125" s="103"/>
      <c r="U125" s="104"/>
      <c r="V125" s="104"/>
      <c r="W125" s="104"/>
      <c r="X125" s="100"/>
      <c r="Y125" s="100"/>
      <c r="Z125" s="103"/>
      <c r="AA125" s="104"/>
      <c r="AB125" s="104"/>
      <c r="AC125" s="105"/>
      <c r="AD125" s="106"/>
    </row>
    <row r="126" spans="3:30" x14ac:dyDescent="0.25">
      <c r="H126" s="13"/>
      <c r="I126" s="60"/>
      <c r="J126" s="61"/>
      <c r="K126" s="24"/>
      <c r="L126" s="24"/>
      <c r="M126" s="83"/>
      <c r="N126" s="24"/>
      <c r="O126" s="24"/>
      <c r="P126" s="24"/>
      <c r="Q126" s="24"/>
      <c r="T126" s="103"/>
      <c r="U126" s="104"/>
      <c r="V126" s="104"/>
      <c r="W126" s="104"/>
      <c r="X126" s="106"/>
      <c r="Y126" s="100"/>
      <c r="Z126" s="103"/>
      <c r="AA126" s="104"/>
      <c r="AB126" s="104"/>
      <c r="AC126" s="104"/>
      <c r="AD126" s="106"/>
    </row>
    <row r="127" spans="3:30" x14ac:dyDescent="0.25">
      <c r="H127" s="13"/>
      <c r="I127" s="60"/>
      <c r="J127" s="61"/>
      <c r="K127" s="24"/>
      <c r="L127" s="24"/>
      <c r="M127" s="83"/>
      <c r="N127" s="24"/>
      <c r="O127" s="24"/>
      <c r="P127" s="24"/>
      <c r="Q127" s="24"/>
      <c r="T127" s="100"/>
      <c r="U127" s="104"/>
      <c r="V127" s="104"/>
      <c r="W127" s="104"/>
      <c r="X127" s="107"/>
      <c r="Y127" s="100"/>
      <c r="Z127" s="100"/>
      <c r="AA127" s="104"/>
      <c r="AB127" s="104"/>
      <c r="AC127" s="104"/>
      <c r="AD127" s="107"/>
    </row>
    <row r="128" spans="3:30" x14ac:dyDescent="0.25">
      <c r="H128" s="13"/>
      <c r="I128" s="24"/>
      <c r="J128" s="24"/>
      <c r="K128" s="24"/>
      <c r="L128" s="24"/>
      <c r="M128" s="83"/>
      <c r="N128" s="24"/>
      <c r="O128" s="24"/>
      <c r="P128" s="24"/>
      <c r="Q128" s="24"/>
      <c r="T128" s="100"/>
      <c r="U128" s="104"/>
      <c r="V128" s="104"/>
      <c r="W128" s="104"/>
      <c r="X128" s="107"/>
      <c r="Y128" s="100"/>
      <c r="Z128" s="100"/>
      <c r="AA128" s="104"/>
      <c r="AB128" s="104"/>
      <c r="AC128" s="104"/>
      <c r="AD128" s="107"/>
    </row>
    <row r="129" spans="8:30" x14ac:dyDescent="0.25">
      <c r="H129" s="13"/>
      <c r="I129" s="24"/>
      <c r="J129" s="24"/>
      <c r="K129" s="24"/>
      <c r="L129" s="24"/>
      <c r="M129" s="83"/>
      <c r="N129" s="24"/>
      <c r="O129" s="24"/>
      <c r="P129" s="24"/>
      <c r="Q129" s="24"/>
      <c r="T129" s="103"/>
      <c r="U129" s="105"/>
      <c r="V129" s="105"/>
      <c r="W129" s="105"/>
      <c r="X129" s="106"/>
      <c r="Y129" s="100"/>
      <c r="Z129" s="103"/>
      <c r="AA129" s="105"/>
      <c r="AB129" s="105"/>
      <c r="AC129" s="105"/>
      <c r="AD129" s="106"/>
    </row>
    <row r="130" spans="8:30" x14ac:dyDescent="0.25">
      <c r="H130" s="13"/>
      <c r="I130" s="60"/>
      <c r="J130" s="61"/>
      <c r="K130" s="24"/>
      <c r="L130" s="24"/>
      <c r="M130" s="83"/>
      <c r="N130" s="24"/>
      <c r="O130" s="24"/>
      <c r="P130" s="24"/>
      <c r="Q130" s="24"/>
      <c r="T130" s="100"/>
      <c r="U130" s="105"/>
      <c r="V130" s="105"/>
      <c r="W130" s="108"/>
      <c r="X130" s="109"/>
      <c r="Y130" s="100"/>
      <c r="Z130" s="109"/>
      <c r="AA130" s="108"/>
      <c r="AB130" s="105"/>
      <c r="AC130" s="108"/>
      <c r="AD130" s="109"/>
    </row>
    <row r="131" spans="8:30" x14ac:dyDescent="0.25">
      <c r="H131" s="13"/>
      <c r="I131" s="52"/>
      <c r="J131" s="53"/>
      <c r="K131" s="54"/>
      <c r="L131" s="55"/>
      <c r="M131" s="23"/>
      <c r="N131" s="56"/>
      <c r="O131" s="24"/>
      <c r="P131" s="23"/>
      <c r="Q131" s="23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</row>
    <row r="132" spans="8:30" x14ac:dyDescent="0.25">
      <c r="H132" s="13"/>
      <c r="I132" s="52"/>
      <c r="J132" s="53"/>
      <c r="K132" s="57"/>
      <c r="L132" s="58"/>
      <c r="M132" s="23"/>
      <c r="N132" s="25"/>
      <c r="O132" s="24"/>
      <c r="P132" s="26"/>
      <c r="Q132" s="26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</row>
    <row r="133" spans="8:30" ht="15.75" x14ac:dyDescent="0.25">
      <c r="H133" s="13"/>
      <c r="I133" s="52"/>
      <c r="J133" s="53"/>
      <c r="K133" s="59"/>
      <c r="L133" s="24"/>
      <c r="M133" s="83"/>
      <c r="N133" s="24"/>
      <c r="O133" s="24"/>
      <c r="P133" s="26"/>
      <c r="Q133" s="26"/>
      <c r="T133" s="101"/>
      <c r="U133" s="178"/>
      <c r="V133" s="178"/>
      <c r="W133" s="178"/>
      <c r="X133" s="102"/>
      <c r="Y133" s="100"/>
      <c r="Z133" s="101"/>
      <c r="AA133" s="178"/>
      <c r="AB133" s="178"/>
      <c r="AC133" s="178"/>
      <c r="AD133" s="102"/>
    </row>
    <row r="134" spans="8:30" x14ac:dyDescent="0.25">
      <c r="H134" s="13"/>
      <c r="I134" s="52"/>
      <c r="J134" s="53"/>
      <c r="K134" s="59"/>
      <c r="L134" s="24"/>
      <c r="M134" s="83"/>
      <c r="N134" s="24"/>
      <c r="O134" s="24"/>
      <c r="P134" s="26"/>
      <c r="Q134" s="26"/>
      <c r="T134" s="103"/>
      <c r="U134" s="104"/>
      <c r="V134" s="104"/>
      <c r="W134" s="104"/>
      <c r="X134" s="100"/>
      <c r="Y134" s="100"/>
      <c r="Z134" s="103"/>
      <c r="AA134" s="104"/>
      <c r="AB134" s="104"/>
      <c r="AC134" s="105"/>
      <c r="AD134" s="106"/>
    </row>
    <row r="135" spans="8:30" x14ac:dyDescent="0.25">
      <c r="H135" s="13"/>
      <c r="I135" s="60"/>
      <c r="J135" s="61"/>
      <c r="K135" s="24"/>
      <c r="L135" s="24"/>
      <c r="M135" s="83"/>
      <c r="N135" s="24"/>
      <c r="O135" s="24"/>
      <c r="P135" s="24"/>
      <c r="Q135" s="24"/>
      <c r="T135" s="103"/>
      <c r="U135" s="104"/>
      <c r="V135" s="104"/>
      <c r="W135" s="104"/>
      <c r="X135" s="106"/>
      <c r="Y135" s="100"/>
      <c r="Z135" s="103"/>
      <c r="AA135" s="104"/>
      <c r="AB135" s="104"/>
      <c r="AC135" s="104"/>
      <c r="AD135" s="106"/>
    </row>
    <row r="136" spans="8:30" x14ac:dyDescent="0.25">
      <c r="H136" s="13"/>
      <c r="I136" s="60"/>
      <c r="J136" s="61"/>
      <c r="K136" s="24"/>
      <c r="L136" s="24"/>
      <c r="M136" s="83"/>
      <c r="N136" s="24"/>
      <c r="O136" s="24"/>
      <c r="P136" s="24"/>
      <c r="Q136" s="24"/>
      <c r="T136" s="100"/>
      <c r="U136" s="104"/>
      <c r="V136" s="104"/>
      <c r="W136" s="104"/>
      <c r="X136" s="107"/>
      <c r="Y136" s="100"/>
      <c r="Z136" s="100"/>
      <c r="AA136" s="104"/>
      <c r="AB136" s="104"/>
      <c r="AC136" s="104"/>
      <c r="AD136" s="107"/>
    </row>
    <row r="137" spans="8:30" x14ac:dyDescent="0.25">
      <c r="H137" s="13"/>
      <c r="I137" s="52"/>
      <c r="J137" s="53"/>
      <c r="K137" s="54"/>
      <c r="L137" s="55"/>
      <c r="M137" s="23"/>
      <c r="N137" s="56"/>
      <c r="O137" s="24"/>
      <c r="P137" s="23"/>
      <c r="Q137" s="23"/>
      <c r="T137" s="100"/>
      <c r="U137" s="104"/>
      <c r="V137" s="104"/>
      <c r="W137" s="104"/>
      <c r="X137" s="107"/>
      <c r="Y137" s="100"/>
      <c r="Z137" s="100"/>
      <c r="AA137" s="104"/>
      <c r="AB137" s="104"/>
      <c r="AC137" s="104"/>
      <c r="AD137" s="107"/>
    </row>
    <row r="138" spans="8:30" x14ac:dyDescent="0.25">
      <c r="H138" s="13"/>
      <c r="I138" s="52"/>
      <c r="J138" s="53"/>
      <c r="K138" s="57"/>
      <c r="L138" s="58"/>
      <c r="M138" s="23"/>
      <c r="N138" s="25"/>
      <c r="O138" s="24"/>
      <c r="P138" s="26"/>
      <c r="Q138" s="26"/>
      <c r="T138" s="103"/>
      <c r="U138" s="105"/>
      <c r="V138" s="105"/>
      <c r="W138" s="105"/>
      <c r="X138" s="106"/>
      <c r="Y138" s="100"/>
      <c r="Z138" s="103"/>
      <c r="AA138" s="105"/>
      <c r="AB138" s="105"/>
      <c r="AC138" s="105"/>
      <c r="AD138" s="106"/>
    </row>
    <row r="139" spans="8:30" x14ac:dyDescent="0.25">
      <c r="H139" s="13"/>
      <c r="I139" s="52"/>
      <c r="J139" s="53"/>
      <c r="K139" s="59"/>
      <c r="L139" s="24"/>
      <c r="M139" s="83"/>
      <c r="N139" s="24"/>
      <c r="O139" s="24"/>
      <c r="P139" s="26"/>
      <c r="Q139" s="26"/>
      <c r="T139" s="100"/>
      <c r="U139" s="105"/>
      <c r="V139" s="105"/>
      <c r="W139" s="108"/>
      <c r="X139" s="109"/>
      <c r="Y139" s="100"/>
      <c r="Z139" s="109"/>
      <c r="AA139" s="108"/>
      <c r="AB139" s="105"/>
      <c r="AC139" s="108"/>
      <c r="AD139" s="109"/>
    </row>
    <row r="140" spans="8:30" x14ac:dyDescent="0.25">
      <c r="H140" s="13"/>
      <c r="I140" s="52"/>
      <c r="J140" s="53"/>
      <c r="K140" s="59"/>
      <c r="L140" s="24"/>
      <c r="M140" s="83"/>
      <c r="N140" s="24"/>
      <c r="O140" s="24"/>
      <c r="P140" s="26"/>
      <c r="Q140" s="26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</row>
    <row r="141" spans="8:30" x14ac:dyDescent="0.25">
      <c r="H141" s="13"/>
      <c r="I141" s="60"/>
      <c r="J141" s="61"/>
      <c r="K141" s="24"/>
      <c r="L141" s="24"/>
      <c r="M141" s="83"/>
      <c r="N141" s="24"/>
      <c r="O141" s="24"/>
      <c r="P141" s="24"/>
      <c r="Q141" s="24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</row>
    <row r="142" spans="8:30" ht="15.75" x14ac:dyDescent="0.25">
      <c r="H142" s="13"/>
      <c r="I142" s="60"/>
      <c r="J142" s="61"/>
      <c r="K142" s="24"/>
      <c r="L142" s="24"/>
      <c r="M142" s="83"/>
      <c r="N142" s="24"/>
      <c r="O142" s="24"/>
      <c r="P142" s="24"/>
      <c r="Q142" s="24"/>
      <c r="T142" s="101"/>
      <c r="U142" s="178"/>
      <c r="V142" s="178"/>
      <c r="W142" s="178"/>
      <c r="X142" s="102"/>
      <c r="Y142" s="100"/>
      <c r="Z142" s="101"/>
      <c r="AA142" s="178"/>
      <c r="AB142" s="178"/>
      <c r="AC142" s="178"/>
      <c r="AD142" s="102"/>
    </row>
    <row r="143" spans="8:30" x14ac:dyDescent="0.25">
      <c r="H143" s="13"/>
      <c r="I143" s="52"/>
      <c r="J143" s="53"/>
      <c r="K143" s="54"/>
      <c r="L143" s="55"/>
      <c r="M143" s="23"/>
      <c r="N143" s="56"/>
      <c r="O143" s="24"/>
      <c r="P143" s="23"/>
      <c r="Q143" s="23"/>
      <c r="T143" s="103"/>
      <c r="U143" s="104"/>
      <c r="V143" s="104"/>
      <c r="W143" s="104"/>
      <c r="X143" s="100"/>
      <c r="Y143" s="100"/>
      <c r="Z143" s="103"/>
      <c r="AA143" s="104"/>
      <c r="AB143" s="104"/>
      <c r="AC143" s="105"/>
      <c r="AD143" s="106"/>
    </row>
    <row r="144" spans="8:30" x14ac:dyDescent="0.25">
      <c r="H144" s="13"/>
      <c r="I144" s="52"/>
      <c r="J144" s="53"/>
      <c r="K144" s="57"/>
      <c r="L144" s="58"/>
      <c r="M144" s="23"/>
      <c r="N144" s="25"/>
      <c r="O144" s="24"/>
      <c r="P144" s="26"/>
      <c r="Q144" s="26"/>
      <c r="T144" s="103"/>
      <c r="U144" s="104"/>
      <c r="V144" s="104"/>
      <c r="W144" s="104"/>
      <c r="X144" s="106"/>
      <c r="Y144" s="100"/>
      <c r="Z144" s="103"/>
      <c r="AA144" s="104"/>
      <c r="AB144" s="104"/>
      <c r="AC144" s="104"/>
      <c r="AD144" s="106"/>
    </row>
    <row r="145" spans="8:30" x14ac:dyDescent="0.25">
      <c r="H145" s="13"/>
      <c r="I145" s="52"/>
      <c r="J145" s="53"/>
      <c r="K145" s="59"/>
      <c r="L145" s="24"/>
      <c r="M145" s="83"/>
      <c r="N145" s="24"/>
      <c r="O145" s="24"/>
      <c r="P145" s="26"/>
      <c r="Q145" s="26"/>
      <c r="T145" s="100"/>
      <c r="U145" s="104"/>
      <c r="V145" s="104"/>
      <c r="W145" s="104"/>
      <c r="X145" s="107"/>
      <c r="Y145" s="100"/>
      <c r="Z145" s="100"/>
      <c r="AA145" s="104"/>
      <c r="AB145" s="104"/>
      <c r="AC145" s="104"/>
      <c r="AD145" s="107"/>
    </row>
    <row r="146" spans="8:30" x14ac:dyDescent="0.25">
      <c r="H146" s="13"/>
      <c r="I146" s="52"/>
      <c r="J146" s="53"/>
      <c r="K146" s="59"/>
      <c r="L146" s="24"/>
      <c r="M146" s="83"/>
      <c r="N146" s="24"/>
      <c r="O146" s="24"/>
      <c r="P146" s="26"/>
      <c r="Q146" s="26"/>
      <c r="T146" s="100"/>
      <c r="U146" s="104"/>
      <c r="V146" s="104"/>
      <c r="W146" s="104"/>
      <c r="X146" s="107"/>
      <c r="Y146" s="100"/>
      <c r="Z146" s="100"/>
      <c r="AA146" s="104"/>
      <c r="AB146" s="104"/>
      <c r="AC146" s="104"/>
      <c r="AD146" s="107"/>
    </row>
    <row r="147" spans="8:30" x14ac:dyDescent="0.25">
      <c r="H147" s="13"/>
      <c r="I147" s="60"/>
      <c r="J147" s="61"/>
      <c r="K147" s="24"/>
      <c r="L147" s="24"/>
      <c r="M147" s="83"/>
      <c r="N147" s="24"/>
      <c r="O147" s="24"/>
      <c r="P147" s="24"/>
      <c r="Q147" s="24"/>
      <c r="T147" s="103"/>
      <c r="U147" s="105"/>
      <c r="V147" s="105"/>
      <c r="W147" s="105"/>
      <c r="X147" s="106"/>
      <c r="Y147" s="100"/>
      <c r="Z147" s="103"/>
      <c r="AA147" s="105"/>
      <c r="AB147" s="105"/>
      <c r="AC147" s="105"/>
      <c r="AD147" s="106"/>
    </row>
    <row r="148" spans="8:30" x14ac:dyDescent="0.25">
      <c r="H148" s="13"/>
      <c r="I148" s="60"/>
      <c r="J148" s="61"/>
      <c r="K148" s="24"/>
      <c r="L148" s="24"/>
      <c r="M148" s="83"/>
      <c r="N148" s="24"/>
      <c r="O148" s="24"/>
      <c r="P148" s="24"/>
      <c r="Q148" s="24"/>
      <c r="T148" s="100"/>
      <c r="U148" s="105"/>
      <c r="V148" s="105"/>
      <c r="W148" s="108"/>
      <c r="X148" s="109"/>
      <c r="Y148" s="100"/>
      <c r="Z148" s="109"/>
      <c r="AA148" s="108"/>
      <c r="AB148" s="105"/>
      <c r="AC148" s="108"/>
      <c r="AD148" s="109"/>
    </row>
    <row r="149" spans="8:30" x14ac:dyDescent="0.25">
      <c r="H149" s="13"/>
      <c r="I149" s="52"/>
      <c r="J149" s="53"/>
      <c r="K149" s="54"/>
      <c r="L149" s="55"/>
      <c r="M149" s="23"/>
      <c r="N149" s="56"/>
      <c r="O149" s="24"/>
      <c r="P149" s="23"/>
      <c r="Q149" s="23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</row>
    <row r="150" spans="8:30" x14ac:dyDescent="0.25">
      <c r="H150" s="13"/>
      <c r="I150" s="52"/>
      <c r="J150" s="53"/>
      <c r="K150" s="57"/>
      <c r="L150" s="58"/>
      <c r="M150" s="23"/>
      <c r="N150" s="25"/>
      <c r="O150" s="24"/>
      <c r="P150" s="26"/>
      <c r="Q150" s="26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</row>
    <row r="151" spans="8:30" ht="15.75" x14ac:dyDescent="0.25">
      <c r="H151" s="13"/>
      <c r="I151" s="52"/>
      <c r="J151" s="53"/>
      <c r="K151" s="59"/>
      <c r="L151" s="24"/>
      <c r="M151" s="83"/>
      <c r="N151" s="24"/>
      <c r="O151" s="24"/>
      <c r="P151" s="26"/>
      <c r="Q151" s="26"/>
      <c r="T151" s="90"/>
      <c r="U151" s="91"/>
      <c r="V151" s="91"/>
      <c r="W151" s="91"/>
      <c r="X151" s="92"/>
      <c r="Y151" s="89"/>
      <c r="Z151" s="90"/>
      <c r="AA151" s="91"/>
      <c r="AB151" s="91"/>
      <c r="AC151" s="91"/>
      <c r="AD151" s="92"/>
    </row>
    <row r="152" spans="8:30" x14ac:dyDescent="0.25">
      <c r="H152" s="13"/>
      <c r="I152" s="52"/>
      <c r="J152" s="53"/>
      <c r="K152" s="59"/>
      <c r="L152" s="24"/>
      <c r="M152" s="83"/>
      <c r="N152" s="24"/>
      <c r="O152" s="24"/>
      <c r="P152" s="26"/>
      <c r="Q152" s="26"/>
      <c r="T152" s="93"/>
      <c r="U152" s="94"/>
      <c r="V152" s="94"/>
      <c r="W152" s="94"/>
      <c r="X152" s="89"/>
      <c r="Y152" s="89"/>
      <c r="Z152" s="93"/>
      <c r="AA152" s="94"/>
      <c r="AB152" s="94"/>
      <c r="AC152" s="95"/>
      <c r="AD152" s="96"/>
    </row>
    <row r="153" spans="8:30" x14ac:dyDescent="0.25">
      <c r="H153" s="13"/>
      <c r="I153" s="60"/>
      <c r="J153" s="61"/>
      <c r="K153" s="24"/>
      <c r="L153" s="24"/>
      <c r="M153" s="83"/>
      <c r="N153" s="24"/>
      <c r="O153" s="24"/>
      <c r="P153" s="24"/>
      <c r="Q153" s="24"/>
      <c r="T153" s="93"/>
      <c r="U153" s="94"/>
      <c r="V153" s="94"/>
      <c r="W153" s="94"/>
      <c r="X153" s="96"/>
      <c r="Y153" s="89"/>
      <c r="Z153" s="93"/>
      <c r="AA153" s="94"/>
      <c r="AB153" s="94"/>
      <c r="AC153" s="94"/>
      <c r="AD153" s="96"/>
    </row>
    <row r="154" spans="8:30" x14ac:dyDescent="0.25">
      <c r="H154" s="13"/>
      <c r="I154" s="60"/>
      <c r="J154" s="61"/>
      <c r="K154" s="24"/>
      <c r="L154" s="24"/>
      <c r="M154" s="83"/>
      <c r="N154" s="24"/>
      <c r="O154" s="24"/>
      <c r="P154" s="24"/>
      <c r="Q154" s="24"/>
      <c r="T154" s="89"/>
      <c r="U154" s="94"/>
      <c r="V154" s="94"/>
      <c r="W154" s="94"/>
      <c r="X154" s="97"/>
      <c r="Y154" s="89"/>
      <c r="Z154" s="89"/>
      <c r="AA154" s="94"/>
      <c r="AB154" s="94"/>
      <c r="AC154" s="94"/>
      <c r="AD154" s="97"/>
    </row>
    <row r="155" spans="8:30" x14ac:dyDescent="0.25">
      <c r="H155" s="13"/>
      <c r="I155" s="52"/>
      <c r="J155" s="53"/>
      <c r="K155" s="59"/>
      <c r="L155" s="55"/>
      <c r="M155" s="23"/>
      <c r="N155" s="56"/>
      <c r="O155" s="24"/>
      <c r="P155" s="23"/>
      <c r="Q155" s="23"/>
      <c r="T155" s="89"/>
      <c r="U155" s="94"/>
      <c r="V155" s="94"/>
      <c r="W155" s="94"/>
      <c r="X155" s="97"/>
      <c r="Y155" s="89"/>
      <c r="Z155" s="89"/>
      <c r="AA155" s="94"/>
      <c r="AB155" s="94"/>
      <c r="AC155" s="94"/>
      <c r="AD155" s="97"/>
    </row>
    <row r="156" spans="8:30" x14ac:dyDescent="0.25">
      <c r="H156" s="13"/>
      <c r="I156" s="60"/>
      <c r="J156" s="61"/>
      <c r="K156" s="54"/>
      <c r="L156" s="58"/>
      <c r="M156" s="23"/>
      <c r="N156" s="25"/>
      <c r="O156" s="24"/>
      <c r="P156" s="26"/>
      <c r="Q156" s="26"/>
      <c r="T156" s="93"/>
      <c r="U156" s="95"/>
      <c r="V156" s="95"/>
      <c r="W156" s="95"/>
      <c r="X156" s="96"/>
      <c r="Y156" s="89"/>
      <c r="Z156" s="93"/>
      <c r="AA156" s="95"/>
      <c r="AB156" s="95"/>
      <c r="AC156" s="95"/>
      <c r="AD156" s="96"/>
    </row>
    <row r="157" spans="8:30" x14ac:dyDescent="0.25">
      <c r="H157" s="13"/>
      <c r="I157" s="60"/>
      <c r="J157" s="61"/>
      <c r="K157" s="24"/>
      <c r="L157" s="24"/>
      <c r="M157" s="83"/>
      <c r="N157" s="24"/>
      <c r="O157" s="24"/>
      <c r="P157" s="24"/>
      <c r="Q157" s="24"/>
      <c r="T157" s="89"/>
      <c r="U157" s="95"/>
      <c r="V157" s="95"/>
      <c r="W157" s="98"/>
      <c r="X157" s="99"/>
      <c r="Y157" s="89"/>
      <c r="Z157" s="99"/>
      <c r="AA157" s="98"/>
      <c r="AB157" s="95"/>
      <c r="AC157" s="98"/>
      <c r="AD157" s="99"/>
    </row>
    <row r="158" spans="8:30" x14ac:dyDescent="0.25">
      <c r="H158" s="13"/>
      <c r="I158" s="50"/>
      <c r="J158" s="51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</row>
    <row r="159" spans="8:30" x14ac:dyDescent="0.25">
      <c r="H159" s="13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</row>
    <row r="160" spans="8:30" ht="15.75" x14ac:dyDescent="0.25">
      <c r="H160" s="13"/>
      <c r="T160" s="90"/>
      <c r="U160" s="91"/>
      <c r="V160" s="91"/>
      <c r="W160" s="91"/>
      <c r="X160" s="92"/>
      <c r="Y160" s="89"/>
      <c r="Z160" s="89"/>
      <c r="AA160" s="89"/>
      <c r="AB160" s="89"/>
      <c r="AC160" s="89"/>
      <c r="AD160" s="89"/>
    </row>
    <row r="161" spans="3:30" x14ac:dyDescent="0.25">
      <c r="H161" s="13"/>
      <c r="T161" s="93"/>
      <c r="U161" s="94"/>
      <c r="V161" s="94"/>
      <c r="W161" s="94"/>
      <c r="X161" s="89"/>
      <c r="Y161" s="89"/>
      <c r="Z161" s="89"/>
      <c r="AA161" s="89"/>
      <c r="AB161" s="89"/>
      <c r="AC161" s="89"/>
      <c r="AD161" s="89"/>
    </row>
    <row r="162" spans="3:30" x14ac:dyDescent="0.25">
      <c r="H162" s="13"/>
      <c r="T162" s="93"/>
      <c r="U162" s="94"/>
      <c r="V162" s="94"/>
      <c r="W162" s="94"/>
      <c r="X162" s="96"/>
      <c r="Y162" s="89"/>
      <c r="Z162" s="89"/>
      <c r="AA162" s="89"/>
      <c r="AB162" s="89"/>
      <c r="AC162" s="89"/>
      <c r="AD162" s="89"/>
    </row>
    <row r="163" spans="3:30" x14ac:dyDescent="0.25">
      <c r="H163" s="13"/>
      <c r="T163" s="89"/>
      <c r="U163" s="94"/>
      <c r="V163" s="94"/>
      <c r="W163" s="94"/>
      <c r="X163" s="97"/>
      <c r="Y163" s="89"/>
      <c r="Z163" s="89"/>
      <c r="AA163" s="89"/>
      <c r="AB163" s="89"/>
      <c r="AC163" s="89"/>
      <c r="AD163" s="89"/>
    </row>
    <row r="164" spans="3:30" x14ac:dyDescent="0.25">
      <c r="H164" s="13"/>
      <c r="T164" s="89"/>
      <c r="U164" s="94"/>
      <c r="V164" s="94"/>
      <c r="W164" s="94"/>
      <c r="X164" s="97"/>
      <c r="Y164" s="89"/>
      <c r="Z164" s="89"/>
      <c r="AA164" s="89"/>
      <c r="AB164" s="89"/>
      <c r="AC164" s="89"/>
      <c r="AD164" s="89"/>
    </row>
    <row r="165" spans="3:30" x14ac:dyDescent="0.25">
      <c r="H165" s="13"/>
      <c r="T165" s="93"/>
      <c r="U165" s="95"/>
      <c r="V165" s="95"/>
      <c r="W165" s="95"/>
      <c r="X165" s="96"/>
      <c r="Y165" s="89"/>
      <c r="Z165" s="89"/>
      <c r="AA165" s="89"/>
      <c r="AB165" s="89"/>
      <c r="AC165" s="89"/>
      <c r="AD165" s="89"/>
    </row>
    <row r="166" spans="3:30" x14ac:dyDescent="0.25">
      <c r="C166" s="85"/>
      <c r="H166" s="13"/>
      <c r="T166" s="99"/>
      <c r="U166" s="98"/>
      <c r="V166" s="95"/>
      <c r="W166" s="98"/>
      <c r="X166" s="99"/>
      <c r="Y166" s="89"/>
      <c r="Z166" s="89"/>
      <c r="AA166" s="89"/>
      <c r="AB166" s="89"/>
      <c r="AC166" s="89"/>
      <c r="AD166" s="89"/>
    </row>
    <row r="167" spans="3:30" x14ac:dyDescent="0.25"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3:30" x14ac:dyDescent="0.25"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3:30" x14ac:dyDescent="0.25"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3:30" x14ac:dyDescent="0.25"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3:30" x14ac:dyDescent="0.25"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spans="3:30" x14ac:dyDescent="0.25"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spans="3:30" x14ac:dyDescent="0.25"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</row>
    <row r="174" spans="3:30" x14ac:dyDescent="0.25">
      <c r="H174" s="13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</row>
    <row r="175" spans="3:30" x14ac:dyDescent="0.25">
      <c r="H175" s="13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</row>
    <row r="176" spans="3:30" x14ac:dyDescent="0.25">
      <c r="H176" s="13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</row>
    <row r="177" spans="8:8" x14ac:dyDescent="0.25">
      <c r="H177" s="13"/>
    </row>
  </sheetData>
  <mergeCells count="18">
    <mergeCell ref="H24:K24"/>
    <mergeCell ref="H60:K60"/>
    <mergeCell ref="U23:W23"/>
    <mergeCell ref="AA23:AC23"/>
    <mergeCell ref="U59:W59"/>
    <mergeCell ref="AA59:AC59"/>
    <mergeCell ref="BH1:BM1"/>
    <mergeCell ref="AA1:AF1"/>
    <mergeCell ref="U61:W61"/>
    <mergeCell ref="AA61:AC61"/>
    <mergeCell ref="U70:W70"/>
    <mergeCell ref="AA70:AC70"/>
    <mergeCell ref="AA25:AC25"/>
    <mergeCell ref="U34:W34"/>
    <mergeCell ref="AA34:AC34"/>
    <mergeCell ref="U43:W43"/>
    <mergeCell ref="AA43:AC43"/>
    <mergeCell ref="U25:W25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71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33" customWidth="1"/>
    <col min="4" max="4" width="63.5703125" style="111" customWidth="1"/>
    <col min="5" max="5" width="12.5703125" style="66" customWidth="1"/>
    <col min="6" max="6" width="8" style="75" customWidth="1"/>
    <col min="7" max="7" width="12.7109375" style="66" customWidth="1"/>
    <col min="8" max="8" width="5.5703125" customWidth="1"/>
    <col min="9" max="9" width="4.5703125" customWidth="1"/>
    <col min="10" max="11" width="4.42578125" customWidth="1"/>
    <col min="13" max="13" width="1.5703125" style="1" customWidth="1"/>
    <col min="15" max="15" width="3.28515625" customWidth="1"/>
    <col min="16" max="17" width="10.28515625" bestFit="1" customWidth="1"/>
    <col min="20" max="20" width="4.140625" customWidth="1"/>
    <col min="21" max="21" width="10.28515625" bestFit="1" customWidth="1"/>
    <col min="22" max="22" width="0.5703125" customWidth="1"/>
    <col min="23" max="23" width="12" customWidth="1"/>
    <col min="24" max="24" width="3.5703125" customWidth="1"/>
    <col min="26" max="26" width="3.7109375" customWidth="1"/>
    <col min="27" max="27" width="10.28515625" customWidth="1"/>
    <col min="28" max="28" width="0.5703125" customWidth="1"/>
    <col min="29" max="29" width="10.28515625" bestFit="1" customWidth="1"/>
    <col min="30" max="30" width="3.7109375" customWidth="1"/>
  </cols>
  <sheetData>
    <row r="1" spans="2:31" ht="19.5" thickBot="1" x14ac:dyDescent="0.35">
      <c r="B1" s="3"/>
      <c r="C1" s="85"/>
      <c r="E1" s="71"/>
      <c r="F1" s="74"/>
      <c r="G1" s="65"/>
      <c r="H1" s="2"/>
      <c r="I1" s="2"/>
      <c r="J1" s="2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AA1" s="189"/>
      <c r="AB1" s="189"/>
      <c r="AC1" s="189"/>
      <c r="AD1" s="189"/>
      <c r="AE1" s="189"/>
    </row>
    <row r="2" spans="2:31" ht="15.75" x14ac:dyDescent="0.25">
      <c r="C2" s="85"/>
      <c r="L2" s="7" t="s">
        <v>3</v>
      </c>
      <c r="M2" s="8"/>
      <c r="N2" s="7" t="s">
        <v>4</v>
      </c>
    </row>
    <row r="3" spans="2:31" ht="15.75" x14ac:dyDescent="0.25">
      <c r="L3" s="2"/>
      <c r="M3" s="8"/>
      <c r="N3" s="2"/>
    </row>
    <row r="4" spans="2:31" ht="15.75" x14ac:dyDescent="0.25">
      <c r="L4" s="171"/>
      <c r="M4" s="170"/>
      <c r="N4" s="171"/>
    </row>
    <row r="5" spans="2:31" ht="19.5" thickBot="1" x14ac:dyDescent="0.35">
      <c r="L5" s="4" t="s">
        <v>0</v>
      </c>
      <c r="M5" s="5" t="s">
        <v>5</v>
      </c>
      <c r="N5" s="6" t="s">
        <v>2</v>
      </c>
    </row>
    <row r="6" spans="2:31" ht="30" customHeight="1" x14ac:dyDescent="0.25">
      <c r="L6" s="7" t="s">
        <v>4</v>
      </c>
      <c r="M6" s="8"/>
      <c r="N6" s="7" t="s">
        <v>3</v>
      </c>
    </row>
    <row r="7" spans="2:31" ht="15.75" hidden="1" x14ac:dyDescent="0.25">
      <c r="C7" s="85"/>
      <c r="L7" s="2"/>
      <c r="M7" s="8"/>
      <c r="N7" s="2"/>
    </row>
    <row r="8" spans="2:31" x14ac:dyDescent="0.25">
      <c r="C8" s="85"/>
      <c r="D8" s="139" t="s">
        <v>105</v>
      </c>
    </row>
    <row r="9" spans="2:31" ht="24.75" customHeight="1" x14ac:dyDescent="0.25">
      <c r="C9" s="85"/>
      <c r="E9" s="73" t="s">
        <v>6</v>
      </c>
      <c r="F9" s="76" t="s">
        <v>7</v>
      </c>
      <c r="G9" s="73" t="s">
        <v>8</v>
      </c>
    </row>
    <row r="10" spans="2:31" x14ac:dyDescent="0.25">
      <c r="C10" s="86"/>
      <c r="D10" s="112" t="s">
        <v>43</v>
      </c>
      <c r="E10" s="138">
        <v>200000</v>
      </c>
      <c r="F10" s="129"/>
      <c r="G10" s="69"/>
    </row>
    <row r="11" spans="2:31" x14ac:dyDescent="0.25">
      <c r="C11" s="86"/>
      <c r="D11" s="112" t="s">
        <v>44</v>
      </c>
      <c r="E11" s="138">
        <v>50000</v>
      </c>
      <c r="F11" s="129"/>
      <c r="G11" s="69"/>
    </row>
    <row r="12" spans="2:31" x14ac:dyDescent="0.25">
      <c r="C12" s="86"/>
      <c r="D12" s="112"/>
      <c r="E12" s="69"/>
      <c r="F12" s="129"/>
      <c r="G12" s="69"/>
    </row>
    <row r="13" spans="2:31" x14ac:dyDescent="0.25">
      <c r="C13" s="87"/>
      <c r="D13" s="113" t="s">
        <v>45</v>
      </c>
      <c r="E13" s="69">
        <f>E10</f>
        <v>200000</v>
      </c>
      <c r="F13" s="75">
        <v>0.1</v>
      </c>
      <c r="G13" s="70">
        <f>E13*F13</f>
        <v>20000</v>
      </c>
    </row>
    <row r="14" spans="2:31" x14ac:dyDescent="0.25">
      <c r="C14" s="87"/>
    </row>
    <row r="15" spans="2:31" x14ac:dyDescent="0.25">
      <c r="C15" s="87"/>
      <c r="D15" s="113" t="s">
        <v>46</v>
      </c>
      <c r="E15" s="69">
        <f>E11</f>
        <v>50000</v>
      </c>
      <c r="F15" s="75">
        <v>0.2</v>
      </c>
      <c r="G15" s="70">
        <f>E15*F15</f>
        <v>10000</v>
      </c>
    </row>
    <row r="16" spans="2:31" ht="15.75" thickBot="1" x14ac:dyDescent="0.3">
      <c r="C16" s="87"/>
      <c r="D16" s="113"/>
      <c r="E16" s="69"/>
    </row>
    <row r="17" spans="3:30" ht="15.75" thickBot="1" x14ac:dyDescent="0.3">
      <c r="C17" s="87"/>
      <c r="D17" s="119" t="s">
        <v>47</v>
      </c>
      <c r="E17" s="120"/>
      <c r="F17" s="121"/>
      <c r="G17" s="122">
        <f>G13+G15</f>
        <v>30000</v>
      </c>
      <c r="H17" s="180" t="s">
        <v>48</v>
      </c>
    </row>
    <row r="18" spans="3:30" ht="15.75" thickBot="1" x14ac:dyDescent="0.3">
      <c r="C18" s="87"/>
      <c r="D18" s="123" t="s">
        <v>18</v>
      </c>
      <c r="E18" s="183">
        <f>G17</f>
        <v>30000</v>
      </c>
      <c r="F18" s="130">
        <v>0.19</v>
      </c>
      <c r="G18" s="124">
        <f>E18*F18</f>
        <v>5700</v>
      </c>
      <c r="H18" s="180" t="s">
        <v>49</v>
      </c>
    </row>
    <row r="19" spans="3:30" ht="25.5" customHeight="1" thickTop="1" thickBot="1" x14ac:dyDescent="0.3">
      <c r="C19" s="87"/>
      <c r="D19" s="125" t="s">
        <v>50</v>
      </c>
      <c r="E19" s="126"/>
      <c r="F19" s="127"/>
      <c r="G19" s="128">
        <f>G17+G18</f>
        <v>35700</v>
      </c>
      <c r="H19" s="180" t="s">
        <v>51</v>
      </c>
    </row>
    <row r="20" spans="3:30" ht="15.75" thickTop="1" x14ac:dyDescent="0.25">
      <c r="C20" s="87"/>
    </row>
    <row r="21" spans="3:30" x14ac:dyDescent="0.25">
      <c r="C21" s="87"/>
      <c r="D21" s="111" t="s">
        <v>94</v>
      </c>
    </row>
    <row r="22" spans="3:30" ht="21" x14ac:dyDescent="0.35">
      <c r="C22" s="87"/>
      <c r="U22" s="193" t="s">
        <v>102</v>
      </c>
      <c r="V22" s="193"/>
      <c r="W22" s="193"/>
      <c r="AA22" s="194" t="s">
        <v>103</v>
      </c>
      <c r="AB22" s="194"/>
      <c r="AC22" s="194"/>
    </row>
    <row r="23" spans="3:30" x14ac:dyDescent="0.25">
      <c r="C23" s="87"/>
      <c r="D23" s="68" t="s">
        <v>101</v>
      </c>
      <c r="H23" s="192" t="s">
        <v>100</v>
      </c>
      <c r="I23" s="192"/>
      <c r="J23" s="192"/>
      <c r="K23" s="192"/>
    </row>
    <row r="24" spans="3:30" ht="15.75" hidden="1" x14ac:dyDescent="0.25">
      <c r="C24" s="85"/>
      <c r="D24" s="68" t="s">
        <v>22</v>
      </c>
      <c r="E24" s="72"/>
      <c r="F24" s="77"/>
      <c r="G24" s="67"/>
    </row>
    <row r="25" spans="3:30" ht="18" customHeight="1" thickBot="1" x14ac:dyDescent="0.3">
      <c r="F25" s="78"/>
      <c r="H25" s="13"/>
      <c r="I25" s="48" t="s">
        <v>23</v>
      </c>
      <c r="J25" s="49" t="s">
        <v>24</v>
      </c>
      <c r="K25" s="45"/>
      <c r="L25" s="9" t="s">
        <v>0</v>
      </c>
      <c r="M25" s="10"/>
      <c r="N25" s="11" t="s">
        <v>2</v>
      </c>
      <c r="P25" s="12" t="s">
        <v>0</v>
      </c>
      <c r="Q25" s="13" t="s">
        <v>2</v>
      </c>
      <c r="T25" s="18" t="s">
        <v>0</v>
      </c>
      <c r="U25" s="190">
        <v>5121</v>
      </c>
      <c r="V25" s="190"/>
      <c r="W25" s="190"/>
      <c r="X25" s="19" t="s">
        <v>2</v>
      </c>
      <c r="Z25" s="18" t="s">
        <v>0</v>
      </c>
      <c r="AA25" s="190">
        <v>401</v>
      </c>
      <c r="AB25" s="190"/>
      <c r="AC25" s="190"/>
      <c r="AD25" s="19" t="s">
        <v>2</v>
      </c>
    </row>
    <row r="26" spans="3:30" x14ac:dyDescent="0.25">
      <c r="C26" s="86" t="s">
        <v>25</v>
      </c>
      <c r="D26" s="140" t="s">
        <v>52</v>
      </c>
      <c r="G26" s="64"/>
      <c r="H26" s="13">
        <v>301</v>
      </c>
      <c r="I26" s="48" t="s">
        <v>1</v>
      </c>
      <c r="J26" s="49" t="s">
        <v>3</v>
      </c>
      <c r="K26" s="47"/>
      <c r="L26" s="27" t="s">
        <v>26</v>
      </c>
      <c r="M26" s="12" t="s">
        <v>27</v>
      </c>
      <c r="N26" s="15">
        <v>401</v>
      </c>
      <c r="P26" s="30"/>
      <c r="Q26" s="31">
        <f>P27+P28+P29</f>
        <v>297500</v>
      </c>
      <c r="T26" s="184" t="s">
        <v>28</v>
      </c>
      <c r="U26" s="188">
        <v>280000</v>
      </c>
      <c r="V26" s="21"/>
      <c r="W26" s="20"/>
      <c r="X26" s="17"/>
      <c r="Z26" s="32"/>
      <c r="AA26" s="20"/>
      <c r="AB26" s="21"/>
      <c r="AC26" s="62"/>
      <c r="AD26" s="185" t="s">
        <v>28</v>
      </c>
    </row>
    <row r="27" spans="3:30" x14ac:dyDescent="0.25">
      <c r="C27" s="85"/>
      <c r="D27" s="140"/>
      <c r="G27" s="64"/>
      <c r="H27" s="13">
        <v>302</v>
      </c>
      <c r="I27" s="48" t="s">
        <v>1</v>
      </c>
      <c r="J27" s="49" t="s">
        <v>3</v>
      </c>
      <c r="K27" s="46"/>
      <c r="L27" s="28">
        <v>301</v>
      </c>
      <c r="N27" s="29"/>
      <c r="P27" s="44">
        <v>200000</v>
      </c>
      <c r="Q27" s="14"/>
      <c r="T27" s="1" t="s">
        <v>29</v>
      </c>
      <c r="U27" s="14"/>
      <c r="V27" s="22"/>
      <c r="W27" s="14">
        <v>261800</v>
      </c>
      <c r="X27" s="16" t="s">
        <v>30</v>
      </c>
      <c r="Z27" s="1" t="s">
        <v>29</v>
      </c>
      <c r="AA27" s="14">
        <v>35700</v>
      </c>
      <c r="AB27" s="22"/>
      <c r="AC27" s="14">
        <v>297500</v>
      </c>
      <c r="AD27" s="16" t="s">
        <v>30</v>
      </c>
    </row>
    <row r="28" spans="3:30" x14ac:dyDescent="0.25">
      <c r="C28" s="85"/>
      <c r="D28" s="141"/>
      <c r="E28" s="70"/>
      <c r="F28" s="79"/>
      <c r="G28" s="63"/>
      <c r="H28" s="13">
        <v>4426</v>
      </c>
      <c r="I28" s="48" t="s">
        <v>1</v>
      </c>
      <c r="J28" s="49" t="s">
        <v>3</v>
      </c>
      <c r="K28" s="46"/>
      <c r="L28" s="28">
        <v>302</v>
      </c>
      <c r="N28" s="29"/>
      <c r="P28" s="44">
        <v>50000</v>
      </c>
      <c r="Q28" s="14"/>
      <c r="U28" s="14"/>
      <c r="V28" s="22"/>
      <c r="W28" s="14"/>
      <c r="X28" s="33"/>
      <c r="AA28" s="14">
        <v>261800</v>
      </c>
      <c r="AB28" s="22"/>
      <c r="AC28" s="14"/>
      <c r="AD28" s="33"/>
    </row>
    <row r="29" spans="3:30" x14ac:dyDescent="0.25">
      <c r="D29" s="140"/>
      <c r="G29" s="64"/>
      <c r="H29" s="13">
        <v>401</v>
      </c>
      <c r="I29" s="50" t="s">
        <v>5</v>
      </c>
      <c r="J29" s="51" t="s">
        <v>3</v>
      </c>
      <c r="L29">
        <v>4426</v>
      </c>
      <c r="M29" s="84"/>
      <c r="P29" s="14">
        <f>(P27+P28)*19%</f>
        <v>47500</v>
      </c>
      <c r="U29" s="14"/>
      <c r="V29" s="22"/>
      <c r="W29" s="14"/>
      <c r="X29" s="33"/>
      <c r="AA29" s="14"/>
      <c r="AB29" s="22"/>
      <c r="AC29" s="14"/>
      <c r="AD29" s="33"/>
    </row>
    <row r="30" spans="3:30" x14ac:dyDescent="0.25">
      <c r="D30" s="142"/>
      <c r="F30" s="79"/>
      <c r="G30" s="64"/>
      <c r="H30" s="13"/>
      <c r="T30" s="37" t="s">
        <v>31</v>
      </c>
      <c r="U30" s="38">
        <f>SUM(U26:U29)</f>
        <v>280000</v>
      </c>
      <c r="V30" s="39"/>
      <c r="W30" s="38">
        <f>SUM(W26:W29)</f>
        <v>261800</v>
      </c>
      <c r="X30" s="40" t="s">
        <v>32</v>
      </c>
      <c r="Z30" s="37" t="s">
        <v>31</v>
      </c>
      <c r="AA30" s="38">
        <f>SUM(AA26:AA29)</f>
        <v>297500</v>
      </c>
      <c r="AB30" s="39"/>
      <c r="AC30" s="38">
        <f>SUM(AC26:AC29)</f>
        <v>297500</v>
      </c>
      <c r="AD30" s="40" t="s">
        <v>32</v>
      </c>
    </row>
    <row r="31" spans="3:30" x14ac:dyDescent="0.25">
      <c r="T31" s="34"/>
      <c r="U31" s="35"/>
      <c r="V31" s="36"/>
      <c r="W31" s="41">
        <f>U30-W30</f>
        <v>18200</v>
      </c>
      <c r="X31" s="42" t="s">
        <v>33</v>
      </c>
      <c r="Z31" s="42" t="s">
        <v>34</v>
      </c>
      <c r="AA31" s="41">
        <f>AC30-AA30</f>
        <v>0</v>
      </c>
      <c r="AB31" s="36"/>
      <c r="AC31" s="41"/>
      <c r="AD31" s="42"/>
    </row>
    <row r="32" spans="3:30" x14ac:dyDescent="0.25">
      <c r="D32" s="141"/>
      <c r="E32" s="70"/>
      <c r="F32" s="79"/>
      <c r="G32" s="63"/>
      <c r="H32" s="13"/>
      <c r="I32" s="48" t="s">
        <v>23</v>
      </c>
      <c r="J32" s="49" t="s">
        <v>24</v>
      </c>
      <c r="K32" s="45"/>
      <c r="L32" s="9" t="s">
        <v>0</v>
      </c>
      <c r="M32" s="10"/>
      <c r="N32" s="11" t="s">
        <v>2</v>
      </c>
      <c r="P32" s="12" t="s">
        <v>0</v>
      </c>
      <c r="Q32" s="13" t="s">
        <v>2</v>
      </c>
    </row>
    <row r="33" spans="3:30" x14ac:dyDescent="0.25">
      <c r="D33" s="140" t="s">
        <v>53</v>
      </c>
      <c r="H33" s="13">
        <v>401</v>
      </c>
      <c r="I33" s="48" t="s">
        <v>5</v>
      </c>
      <c r="J33" s="49" t="s">
        <v>4</v>
      </c>
      <c r="K33" s="47"/>
      <c r="L33" s="27">
        <v>401</v>
      </c>
      <c r="M33" s="12" t="s">
        <v>27</v>
      </c>
      <c r="N33" s="15" t="s">
        <v>26</v>
      </c>
      <c r="P33" s="30">
        <f>Q34+Q35</f>
        <v>35700</v>
      </c>
      <c r="Q33" s="31"/>
      <c r="Y33" s="43"/>
    </row>
    <row r="34" spans="3:30" ht="15.75" x14ac:dyDescent="0.25">
      <c r="C34" s="85"/>
      <c r="D34" s="140"/>
      <c r="G34" s="64"/>
      <c r="H34" s="13">
        <v>609</v>
      </c>
      <c r="I34" s="48" t="s">
        <v>5</v>
      </c>
      <c r="J34" s="49" t="s">
        <v>3</v>
      </c>
      <c r="K34" s="46"/>
      <c r="L34" s="28"/>
      <c r="N34" s="169">
        <v>609</v>
      </c>
      <c r="P34" s="44"/>
      <c r="Q34" s="14">
        <v>30000</v>
      </c>
      <c r="T34" s="18" t="s">
        <v>0</v>
      </c>
      <c r="U34" s="190">
        <v>4426</v>
      </c>
      <c r="V34" s="190"/>
      <c r="W34" s="190"/>
      <c r="X34" s="19" t="s">
        <v>2</v>
      </c>
      <c r="Z34" s="18" t="s">
        <v>0</v>
      </c>
      <c r="AA34" s="190">
        <v>609</v>
      </c>
      <c r="AB34" s="190"/>
      <c r="AC34" s="190"/>
      <c r="AD34" s="19" t="s">
        <v>2</v>
      </c>
    </row>
    <row r="35" spans="3:30" x14ac:dyDescent="0.25">
      <c r="C35" s="85"/>
      <c r="D35" s="140"/>
      <c r="G35" s="64"/>
      <c r="H35" s="13">
        <v>4426</v>
      </c>
      <c r="I35" s="48" t="s">
        <v>1</v>
      </c>
      <c r="J35" s="49" t="s">
        <v>4</v>
      </c>
      <c r="K35" s="46"/>
      <c r="L35" s="28"/>
      <c r="N35" s="169">
        <v>4426</v>
      </c>
      <c r="P35" s="44"/>
      <c r="Q35" s="14">
        <v>5700</v>
      </c>
      <c r="T35" s="184" t="s">
        <v>28</v>
      </c>
      <c r="U35" s="20"/>
      <c r="V35" s="21"/>
      <c r="W35" s="20"/>
      <c r="X35" s="17"/>
      <c r="Z35" s="32"/>
      <c r="AA35" s="20"/>
      <c r="AB35" s="21"/>
      <c r="AC35" s="62"/>
      <c r="AD35" s="185" t="s">
        <v>28</v>
      </c>
    </row>
    <row r="36" spans="3:30" x14ac:dyDescent="0.25">
      <c r="D36" s="140"/>
      <c r="G36" s="64"/>
      <c r="H36" s="13"/>
      <c r="T36" s="1" t="s">
        <v>29</v>
      </c>
      <c r="U36" s="14">
        <v>47500</v>
      </c>
      <c r="V36" s="22"/>
      <c r="W36" s="14">
        <v>5700</v>
      </c>
      <c r="X36" s="16" t="s">
        <v>30</v>
      </c>
      <c r="Z36" s="1" t="s">
        <v>29</v>
      </c>
      <c r="AA36" s="14"/>
      <c r="AB36" s="22"/>
      <c r="AC36" s="14">
        <v>30000</v>
      </c>
      <c r="AD36" s="16" t="s">
        <v>30</v>
      </c>
    </row>
    <row r="37" spans="3:30" x14ac:dyDescent="0.25">
      <c r="C37" s="85"/>
      <c r="D37" s="140"/>
      <c r="G37" s="64"/>
      <c r="H37" s="13"/>
      <c r="U37" s="14"/>
      <c r="V37" s="22"/>
      <c r="W37" s="14"/>
      <c r="X37" s="33"/>
      <c r="AA37" s="14"/>
      <c r="AB37" s="22"/>
      <c r="AC37" s="14"/>
      <c r="AD37" s="33"/>
    </row>
    <row r="38" spans="3:30" x14ac:dyDescent="0.25">
      <c r="D38" s="141"/>
      <c r="E38" s="70"/>
      <c r="F38" s="79"/>
      <c r="G38" s="63"/>
      <c r="H38" s="13"/>
      <c r="I38" s="48" t="s">
        <v>23</v>
      </c>
      <c r="J38" s="49" t="s">
        <v>24</v>
      </c>
      <c r="K38" s="45"/>
      <c r="L38" s="9" t="s">
        <v>0</v>
      </c>
      <c r="M38" s="10"/>
      <c r="N38" s="11" t="s">
        <v>2</v>
      </c>
      <c r="P38" s="12" t="s">
        <v>0</v>
      </c>
      <c r="Q38" s="13" t="s">
        <v>2</v>
      </c>
      <c r="U38" s="14"/>
      <c r="V38" s="22"/>
      <c r="W38" s="14"/>
      <c r="X38" s="33"/>
      <c r="AA38" s="14"/>
      <c r="AB38" s="22"/>
      <c r="AC38" s="14"/>
      <c r="AD38" s="33"/>
    </row>
    <row r="39" spans="3:30" x14ac:dyDescent="0.25">
      <c r="D39" s="140" t="s">
        <v>54</v>
      </c>
      <c r="H39" s="13">
        <v>401</v>
      </c>
      <c r="I39" s="48" t="s">
        <v>5</v>
      </c>
      <c r="J39" s="49" t="s">
        <v>4</v>
      </c>
      <c r="K39" s="47"/>
      <c r="L39" s="27">
        <v>401</v>
      </c>
      <c r="M39" s="12" t="s">
        <v>27</v>
      </c>
      <c r="N39" s="15">
        <v>5121</v>
      </c>
      <c r="P39" s="30">
        <v>261800</v>
      </c>
      <c r="Q39" s="31">
        <v>261800</v>
      </c>
      <c r="T39" s="37" t="s">
        <v>31</v>
      </c>
      <c r="U39" s="38">
        <f>SUM(U35:U38)</f>
        <v>47500</v>
      </c>
      <c r="V39" s="39"/>
      <c r="W39" s="38">
        <f>SUM(W35:W38)</f>
        <v>5700</v>
      </c>
      <c r="X39" s="40" t="s">
        <v>32</v>
      </c>
      <c r="Z39" s="37" t="s">
        <v>31</v>
      </c>
      <c r="AA39" s="38">
        <f>SUM(AA35:AA38)</f>
        <v>0</v>
      </c>
      <c r="AB39" s="39"/>
      <c r="AC39" s="38">
        <f>SUM(AC35:AC38)</f>
        <v>30000</v>
      </c>
      <c r="AD39" s="40" t="s">
        <v>32</v>
      </c>
    </row>
    <row r="40" spans="3:30" x14ac:dyDescent="0.25">
      <c r="D40" s="140"/>
      <c r="H40" s="13">
        <v>5121</v>
      </c>
      <c r="I40" s="52" t="s">
        <v>1</v>
      </c>
      <c r="J40" s="53" t="s">
        <v>4</v>
      </c>
      <c r="K40" s="57"/>
      <c r="L40" s="24"/>
      <c r="M40" s="83"/>
      <c r="N40" s="24"/>
      <c r="O40" s="24"/>
      <c r="P40" s="26"/>
      <c r="Q40" s="26"/>
      <c r="T40" s="34"/>
      <c r="U40" s="35"/>
      <c r="V40" s="36"/>
      <c r="W40" s="41">
        <f>U39-W39</f>
        <v>41800</v>
      </c>
      <c r="X40" s="42" t="s">
        <v>33</v>
      </c>
      <c r="Z40" s="42" t="s">
        <v>34</v>
      </c>
      <c r="AA40" s="41">
        <f>AC39-AA39</f>
        <v>30000</v>
      </c>
      <c r="AB40" s="36"/>
      <c r="AC40" s="41"/>
      <c r="AD40" s="42"/>
    </row>
    <row r="41" spans="3:30" x14ac:dyDescent="0.25">
      <c r="C41" s="85"/>
      <c r="D41" s="141"/>
      <c r="E41" s="70"/>
      <c r="F41" s="79"/>
      <c r="G41" s="63"/>
      <c r="H41" s="13"/>
      <c r="I41" s="52"/>
      <c r="J41" s="53"/>
      <c r="K41" s="54"/>
      <c r="L41" s="55"/>
      <c r="M41" s="23"/>
      <c r="N41" s="56"/>
      <c r="O41" s="24"/>
      <c r="P41" s="23"/>
      <c r="Q41" s="23"/>
      <c r="Y41" s="43"/>
    </row>
    <row r="42" spans="3:30" x14ac:dyDescent="0.25">
      <c r="D42" s="140"/>
      <c r="G42" s="64"/>
      <c r="H42" s="13"/>
      <c r="I42" s="52"/>
      <c r="J42" s="53"/>
      <c r="K42" s="59"/>
      <c r="L42" s="58"/>
      <c r="M42" s="23"/>
      <c r="N42" s="25"/>
      <c r="O42" s="24"/>
      <c r="P42" s="26"/>
      <c r="Q42" s="26"/>
    </row>
    <row r="43" spans="3:30" ht="15.75" x14ac:dyDescent="0.25">
      <c r="C43" s="85"/>
      <c r="D43" s="140"/>
      <c r="G43" s="64"/>
      <c r="H43" s="13"/>
      <c r="I43" s="52"/>
      <c r="J43" s="53"/>
      <c r="K43" s="57"/>
      <c r="L43" s="24"/>
      <c r="M43" s="83"/>
      <c r="N43" s="24"/>
      <c r="O43" s="24"/>
      <c r="P43" s="26"/>
      <c r="Q43" s="26"/>
      <c r="T43" s="101"/>
      <c r="U43" s="191"/>
      <c r="V43" s="191"/>
      <c r="W43" s="191"/>
      <c r="X43" s="102"/>
      <c r="Y43" s="100"/>
      <c r="Z43" s="101"/>
      <c r="AA43" s="191"/>
      <c r="AB43" s="191"/>
      <c r="AC43" s="191"/>
      <c r="AD43" s="102"/>
    </row>
    <row r="44" spans="3:30" x14ac:dyDescent="0.25">
      <c r="C44" s="85"/>
      <c r="D44" s="141"/>
      <c r="E44" s="70"/>
      <c r="F44" s="79"/>
      <c r="G44" s="63"/>
      <c r="H44" s="13"/>
      <c r="I44" s="52"/>
      <c r="J44" s="53"/>
      <c r="K44" s="57"/>
      <c r="L44" s="24"/>
      <c r="M44" s="83"/>
      <c r="N44" s="24"/>
      <c r="O44" s="24"/>
      <c r="P44" s="26"/>
      <c r="Q44" s="26"/>
      <c r="T44" s="103"/>
      <c r="U44" s="104"/>
      <c r="V44" s="104"/>
      <c r="W44" s="104"/>
      <c r="X44" s="100"/>
      <c r="Y44" s="100"/>
      <c r="Z44" s="103"/>
      <c r="AA44" s="104"/>
      <c r="AB44" s="104"/>
      <c r="AC44" s="105"/>
      <c r="AD44" s="106"/>
    </row>
    <row r="45" spans="3:30" x14ac:dyDescent="0.25">
      <c r="C45" s="85"/>
      <c r="D45" s="143"/>
      <c r="F45" s="80"/>
      <c r="G45" s="64"/>
      <c r="H45" s="13"/>
      <c r="I45" s="52"/>
      <c r="J45" s="53"/>
      <c r="K45" s="57"/>
      <c r="L45" s="24"/>
      <c r="M45" s="83"/>
      <c r="N45" s="24"/>
      <c r="O45" s="24"/>
      <c r="P45" s="26"/>
      <c r="Q45" s="26"/>
      <c r="T45" s="103"/>
      <c r="U45" s="104"/>
      <c r="V45" s="104"/>
      <c r="W45" s="104"/>
      <c r="X45" s="106"/>
      <c r="Y45" s="100"/>
      <c r="Z45" s="103"/>
      <c r="AA45" s="104"/>
      <c r="AB45" s="104"/>
      <c r="AC45" s="104"/>
      <c r="AD45" s="106"/>
    </row>
    <row r="46" spans="3:30" x14ac:dyDescent="0.25">
      <c r="D46" s="140"/>
      <c r="H46" s="1"/>
      <c r="I46" s="52"/>
      <c r="J46" s="53"/>
      <c r="K46" s="57"/>
      <c r="L46" s="24"/>
      <c r="M46" s="83"/>
      <c r="N46" s="24"/>
      <c r="O46" s="24"/>
      <c r="P46" s="26"/>
      <c r="Q46" s="26"/>
      <c r="T46" s="100"/>
      <c r="U46" s="104"/>
      <c r="V46" s="104"/>
      <c r="W46" s="104"/>
      <c r="X46" s="107"/>
      <c r="Y46" s="100"/>
      <c r="Z46" s="100"/>
      <c r="AA46" s="104"/>
      <c r="AB46" s="104"/>
      <c r="AC46" s="104"/>
      <c r="AD46" s="107"/>
    </row>
    <row r="47" spans="3:30" x14ac:dyDescent="0.25">
      <c r="D47" s="140"/>
      <c r="G47" s="64"/>
      <c r="H47" s="1"/>
      <c r="I47" s="52"/>
      <c r="J47" s="53"/>
      <c r="K47" s="59"/>
      <c r="L47" s="24"/>
      <c r="M47" s="83"/>
      <c r="N47" s="24"/>
      <c r="O47" s="24"/>
      <c r="P47" s="26"/>
      <c r="Q47" s="26"/>
      <c r="T47" s="100"/>
      <c r="U47" s="104"/>
      <c r="V47" s="104"/>
      <c r="W47" s="104"/>
      <c r="X47" s="107"/>
      <c r="Y47" s="100"/>
      <c r="Z47" s="100"/>
      <c r="AA47" s="104"/>
      <c r="AB47" s="104"/>
      <c r="AC47" s="104"/>
      <c r="AD47" s="107"/>
    </row>
    <row r="48" spans="3:30" x14ac:dyDescent="0.25">
      <c r="D48" s="139" t="s">
        <v>105</v>
      </c>
    </row>
    <row r="49" spans="3:29" ht="39" x14ac:dyDescent="0.25">
      <c r="E49" s="73" t="s">
        <v>6</v>
      </c>
      <c r="F49" s="76" t="s">
        <v>7</v>
      </c>
      <c r="G49" s="73" t="s">
        <v>8</v>
      </c>
    </row>
    <row r="50" spans="3:29" x14ac:dyDescent="0.25">
      <c r="D50" s="112" t="s">
        <v>43</v>
      </c>
      <c r="E50" s="138">
        <v>300000</v>
      </c>
      <c r="F50" s="129"/>
      <c r="G50" s="69"/>
    </row>
    <row r="51" spans="3:29" x14ac:dyDescent="0.25">
      <c r="D51" s="112" t="s">
        <v>44</v>
      </c>
      <c r="E51" s="138">
        <v>60000</v>
      </c>
      <c r="F51" s="129"/>
      <c r="G51" s="69"/>
    </row>
    <row r="52" spans="3:29" x14ac:dyDescent="0.25">
      <c r="D52" s="112"/>
      <c r="E52" s="69"/>
      <c r="F52" s="129"/>
      <c r="G52" s="69"/>
    </row>
    <row r="53" spans="3:29" x14ac:dyDescent="0.25">
      <c r="D53" s="113" t="s">
        <v>45</v>
      </c>
      <c r="E53" s="69">
        <f>E50</f>
        <v>300000</v>
      </c>
      <c r="F53" s="75">
        <v>0.1</v>
      </c>
      <c r="G53" s="70">
        <f>E53*F53</f>
        <v>30000</v>
      </c>
    </row>
    <row r="55" spans="3:29" x14ac:dyDescent="0.25">
      <c r="C55" s="85"/>
      <c r="D55" s="113" t="s">
        <v>46</v>
      </c>
      <c r="E55" s="69">
        <f>E51</f>
        <v>60000</v>
      </c>
      <c r="F55" s="75">
        <v>0.2</v>
      </c>
      <c r="G55" s="70">
        <f>E55*F55</f>
        <v>12000</v>
      </c>
    </row>
    <row r="56" spans="3:29" ht="15.75" thickBot="1" x14ac:dyDescent="0.3">
      <c r="C56" s="85"/>
      <c r="D56" s="113"/>
      <c r="E56" s="69"/>
    </row>
    <row r="57" spans="3:29" ht="15.75" thickBot="1" x14ac:dyDescent="0.3">
      <c r="C57" s="85"/>
      <c r="D57" s="119" t="s">
        <v>47</v>
      </c>
      <c r="E57" s="120"/>
      <c r="F57" s="121"/>
      <c r="G57" s="122">
        <f>G53+G55</f>
        <v>42000</v>
      </c>
      <c r="H57" s="180" t="s">
        <v>48</v>
      </c>
    </row>
    <row r="58" spans="3:29" ht="15.75" thickBot="1" x14ac:dyDescent="0.3">
      <c r="C58" s="85"/>
      <c r="D58" s="123" t="s">
        <v>18</v>
      </c>
      <c r="E58" s="183">
        <f>G57</f>
        <v>42000</v>
      </c>
      <c r="F58" s="130">
        <v>0.19</v>
      </c>
      <c r="G58" s="124">
        <f>E58*F58</f>
        <v>7980</v>
      </c>
      <c r="H58" s="180" t="s">
        <v>49</v>
      </c>
    </row>
    <row r="59" spans="3:29" ht="17.25" x14ac:dyDescent="0.25">
      <c r="D59" s="125" t="s">
        <v>50</v>
      </c>
      <c r="E59" s="126"/>
      <c r="F59" s="127"/>
      <c r="G59" s="128">
        <f>G57+G58</f>
        <v>49980</v>
      </c>
      <c r="H59" s="180" t="s">
        <v>51</v>
      </c>
    </row>
    <row r="60" spans="3:29" ht="15.75" thickTop="1" x14ac:dyDescent="0.25"/>
    <row r="61" spans="3:29" x14ac:dyDescent="0.25">
      <c r="D61" s="111" t="s">
        <v>55</v>
      </c>
    </row>
    <row r="63" spans="3:29" ht="21" x14ac:dyDescent="0.35">
      <c r="U63" s="193" t="s">
        <v>102</v>
      </c>
      <c r="V63" s="193"/>
      <c r="W63" s="193"/>
      <c r="AA63" s="194" t="s">
        <v>103</v>
      </c>
      <c r="AB63" s="194"/>
      <c r="AC63" s="194"/>
    </row>
    <row r="64" spans="3:29" ht="15.75" x14ac:dyDescent="0.25">
      <c r="D64" s="68" t="s">
        <v>101</v>
      </c>
      <c r="E64" s="72"/>
      <c r="F64" s="77"/>
      <c r="G64" s="67"/>
      <c r="H64" s="192" t="s">
        <v>100</v>
      </c>
      <c r="I64" s="192"/>
      <c r="J64" s="192"/>
      <c r="K64" s="192"/>
    </row>
    <row r="65" spans="3:30" ht="16.5" thickBot="1" x14ac:dyDescent="0.3">
      <c r="D65" s="115"/>
      <c r="F65" s="78"/>
      <c r="H65" s="13"/>
      <c r="I65" s="48" t="s">
        <v>23</v>
      </c>
      <c r="J65" s="49" t="s">
        <v>24</v>
      </c>
      <c r="K65" s="45"/>
      <c r="L65" s="9" t="s">
        <v>0</v>
      </c>
      <c r="M65" s="10"/>
      <c r="N65" s="11" t="s">
        <v>2</v>
      </c>
      <c r="P65" s="12" t="s">
        <v>0</v>
      </c>
      <c r="Q65" s="13" t="s">
        <v>2</v>
      </c>
      <c r="T65" s="18" t="s">
        <v>0</v>
      </c>
      <c r="U65" s="190">
        <v>5121</v>
      </c>
      <c r="V65" s="190"/>
      <c r="W65" s="190"/>
      <c r="X65" s="19" t="s">
        <v>2</v>
      </c>
      <c r="Z65" s="18" t="s">
        <v>0</v>
      </c>
      <c r="AA65" s="190">
        <v>401</v>
      </c>
      <c r="AB65" s="190"/>
      <c r="AC65" s="190"/>
      <c r="AD65" s="19" t="s">
        <v>2</v>
      </c>
    </row>
    <row r="66" spans="3:30" x14ac:dyDescent="0.25">
      <c r="C66" s="86" t="s">
        <v>41</v>
      </c>
      <c r="D66" s="140" t="s">
        <v>56</v>
      </c>
      <c r="G66" s="64"/>
      <c r="H66" s="13">
        <v>301</v>
      </c>
      <c r="I66" s="48" t="s">
        <v>1</v>
      </c>
      <c r="J66" s="49" t="s">
        <v>3</v>
      </c>
      <c r="K66" s="47"/>
      <c r="L66" s="27" t="s">
        <v>26</v>
      </c>
      <c r="M66" s="12" t="s">
        <v>27</v>
      </c>
      <c r="N66" s="186">
        <v>401</v>
      </c>
      <c r="P66" s="30"/>
      <c r="Q66" s="31">
        <f>P67+P68+P69</f>
        <v>428400</v>
      </c>
      <c r="T66" s="184" t="s">
        <v>28</v>
      </c>
      <c r="U66" s="188">
        <v>400000</v>
      </c>
      <c r="V66" s="21"/>
      <c r="W66" s="20"/>
      <c r="X66" s="17"/>
      <c r="Z66" s="32"/>
      <c r="AA66" s="20"/>
      <c r="AB66" s="21"/>
      <c r="AC66" s="62"/>
      <c r="AD66" s="185" t="s">
        <v>28</v>
      </c>
    </row>
    <row r="67" spans="3:30" x14ac:dyDescent="0.25">
      <c r="D67" s="140"/>
      <c r="G67" s="64"/>
      <c r="H67" s="13">
        <v>302</v>
      </c>
      <c r="I67" s="48" t="s">
        <v>1</v>
      </c>
      <c r="J67" s="49" t="s">
        <v>3</v>
      </c>
      <c r="K67" s="46"/>
      <c r="L67" s="87">
        <v>301</v>
      </c>
      <c r="N67" s="29"/>
      <c r="P67" s="44">
        <v>300000</v>
      </c>
      <c r="Q67" s="14"/>
      <c r="T67" s="1" t="s">
        <v>29</v>
      </c>
      <c r="U67" s="14"/>
      <c r="V67" s="22"/>
      <c r="W67" s="187">
        <v>378420</v>
      </c>
      <c r="X67" s="16" t="s">
        <v>30</v>
      </c>
      <c r="Z67" s="1" t="s">
        <v>29</v>
      </c>
      <c r="AA67" s="14">
        <v>49980</v>
      </c>
      <c r="AB67" s="22"/>
      <c r="AC67" s="14">
        <v>428400</v>
      </c>
      <c r="AD67" s="16" t="s">
        <v>30</v>
      </c>
    </row>
    <row r="68" spans="3:30" x14ac:dyDescent="0.25">
      <c r="D68" s="141"/>
      <c r="E68" s="70"/>
      <c r="F68" s="79"/>
      <c r="G68" s="63"/>
      <c r="H68" s="13">
        <v>4426</v>
      </c>
      <c r="I68" s="48" t="s">
        <v>1</v>
      </c>
      <c r="J68" s="49" t="s">
        <v>3</v>
      </c>
      <c r="K68" s="46"/>
      <c r="L68" s="87">
        <v>302</v>
      </c>
      <c r="N68" s="29"/>
      <c r="P68" s="44">
        <v>60000</v>
      </c>
      <c r="Q68" s="14"/>
      <c r="U68" s="14"/>
      <c r="V68" s="22"/>
      <c r="W68" s="14"/>
      <c r="X68" s="33"/>
      <c r="AA68" s="175">
        <f>AC67-AA67</f>
        <v>378420</v>
      </c>
      <c r="AB68" s="22"/>
      <c r="AC68" s="14"/>
      <c r="AD68" s="33"/>
    </row>
    <row r="69" spans="3:30" x14ac:dyDescent="0.25">
      <c r="D69" s="140"/>
      <c r="G69" s="64"/>
      <c r="H69" s="13">
        <v>401</v>
      </c>
      <c r="I69" s="50" t="s">
        <v>5</v>
      </c>
      <c r="J69" s="51" t="s">
        <v>3</v>
      </c>
      <c r="L69" s="87">
        <v>4426</v>
      </c>
      <c r="M69" s="84"/>
      <c r="P69" s="14">
        <v>68400</v>
      </c>
      <c r="U69" s="14"/>
      <c r="V69" s="22"/>
      <c r="W69" s="14"/>
      <c r="X69" s="33"/>
      <c r="AA69" s="14"/>
      <c r="AB69" s="22"/>
      <c r="AC69" s="14"/>
      <c r="AD69" s="33"/>
    </row>
    <row r="70" spans="3:30" x14ac:dyDescent="0.25">
      <c r="D70" s="142"/>
      <c r="F70" s="79"/>
      <c r="G70" s="64"/>
      <c r="H70" s="13"/>
      <c r="T70" s="37" t="s">
        <v>31</v>
      </c>
      <c r="U70" s="38">
        <f>SUM(U66:U69)</f>
        <v>400000</v>
      </c>
      <c r="V70" s="39"/>
      <c r="W70" s="38">
        <f>SUM(W66:W69)</f>
        <v>378420</v>
      </c>
      <c r="X70" s="40" t="s">
        <v>32</v>
      </c>
      <c r="Z70" s="37" t="s">
        <v>31</v>
      </c>
      <c r="AA70" s="38">
        <f>SUM(AA66:AA69)</f>
        <v>428400</v>
      </c>
      <c r="AB70" s="39"/>
      <c r="AC70" s="38">
        <f>SUM(AC66:AC69)</f>
        <v>428400</v>
      </c>
      <c r="AD70" s="40" t="s">
        <v>32</v>
      </c>
    </row>
    <row r="71" spans="3:30" x14ac:dyDescent="0.25">
      <c r="T71" s="34"/>
      <c r="U71" s="35"/>
      <c r="V71" s="36"/>
      <c r="W71" s="41">
        <f>U70-W70</f>
        <v>21580</v>
      </c>
      <c r="X71" s="42" t="s">
        <v>33</v>
      </c>
      <c r="Z71" s="42" t="s">
        <v>34</v>
      </c>
      <c r="AA71" s="41">
        <f>AC70-AA70</f>
        <v>0</v>
      </c>
      <c r="AB71" s="36"/>
      <c r="AC71" s="41"/>
      <c r="AD71" s="42"/>
    </row>
    <row r="72" spans="3:30" x14ac:dyDescent="0.25">
      <c r="D72" s="141"/>
      <c r="E72" s="70"/>
      <c r="F72" s="79"/>
      <c r="G72" s="63"/>
      <c r="H72" s="13"/>
      <c r="I72" s="48" t="s">
        <v>23</v>
      </c>
      <c r="J72" s="49" t="s">
        <v>24</v>
      </c>
      <c r="K72" s="45"/>
      <c r="L72" s="9" t="s">
        <v>0</v>
      </c>
      <c r="M72" s="10"/>
      <c r="N72" s="11" t="s">
        <v>2</v>
      </c>
      <c r="P72" s="12" t="s">
        <v>0</v>
      </c>
      <c r="Q72" s="13" t="s">
        <v>2</v>
      </c>
    </row>
    <row r="73" spans="3:30" x14ac:dyDescent="0.25">
      <c r="C73" s="85"/>
      <c r="D73" s="140" t="s">
        <v>57</v>
      </c>
      <c r="H73" s="13">
        <v>401</v>
      </c>
      <c r="I73" s="48" t="s">
        <v>5</v>
      </c>
      <c r="J73" s="49" t="s">
        <v>4</v>
      </c>
      <c r="K73" s="47"/>
      <c r="L73" s="27">
        <v>401</v>
      </c>
      <c r="M73" s="12" t="s">
        <v>27</v>
      </c>
      <c r="N73" s="15" t="s">
        <v>26</v>
      </c>
      <c r="P73" s="30">
        <f>Q74+Q75</f>
        <v>49980</v>
      </c>
      <c r="Q73" s="31"/>
      <c r="Y73" s="43"/>
    </row>
    <row r="74" spans="3:30" ht="15.75" x14ac:dyDescent="0.25">
      <c r="C74" s="85"/>
      <c r="D74" s="140"/>
      <c r="G74" s="64"/>
      <c r="H74" s="13">
        <v>609</v>
      </c>
      <c r="I74" s="48" t="s">
        <v>5</v>
      </c>
      <c r="J74" s="49" t="s">
        <v>3</v>
      </c>
      <c r="K74" s="46"/>
      <c r="L74" s="28"/>
      <c r="N74" s="169">
        <v>609</v>
      </c>
      <c r="P74" s="44"/>
      <c r="Q74" s="14">
        <v>42000</v>
      </c>
      <c r="T74" s="18" t="s">
        <v>0</v>
      </c>
      <c r="U74" s="190">
        <v>4426</v>
      </c>
      <c r="V74" s="190"/>
      <c r="W74" s="190"/>
      <c r="X74" s="19" t="s">
        <v>2</v>
      </c>
      <c r="Z74" s="18" t="s">
        <v>0</v>
      </c>
      <c r="AA74" s="190">
        <v>609</v>
      </c>
      <c r="AB74" s="190"/>
      <c r="AC74" s="190"/>
      <c r="AD74" s="19" t="s">
        <v>2</v>
      </c>
    </row>
    <row r="75" spans="3:30" x14ac:dyDescent="0.25">
      <c r="C75" s="85"/>
      <c r="D75" s="140"/>
      <c r="G75" s="64"/>
      <c r="H75" s="13">
        <v>4426</v>
      </c>
      <c r="I75" s="48" t="s">
        <v>1</v>
      </c>
      <c r="J75" s="49" t="s">
        <v>4</v>
      </c>
      <c r="K75" s="46"/>
      <c r="L75" s="28"/>
      <c r="N75" s="169">
        <v>4426</v>
      </c>
      <c r="P75" s="44"/>
      <c r="Q75" s="14">
        <v>7980</v>
      </c>
      <c r="T75" s="184" t="s">
        <v>28</v>
      </c>
      <c r="U75" s="20"/>
      <c r="V75" s="21"/>
      <c r="W75" s="20"/>
      <c r="X75" s="17"/>
      <c r="Z75" s="32"/>
      <c r="AA75" s="20"/>
      <c r="AB75" s="21"/>
      <c r="AC75" s="62"/>
      <c r="AD75" s="185" t="s">
        <v>28</v>
      </c>
    </row>
    <row r="76" spans="3:30" x14ac:dyDescent="0.25">
      <c r="D76" s="140"/>
      <c r="G76" s="64"/>
      <c r="H76" s="13"/>
      <c r="T76" s="1" t="s">
        <v>29</v>
      </c>
      <c r="U76" s="14">
        <v>68400</v>
      </c>
      <c r="V76" s="22"/>
      <c r="W76" s="14">
        <v>7980</v>
      </c>
      <c r="X76" s="16" t="s">
        <v>30</v>
      </c>
      <c r="Z76" s="1" t="s">
        <v>29</v>
      </c>
      <c r="AA76" s="14"/>
      <c r="AB76" s="22"/>
      <c r="AC76" s="14">
        <v>42000</v>
      </c>
      <c r="AD76" s="16" t="s">
        <v>30</v>
      </c>
    </row>
    <row r="77" spans="3:30" x14ac:dyDescent="0.25">
      <c r="D77" s="140"/>
      <c r="G77" s="64"/>
      <c r="H77" s="13"/>
      <c r="U77" s="14"/>
      <c r="V77" s="22"/>
      <c r="W77" s="14"/>
      <c r="X77" s="33"/>
      <c r="AA77" s="14"/>
      <c r="AB77" s="22"/>
      <c r="AC77" s="14"/>
      <c r="AD77" s="33"/>
    </row>
    <row r="78" spans="3:30" x14ac:dyDescent="0.25">
      <c r="D78" s="141"/>
      <c r="E78" s="70"/>
      <c r="F78" s="79"/>
      <c r="G78" s="63"/>
      <c r="H78" s="13"/>
      <c r="I78" s="48" t="s">
        <v>23</v>
      </c>
      <c r="J78" s="49" t="s">
        <v>24</v>
      </c>
      <c r="K78" s="45"/>
      <c r="L78" s="9" t="s">
        <v>0</v>
      </c>
      <c r="M78" s="10"/>
      <c r="N78" s="11" t="s">
        <v>2</v>
      </c>
      <c r="P78" s="12" t="s">
        <v>0</v>
      </c>
      <c r="Q78" s="13" t="s">
        <v>2</v>
      </c>
      <c r="U78" s="14"/>
      <c r="V78" s="22"/>
      <c r="W78" s="14"/>
      <c r="X78" s="33"/>
      <c r="AA78" s="14"/>
      <c r="AB78" s="22"/>
      <c r="AC78" s="14"/>
      <c r="AD78" s="33"/>
    </row>
    <row r="79" spans="3:30" x14ac:dyDescent="0.25">
      <c r="D79" s="140" t="s">
        <v>54</v>
      </c>
      <c r="H79" s="13">
        <v>401</v>
      </c>
      <c r="I79" s="48" t="s">
        <v>5</v>
      </c>
      <c r="J79" s="49" t="s">
        <v>4</v>
      </c>
      <c r="K79" s="47"/>
      <c r="L79" s="27">
        <v>401</v>
      </c>
      <c r="M79" s="12" t="s">
        <v>27</v>
      </c>
      <c r="N79" s="15">
        <v>5121</v>
      </c>
      <c r="P79" s="30">
        <v>378420</v>
      </c>
      <c r="Q79" s="30">
        <v>378420</v>
      </c>
      <c r="T79" s="37" t="s">
        <v>31</v>
      </c>
      <c r="U79" s="38">
        <f>SUM(U75:U78)</f>
        <v>68400</v>
      </c>
      <c r="V79" s="39"/>
      <c r="W79" s="38">
        <f>SUM(W75:W78)</f>
        <v>7980</v>
      </c>
      <c r="X79" s="40" t="s">
        <v>32</v>
      </c>
      <c r="Z79" s="37" t="s">
        <v>31</v>
      </c>
      <c r="AA79" s="38">
        <f>SUM(AA75:AA78)</f>
        <v>0</v>
      </c>
      <c r="AB79" s="39"/>
      <c r="AC79" s="38">
        <f>SUM(AC75:AC78)</f>
        <v>42000</v>
      </c>
      <c r="AD79" s="40" t="s">
        <v>32</v>
      </c>
    </row>
    <row r="80" spans="3:30" x14ac:dyDescent="0.25">
      <c r="D80" s="140"/>
      <c r="H80" s="13">
        <v>5121</v>
      </c>
      <c r="I80" s="52" t="s">
        <v>1</v>
      </c>
      <c r="J80" s="53" t="s">
        <v>4</v>
      </c>
      <c r="K80" s="57"/>
      <c r="L80" s="24"/>
      <c r="M80" s="83"/>
      <c r="N80" s="24"/>
      <c r="O80" s="24"/>
      <c r="P80" s="26"/>
      <c r="Q80" s="26"/>
      <c r="T80" s="34"/>
      <c r="U80" s="35"/>
      <c r="V80" s="36"/>
      <c r="W80" s="41">
        <f>U79-W79</f>
        <v>60420</v>
      </c>
      <c r="X80" s="42" t="s">
        <v>33</v>
      </c>
      <c r="Z80" s="42" t="s">
        <v>34</v>
      </c>
      <c r="AA80" s="41">
        <f>AC79-AA79</f>
        <v>42000</v>
      </c>
      <c r="AB80" s="36"/>
      <c r="AC80" s="41"/>
      <c r="AD80" s="42"/>
    </row>
    <row r="81" spans="3:30" x14ac:dyDescent="0.25">
      <c r="D81" s="141"/>
      <c r="E81" s="70"/>
      <c r="F81" s="79"/>
      <c r="G81" s="63"/>
      <c r="H81" s="13"/>
      <c r="I81" s="52"/>
      <c r="J81" s="53"/>
      <c r="K81" s="54"/>
      <c r="L81" s="55"/>
      <c r="M81" s="23"/>
      <c r="N81" s="56"/>
      <c r="O81" s="24"/>
      <c r="P81" s="23"/>
      <c r="Q81" s="23"/>
      <c r="Y81" s="43"/>
    </row>
    <row r="82" spans="3:30" x14ac:dyDescent="0.25">
      <c r="D82" s="140"/>
      <c r="G82" s="64"/>
      <c r="H82" s="13"/>
      <c r="I82" s="52"/>
      <c r="J82" s="53"/>
      <c r="K82" s="59"/>
      <c r="L82" s="58"/>
      <c r="M82" s="23"/>
      <c r="N82" s="25"/>
      <c r="O82" s="24"/>
      <c r="P82" s="26"/>
      <c r="Q82" s="26"/>
    </row>
    <row r="83" spans="3:30" ht="15.75" x14ac:dyDescent="0.25">
      <c r="D83" s="140"/>
      <c r="G83" s="64"/>
      <c r="H83" s="13"/>
      <c r="I83" s="52"/>
      <c r="J83" s="53"/>
      <c r="K83" s="57"/>
      <c r="L83" s="24"/>
      <c r="M83" s="83"/>
      <c r="N83" s="24"/>
      <c r="O83" s="24"/>
      <c r="P83" s="26"/>
      <c r="Q83" s="26"/>
      <c r="T83" s="101"/>
      <c r="U83" s="191"/>
      <c r="V83" s="191"/>
      <c r="W83" s="191"/>
      <c r="X83" s="102"/>
      <c r="Y83" s="100"/>
      <c r="Z83" s="101"/>
      <c r="AA83" s="191"/>
      <c r="AB83" s="191"/>
      <c r="AC83" s="191"/>
      <c r="AD83" s="102"/>
    </row>
    <row r="84" spans="3:30" x14ac:dyDescent="0.25">
      <c r="C84" s="85"/>
      <c r="D84" s="141"/>
      <c r="E84" s="70"/>
      <c r="F84" s="79"/>
      <c r="G84" s="63"/>
      <c r="H84" s="13"/>
      <c r="I84" s="52"/>
      <c r="J84" s="53"/>
      <c r="K84" s="57"/>
      <c r="L84" s="24"/>
      <c r="M84" s="83"/>
      <c r="N84" s="24"/>
      <c r="O84" s="24"/>
      <c r="P84" s="26"/>
      <c r="Q84" s="26"/>
      <c r="T84" s="103"/>
      <c r="U84" s="104"/>
      <c r="V84" s="104"/>
      <c r="W84" s="104"/>
      <c r="X84" s="100"/>
      <c r="Y84" s="100"/>
      <c r="Z84" s="103"/>
      <c r="AA84" s="104"/>
      <c r="AB84" s="104"/>
      <c r="AC84" s="105"/>
      <c r="AD84" s="106"/>
    </row>
    <row r="85" spans="3:30" x14ac:dyDescent="0.25">
      <c r="C85" s="85"/>
      <c r="H85" s="13"/>
      <c r="I85" s="24"/>
      <c r="J85" s="24"/>
      <c r="K85" s="24"/>
      <c r="L85" s="24"/>
      <c r="M85" s="83"/>
      <c r="N85" s="24"/>
      <c r="O85" s="24"/>
      <c r="P85" s="24"/>
      <c r="Q85" s="24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</row>
    <row r="86" spans="3:30" x14ac:dyDescent="0.25">
      <c r="G86" s="64"/>
      <c r="H86" s="13"/>
      <c r="I86" s="52"/>
      <c r="J86" s="53"/>
      <c r="K86" s="59"/>
      <c r="L86" s="55"/>
      <c r="M86" s="23"/>
      <c r="N86" s="56"/>
      <c r="O86" s="24"/>
      <c r="P86" s="23"/>
      <c r="Q86" s="23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</row>
    <row r="87" spans="3:30" ht="15.75" x14ac:dyDescent="0.25">
      <c r="C87" s="85"/>
      <c r="G87" s="64"/>
      <c r="H87" s="1"/>
      <c r="I87" s="60"/>
      <c r="J87" s="61"/>
      <c r="K87" s="54"/>
      <c r="L87" s="58"/>
      <c r="M87" s="23"/>
      <c r="N87" s="25"/>
      <c r="O87" s="24"/>
      <c r="P87" s="26"/>
      <c r="Q87" s="26"/>
      <c r="T87" s="101"/>
      <c r="U87" s="178"/>
      <c r="V87" s="178"/>
      <c r="W87" s="178"/>
      <c r="X87" s="102"/>
      <c r="Y87" s="100"/>
      <c r="Z87" s="101"/>
      <c r="AA87" s="178"/>
      <c r="AB87" s="178"/>
      <c r="AC87" s="178"/>
      <c r="AD87" s="102"/>
    </row>
    <row r="88" spans="3:30" x14ac:dyDescent="0.25">
      <c r="D88" s="139" t="s">
        <v>104</v>
      </c>
      <c r="T88" s="103"/>
      <c r="U88" s="104"/>
      <c r="V88" s="104"/>
      <c r="W88" s="104"/>
      <c r="X88" s="100"/>
      <c r="Y88" s="100"/>
      <c r="Z88" s="103"/>
      <c r="AA88" s="104"/>
      <c r="AB88" s="104"/>
      <c r="AC88" s="105"/>
      <c r="AD88" s="106"/>
    </row>
    <row r="89" spans="3:30" ht="24.75" customHeight="1" x14ac:dyDescent="0.25">
      <c r="E89" s="73" t="s">
        <v>6</v>
      </c>
      <c r="F89" s="76" t="s">
        <v>7</v>
      </c>
      <c r="G89" s="73" t="s">
        <v>8</v>
      </c>
      <c r="T89" s="103"/>
      <c r="U89" s="104"/>
      <c r="V89" s="104"/>
      <c r="W89" s="104"/>
      <c r="X89" s="106"/>
      <c r="Y89" s="100"/>
      <c r="Z89" s="103"/>
      <c r="AA89" s="104"/>
      <c r="AB89" s="104"/>
      <c r="AC89" s="104"/>
      <c r="AD89" s="106"/>
    </row>
    <row r="90" spans="3:30" x14ac:dyDescent="0.25">
      <c r="D90" s="112" t="s">
        <v>58</v>
      </c>
      <c r="E90" s="138">
        <v>1200000</v>
      </c>
      <c r="F90" s="129"/>
      <c r="G90" s="69"/>
      <c r="T90" s="100"/>
      <c r="U90" s="104"/>
      <c r="V90" s="104"/>
      <c r="W90" s="104"/>
      <c r="X90" s="107"/>
      <c r="Y90" s="100"/>
      <c r="Z90" s="100"/>
      <c r="AA90" s="104"/>
      <c r="AB90" s="104"/>
      <c r="AC90" s="104"/>
      <c r="AD90" s="107"/>
    </row>
    <row r="91" spans="3:30" x14ac:dyDescent="0.25">
      <c r="C91" s="85"/>
      <c r="D91" s="112"/>
      <c r="E91" s="69"/>
      <c r="F91" s="129"/>
      <c r="G91" s="69"/>
      <c r="T91" s="103"/>
      <c r="U91" s="105"/>
      <c r="V91" s="105"/>
      <c r="W91" s="105"/>
      <c r="X91" s="106"/>
      <c r="Y91" s="100"/>
      <c r="Z91" s="103"/>
      <c r="AA91" s="105"/>
      <c r="AB91" s="105"/>
      <c r="AC91" s="105"/>
      <c r="AD91" s="106"/>
    </row>
    <row r="92" spans="3:30" x14ac:dyDescent="0.25">
      <c r="C92" s="85"/>
      <c r="D92" s="113" t="s">
        <v>59</v>
      </c>
      <c r="E92" s="69">
        <f>E90</f>
        <v>1200000</v>
      </c>
      <c r="F92" s="75">
        <v>0.05</v>
      </c>
      <c r="G92" s="70">
        <f>E92*F92</f>
        <v>60000</v>
      </c>
      <c r="H92" s="180" t="s">
        <v>48</v>
      </c>
      <c r="T92" s="100"/>
      <c r="U92" s="105"/>
      <c r="V92" s="105"/>
      <c r="W92" s="108"/>
      <c r="X92" s="109"/>
      <c r="Y92" s="100"/>
      <c r="Z92" s="109"/>
      <c r="AA92" s="108"/>
      <c r="AB92" s="105"/>
      <c r="AC92" s="108"/>
      <c r="AD92" s="109"/>
    </row>
    <row r="93" spans="3:30" ht="5.25" customHeight="1" x14ac:dyDescent="0.25">
      <c r="C93" s="85"/>
      <c r="H93" s="18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</row>
    <row r="94" spans="3:30" x14ac:dyDescent="0.25">
      <c r="C94" s="88"/>
      <c r="D94" s="123" t="s">
        <v>18</v>
      </c>
      <c r="E94" s="183">
        <f>G92</f>
        <v>60000</v>
      </c>
      <c r="F94" s="130">
        <v>0.19</v>
      </c>
      <c r="G94" s="124">
        <f>E94*F94</f>
        <v>11400</v>
      </c>
      <c r="H94" s="180" t="s">
        <v>49</v>
      </c>
      <c r="T94" s="100"/>
      <c r="U94" s="104"/>
      <c r="V94" s="104"/>
      <c r="W94" s="104"/>
      <c r="X94" s="107"/>
      <c r="Y94" s="100"/>
      <c r="Z94" s="100"/>
      <c r="AA94" s="104"/>
      <c r="AB94" s="104"/>
      <c r="AC94" s="104"/>
      <c r="AD94" s="107"/>
    </row>
    <row r="95" spans="3:30" ht="17.25" x14ac:dyDescent="0.25">
      <c r="C95" s="88"/>
      <c r="D95" s="125" t="s">
        <v>60</v>
      </c>
      <c r="E95" s="126"/>
      <c r="F95" s="127"/>
      <c r="G95" s="128">
        <f>G92+G94</f>
        <v>71400</v>
      </c>
      <c r="H95" s="180" t="s">
        <v>51</v>
      </c>
      <c r="T95" s="100"/>
      <c r="U95" s="104"/>
      <c r="V95" s="104"/>
      <c r="W95" s="104"/>
      <c r="X95" s="107"/>
      <c r="Y95" s="100"/>
      <c r="Z95" s="100"/>
      <c r="AA95" s="104"/>
      <c r="AB95" s="104"/>
      <c r="AC95" s="104"/>
      <c r="AD95" s="107"/>
    </row>
    <row r="96" spans="3:30" ht="15.75" thickTop="1" x14ac:dyDescent="0.25">
      <c r="C96" s="88"/>
      <c r="T96" s="103"/>
      <c r="U96" s="105"/>
      <c r="V96" s="105"/>
      <c r="W96" s="105"/>
      <c r="X96" s="106"/>
      <c r="Y96" s="100"/>
      <c r="Z96" s="103"/>
      <c r="AA96" s="105"/>
      <c r="AB96" s="105"/>
      <c r="AC96" s="105"/>
      <c r="AD96" s="106"/>
    </row>
    <row r="97" spans="3:30" x14ac:dyDescent="0.25">
      <c r="T97" s="100"/>
      <c r="U97" s="105"/>
      <c r="V97" s="105"/>
      <c r="W97" s="108"/>
      <c r="X97" s="109"/>
      <c r="Y97" s="100"/>
      <c r="Z97" s="109"/>
      <c r="AA97" s="108"/>
      <c r="AB97" s="105"/>
      <c r="AC97" s="108"/>
      <c r="AD97" s="109"/>
    </row>
    <row r="98" spans="3:30" x14ac:dyDescent="0.25">
      <c r="T98" s="100"/>
      <c r="U98" s="100"/>
      <c r="V98" s="100"/>
      <c r="W98" s="100"/>
      <c r="X98" s="100"/>
      <c r="Y98" s="110"/>
      <c r="Z98" s="100"/>
      <c r="AA98" s="100"/>
      <c r="AB98" s="100"/>
      <c r="AC98" s="100"/>
      <c r="AD98" s="100"/>
    </row>
    <row r="99" spans="3:30" x14ac:dyDescent="0.25"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</row>
    <row r="100" spans="3:30" ht="15.75" x14ac:dyDescent="0.25">
      <c r="D100" s="68" t="s">
        <v>101</v>
      </c>
      <c r="E100" s="72"/>
      <c r="F100" s="77"/>
      <c r="G100" s="67"/>
      <c r="H100" s="192" t="s">
        <v>100</v>
      </c>
      <c r="I100" s="192"/>
      <c r="J100" s="192"/>
      <c r="K100" s="192"/>
      <c r="T100" s="101"/>
      <c r="U100" s="178"/>
      <c r="V100" s="178"/>
      <c r="W100" s="178"/>
      <c r="X100" s="102"/>
      <c r="Y100" s="100"/>
      <c r="Z100" s="101"/>
      <c r="AA100" s="178"/>
      <c r="AB100" s="178"/>
      <c r="AC100" s="178"/>
      <c r="AD100" s="102"/>
    </row>
    <row r="101" spans="3:30" x14ac:dyDescent="0.25">
      <c r="D101" s="115"/>
      <c r="F101" s="78"/>
      <c r="H101" s="13"/>
      <c r="I101" s="48" t="s">
        <v>23</v>
      </c>
      <c r="J101" s="49" t="s">
        <v>24</v>
      </c>
      <c r="K101" s="45"/>
      <c r="L101" s="9" t="s">
        <v>0</v>
      </c>
      <c r="M101" s="10"/>
      <c r="N101" s="11" t="s">
        <v>2</v>
      </c>
      <c r="P101" s="12" t="s">
        <v>0</v>
      </c>
      <c r="Q101" s="13" t="s">
        <v>2</v>
      </c>
      <c r="T101" s="103"/>
      <c r="U101" s="104"/>
      <c r="V101" s="104"/>
      <c r="W101" s="104"/>
      <c r="X101" s="100"/>
      <c r="Y101" s="100"/>
      <c r="Z101" s="103"/>
      <c r="AA101" s="104"/>
      <c r="AB101" s="104"/>
      <c r="AC101" s="105"/>
      <c r="AD101" s="106"/>
    </row>
    <row r="102" spans="3:30" x14ac:dyDescent="0.25">
      <c r="C102" s="86" t="s">
        <v>61</v>
      </c>
      <c r="D102" s="140" t="s">
        <v>92</v>
      </c>
      <c r="G102" s="64"/>
      <c r="H102" s="13">
        <v>401</v>
      </c>
      <c r="I102" s="48" t="s">
        <v>5</v>
      </c>
      <c r="J102" s="49" t="s">
        <v>4</v>
      </c>
      <c r="K102" s="47"/>
      <c r="L102" s="27">
        <v>401</v>
      </c>
      <c r="M102" s="12" t="s">
        <v>27</v>
      </c>
      <c r="N102" s="15" t="s">
        <v>26</v>
      </c>
      <c r="P102" s="30">
        <v>71400</v>
      </c>
      <c r="Q102" s="31"/>
      <c r="T102" s="103"/>
      <c r="U102" s="104"/>
      <c r="V102" s="104"/>
      <c r="W102" s="104"/>
      <c r="X102" s="106"/>
      <c r="Y102" s="100"/>
      <c r="Z102" s="103"/>
      <c r="AA102" s="104"/>
      <c r="AB102" s="104"/>
      <c r="AC102" s="104"/>
      <c r="AD102" s="106"/>
    </row>
    <row r="103" spans="3:30" x14ac:dyDescent="0.25">
      <c r="D103" s="140"/>
      <c r="G103" s="64"/>
      <c r="H103" s="13">
        <v>609</v>
      </c>
      <c r="I103" s="48" t="s">
        <v>5</v>
      </c>
      <c r="J103" s="49" t="s">
        <v>3</v>
      </c>
      <c r="K103" s="46"/>
      <c r="L103" s="28"/>
      <c r="N103" s="169">
        <v>609</v>
      </c>
      <c r="P103" s="44"/>
      <c r="Q103" s="14">
        <v>60000</v>
      </c>
      <c r="T103" s="100"/>
      <c r="U103" s="104"/>
      <c r="V103" s="104"/>
      <c r="W103" s="104"/>
      <c r="X103" s="107"/>
      <c r="Y103" s="100"/>
      <c r="Z103" s="100"/>
      <c r="AA103" s="104"/>
      <c r="AB103" s="104"/>
      <c r="AC103" s="104"/>
      <c r="AD103" s="107"/>
    </row>
    <row r="104" spans="3:30" x14ac:dyDescent="0.25">
      <c r="D104" s="141"/>
      <c r="E104" s="70"/>
      <c r="F104" s="79"/>
      <c r="G104" s="63"/>
      <c r="H104" s="13">
        <v>4426</v>
      </c>
      <c r="I104" s="48" t="s">
        <v>1</v>
      </c>
      <c r="J104" s="49" t="s">
        <v>4</v>
      </c>
      <c r="K104" s="46"/>
      <c r="L104" s="28"/>
      <c r="N104" s="169">
        <v>4426</v>
      </c>
      <c r="P104" s="44"/>
      <c r="Q104" s="14">
        <v>11400</v>
      </c>
      <c r="T104" s="100"/>
      <c r="U104" s="104"/>
      <c r="V104" s="104"/>
      <c r="W104" s="104"/>
      <c r="X104" s="107"/>
      <c r="Y104" s="100"/>
      <c r="Z104" s="100"/>
      <c r="AA104" s="104"/>
      <c r="AB104" s="104"/>
      <c r="AC104" s="104"/>
      <c r="AD104" s="107"/>
    </row>
    <row r="105" spans="3:30" x14ac:dyDescent="0.25">
      <c r="D105" s="140"/>
      <c r="G105" s="64"/>
      <c r="M105" s="83"/>
      <c r="T105" s="103"/>
      <c r="U105" s="105"/>
      <c r="V105" s="105"/>
      <c r="W105" s="105"/>
      <c r="X105" s="106"/>
      <c r="Y105" s="100"/>
      <c r="Z105" s="103"/>
      <c r="AA105" s="105"/>
      <c r="AB105" s="105"/>
      <c r="AC105" s="105"/>
      <c r="AD105" s="106"/>
    </row>
    <row r="106" spans="3:30" x14ac:dyDescent="0.25">
      <c r="H106" s="1"/>
      <c r="I106" s="60"/>
      <c r="J106" s="61"/>
      <c r="K106" s="24"/>
      <c r="L106" s="24"/>
      <c r="M106" s="83"/>
      <c r="N106" s="24"/>
      <c r="O106" s="24"/>
      <c r="P106" s="24"/>
      <c r="Q106" s="24"/>
      <c r="T106" s="100"/>
      <c r="U106" s="105"/>
      <c r="V106" s="105"/>
      <c r="W106" s="108"/>
      <c r="X106" s="109"/>
      <c r="Y106" s="100"/>
      <c r="Z106" s="109"/>
      <c r="AA106" s="108"/>
      <c r="AB106" s="105"/>
      <c r="AC106" s="108"/>
      <c r="AD106" s="109"/>
    </row>
    <row r="107" spans="3:30" x14ac:dyDescent="0.25">
      <c r="H107" s="13"/>
      <c r="I107" s="52"/>
      <c r="J107" s="53"/>
      <c r="K107" s="59"/>
      <c r="L107" s="55"/>
      <c r="M107" s="23"/>
      <c r="N107" s="56"/>
      <c r="O107" s="24"/>
      <c r="P107" s="23"/>
      <c r="Q107" s="23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</row>
    <row r="108" spans="3:30" x14ac:dyDescent="0.25">
      <c r="D108" s="139" t="s">
        <v>104</v>
      </c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</row>
    <row r="109" spans="3:30" ht="25.5" customHeight="1" x14ac:dyDescent="0.25">
      <c r="E109" s="73" t="s">
        <v>6</v>
      </c>
      <c r="F109" s="76" t="s">
        <v>7</v>
      </c>
      <c r="G109" s="73" t="s">
        <v>8</v>
      </c>
      <c r="O109" s="1"/>
      <c r="T109" s="101"/>
      <c r="U109" s="178"/>
      <c r="V109" s="178"/>
      <c r="W109" s="178"/>
      <c r="X109" s="102"/>
      <c r="Y109" s="100"/>
      <c r="Z109" s="101"/>
      <c r="AA109" s="178"/>
      <c r="AB109" s="178"/>
      <c r="AC109" s="178"/>
      <c r="AD109" s="102"/>
    </row>
    <row r="110" spans="3:30" x14ac:dyDescent="0.25">
      <c r="C110" s="85"/>
      <c r="D110" s="112" t="s">
        <v>62</v>
      </c>
      <c r="E110" s="138">
        <v>2000000</v>
      </c>
      <c r="F110" s="129"/>
      <c r="G110" s="69"/>
      <c r="N110" s="55"/>
      <c r="O110" s="23"/>
      <c r="P110" s="56"/>
      <c r="Q110" s="24"/>
      <c r="R110" s="23"/>
      <c r="S110" s="23"/>
      <c r="T110" s="173"/>
      <c r="U110" s="104"/>
      <c r="V110" s="104"/>
      <c r="W110" s="104"/>
      <c r="X110" s="100"/>
      <c r="Y110" s="100"/>
      <c r="Z110" s="103"/>
      <c r="AA110" s="104"/>
      <c r="AB110" s="104"/>
      <c r="AC110" s="105"/>
      <c r="AD110" s="106"/>
    </row>
    <row r="111" spans="3:30" x14ac:dyDescent="0.25">
      <c r="D111" s="112"/>
      <c r="E111" s="69"/>
      <c r="F111" s="129"/>
      <c r="G111" s="69"/>
      <c r="N111" s="58"/>
      <c r="O111" s="23"/>
      <c r="P111" s="25"/>
      <c r="Q111" s="24"/>
      <c r="R111" s="26"/>
      <c r="S111" s="26"/>
      <c r="T111" s="173"/>
      <c r="U111" s="104"/>
      <c r="V111" s="104"/>
      <c r="W111" s="104"/>
      <c r="X111" s="106"/>
      <c r="Y111" s="100"/>
      <c r="Z111" s="103"/>
      <c r="AA111" s="104"/>
      <c r="AB111" s="104"/>
      <c r="AC111" s="104"/>
      <c r="AD111" s="106"/>
    </row>
    <row r="112" spans="3:30" x14ac:dyDescent="0.25">
      <c r="D112" s="113" t="s">
        <v>63</v>
      </c>
      <c r="E112" s="69">
        <f>E110</f>
        <v>2000000</v>
      </c>
      <c r="F112" s="75">
        <v>7.0000000000000007E-2</v>
      </c>
      <c r="G112" s="70">
        <f>E112*F112</f>
        <v>140000</v>
      </c>
      <c r="H112" s="180" t="s">
        <v>48</v>
      </c>
      <c r="N112" s="24"/>
      <c r="O112" s="83"/>
      <c r="P112" s="25"/>
      <c r="Q112" s="24"/>
      <c r="R112" s="26"/>
      <c r="S112" s="26"/>
      <c r="T112" s="174"/>
      <c r="U112" s="104"/>
      <c r="V112" s="104"/>
      <c r="W112" s="104"/>
      <c r="X112" s="107"/>
      <c r="Y112" s="100"/>
      <c r="Z112" s="100"/>
      <c r="AA112" s="104"/>
      <c r="AB112" s="104"/>
      <c r="AC112" s="104"/>
      <c r="AD112" s="107"/>
    </row>
    <row r="113" spans="3:30" ht="5.25" customHeight="1" x14ac:dyDescent="0.25">
      <c r="H113" s="180"/>
      <c r="N113" s="24"/>
      <c r="O113" s="83"/>
      <c r="P113" s="25"/>
      <c r="Q113" s="24"/>
      <c r="R113" s="26"/>
      <c r="S113" s="26"/>
      <c r="T113" s="174"/>
      <c r="U113" s="104"/>
      <c r="V113" s="104"/>
      <c r="W113" s="104"/>
      <c r="X113" s="107"/>
      <c r="Y113" s="100"/>
      <c r="Z113" s="100"/>
      <c r="AA113" s="104"/>
      <c r="AB113" s="104"/>
      <c r="AC113" s="104"/>
      <c r="AD113" s="107"/>
    </row>
    <row r="114" spans="3:30" x14ac:dyDescent="0.25">
      <c r="D114" s="123" t="s">
        <v>18</v>
      </c>
      <c r="E114" s="183">
        <f>G112</f>
        <v>140000</v>
      </c>
      <c r="F114" s="130">
        <v>0.19</v>
      </c>
      <c r="G114" s="124">
        <f>E114*F114</f>
        <v>26600</v>
      </c>
      <c r="H114" s="180" t="s">
        <v>49</v>
      </c>
      <c r="O114" s="1"/>
      <c r="T114" s="103"/>
      <c r="U114" s="105"/>
      <c r="V114" s="105"/>
      <c r="W114" s="105"/>
      <c r="X114" s="106"/>
      <c r="Y114" s="100"/>
      <c r="Z114" s="103"/>
      <c r="AA114" s="105"/>
      <c r="AB114" s="105"/>
      <c r="AC114" s="105"/>
      <c r="AD114" s="106"/>
    </row>
    <row r="115" spans="3:30" ht="17.25" x14ac:dyDescent="0.25">
      <c r="D115" s="125" t="s">
        <v>60</v>
      </c>
      <c r="E115" s="126"/>
      <c r="F115" s="127"/>
      <c r="G115" s="128">
        <f>G112+G114</f>
        <v>166600</v>
      </c>
      <c r="H115" s="180" t="s">
        <v>51</v>
      </c>
      <c r="T115" s="100"/>
      <c r="U115" s="105"/>
      <c r="V115" s="105"/>
      <c r="W115" s="108"/>
      <c r="X115" s="109"/>
      <c r="Y115" s="100"/>
      <c r="Z115" s="109"/>
      <c r="AA115" s="108"/>
      <c r="AB115" s="105"/>
      <c r="AC115" s="108"/>
      <c r="AD115" s="109"/>
    </row>
    <row r="116" spans="3:30" ht="15.75" thickTop="1" x14ac:dyDescent="0.25"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</row>
    <row r="117" spans="3:30" x14ac:dyDescent="0.25"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</row>
    <row r="118" spans="3:30" ht="15.75" x14ac:dyDescent="0.25">
      <c r="T118" s="101"/>
      <c r="U118" s="178"/>
      <c r="V118" s="178"/>
      <c r="W118" s="178"/>
      <c r="X118" s="102"/>
      <c r="Y118" s="100"/>
      <c r="Z118" s="101"/>
      <c r="AA118" s="178"/>
      <c r="AB118" s="178"/>
      <c r="AC118" s="178"/>
      <c r="AD118" s="102"/>
    </row>
    <row r="119" spans="3:30" x14ac:dyDescent="0.25">
      <c r="T119" s="103"/>
      <c r="U119" s="104"/>
      <c r="V119" s="104"/>
      <c r="W119" s="104"/>
      <c r="X119" s="100"/>
      <c r="Y119" s="100"/>
      <c r="Z119" s="103"/>
      <c r="AA119" s="104"/>
      <c r="AB119" s="104"/>
      <c r="AC119" s="105"/>
      <c r="AD119" s="106"/>
    </row>
    <row r="120" spans="3:30" ht="15.75" x14ac:dyDescent="0.25">
      <c r="D120" s="68" t="s">
        <v>101</v>
      </c>
      <c r="E120" s="72"/>
      <c r="F120" s="77"/>
      <c r="G120" s="67"/>
      <c r="H120" s="192" t="s">
        <v>100</v>
      </c>
      <c r="I120" s="192"/>
      <c r="J120" s="192"/>
      <c r="K120" s="192"/>
      <c r="T120" s="103"/>
      <c r="U120" s="104"/>
      <c r="V120" s="104"/>
      <c r="W120" s="104"/>
      <c r="X120" s="106"/>
      <c r="Y120" s="100"/>
      <c r="Z120" s="103"/>
      <c r="AA120" s="104"/>
      <c r="AB120" s="104"/>
      <c r="AC120" s="104"/>
      <c r="AD120" s="106"/>
    </row>
    <row r="121" spans="3:30" x14ac:dyDescent="0.25">
      <c r="D121" s="115"/>
      <c r="F121" s="78"/>
      <c r="H121" s="13"/>
      <c r="I121" s="48" t="s">
        <v>23</v>
      </c>
      <c r="J121" s="49" t="s">
        <v>24</v>
      </c>
      <c r="K121" s="45"/>
      <c r="L121" s="9" t="s">
        <v>0</v>
      </c>
      <c r="M121" s="10"/>
      <c r="N121" s="11" t="s">
        <v>2</v>
      </c>
      <c r="P121" s="12" t="s">
        <v>0</v>
      </c>
      <c r="Q121" s="13" t="s">
        <v>2</v>
      </c>
      <c r="T121" s="100"/>
      <c r="U121" s="104"/>
      <c r="V121" s="104"/>
      <c r="W121" s="104"/>
      <c r="X121" s="107"/>
      <c r="Y121" s="100"/>
      <c r="Z121" s="100"/>
      <c r="AA121" s="104"/>
      <c r="AB121" s="104"/>
      <c r="AC121" s="104"/>
      <c r="AD121" s="107"/>
    </row>
    <row r="122" spans="3:30" x14ac:dyDescent="0.25">
      <c r="C122" s="86" t="s">
        <v>64</v>
      </c>
      <c r="D122" s="140" t="s">
        <v>92</v>
      </c>
      <c r="G122" s="64"/>
      <c r="H122" s="13">
        <v>401</v>
      </c>
      <c r="I122" s="50" t="s">
        <v>5</v>
      </c>
      <c r="J122" s="51" t="s">
        <v>4</v>
      </c>
      <c r="K122" s="47"/>
      <c r="L122" s="27">
        <v>401</v>
      </c>
      <c r="M122" s="12" t="s">
        <v>27</v>
      </c>
      <c r="N122" s="15" t="s">
        <v>26</v>
      </c>
      <c r="P122" s="30">
        <v>166600</v>
      </c>
      <c r="Q122" s="31"/>
      <c r="T122" s="100"/>
      <c r="U122" s="104"/>
      <c r="V122" s="104"/>
      <c r="W122" s="104"/>
      <c r="X122" s="107"/>
      <c r="Y122" s="100"/>
      <c r="Z122" s="100"/>
      <c r="AA122" s="104"/>
      <c r="AB122" s="104"/>
      <c r="AC122" s="104"/>
      <c r="AD122" s="107"/>
    </row>
    <row r="123" spans="3:30" x14ac:dyDescent="0.25">
      <c r="D123" s="140"/>
      <c r="G123" s="64"/>
      <c r="H123" s="13">
        <v>609</v>
      </c>
      <c r="I123" s="50" t="s">
        <v>5</v>
      </c>
      <c r="J123" s="51" t="s">
        <v>3</v>
      </c>
      <c r="K123" s="46"/>
      <c r="L123" s="28"/>
      <c r="N123" s="169">
        <v>609</v>
      </c>
      <c r="P123" s="44"/>
      <c r="Q123" s="14">
        <v>140000</v>
      </c>
      <c r="T123" s="103"/>
      <c r="U123" s="105"/>
      <c r="V123" s="105"/>
      <c r="W123" s="105"/>
      <c r="X123" s="106"/>
      <c r="Y123" s="100"/>
      <c r="Z123" s="103"/>
      <c r="AA123" s="105"/>
      <c r="AB123" s="105"/>
      <c r="AC123" s="105"/>
      <c r="AD123" s="106"/>
    </row>
    <row r="124" spans="3:30" x14ac:dyDescent="0.25">
      <c r="D124" s="141"/>
      <c r="E124" s="70"/>
      <c r="F124" s="79"/>
      <c r="G124" s="63"/>
      <c r="H124" s="13">
        <v>4426</v>
      </c>
      <c r="I124" s="50" t="s">
        <v>1</v>
      </c>
      <c r="J124" s="51" t="s">
        <v>4</v>
      </c>
      <c r="K124" s="46"/>
      <c r="L124" s="28"/>
      <c r="N124" s="169">
        <v>4426</v>
      </c>
      <c r="P124" s="44"/>
      <c r="Q124" s="14">
        <v>26600</v>
      </c>
      <c r="T124" s="100"/>
      <c r="U124" s="105"/>
      <c r="V124" s="105"/>
      <c r="W124" s="108"/>
      <c r="X124" s="109"/>
      <c r="Y124" s="100"/>
      <c r="Z124" s="109"/>
      <c r="AA124" s="108"/>
      <c r="AB124" s="105"/>
      <c r="AC124" s="108"/>
      <c r="AD124" s="109"/>
    </row>
    <row r="125" spans="3:30" x14ac:dyDescent="0.25">
      <c r="H125" s="13"/>
      <c r="I125" s="52"/>
      <c r="J125" s="53"/>
      <c r="K125" s="54"/>
      <c r="L125" s="55"/>
      <c r="M125" s="23"/>
      <c r="N125" s="56"/>
      <c r="O125" s="24"/>
      <c r="P125" s="23"/>
      <c r="Q125" s="23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</row>
    <row r="126" spans="3:30" x14ac:dyDescent="0.25">
      <c r="H126" s="13"/>
      <c r="I126" s="52"/>
      <c r="J126" s="53"/>
      <c r="K126" s="57"/>
      <c r="L126" s="58"/>
      <c r="M126" s="23"/>
      <c r="N126" s="25"/>
      <c r="O126" s="24"/>
      <c r="P126" s="26"/>
      <c r="Q126" s="2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</row>
    <row r="127" spans="3:30" ht="15.75" x14ac:dyDescent="0.25">
      <c r="H127" s="1"/>
      <c r="I127" s="52"/>
      <c r="J127" s="53"/>
      <c r="K127" s="59"/>
      <c r="L127" s="24"/>
      <c r="M127" s="83"/>
      <c r="N127" s="24"/>
      <c r="O127" s="24"/>
      <c r="P127" s="26"/>
      <c r="Q127" s="26"/>
      <c r="T127" s="101"/>
      <c r="U127" s="178"/>
      <c r="V127" s="178"/>
      <c r="W127" s="178"/>
      <c r="X127" s="102"/>
      <c r="Y127" s="100"/>
      <c r="Z127" s="101"/>
      <c r="AA127" s="178"/>
      <c r="AB127" s="178"/>
      <c r="AC127" s="178"/>
      <c r="AD127" s="102"/>
    </row>
    <row r="128" spans="3:30" x14ac:dyDescent="0.25">
      <c r="H128" s="1"/>
      <c r="I128" s="52"/>
      <c r="J128" s="53"/>
      <c r="K128" s="59"/>
      <c r="L128" s="24"/>
      <c r="M128" s="83"/>
      <c r="N128" s="24"/>
      <c r="O128" s="24"/>
      <c r="P128" s="26"/>
      <c r="Q128" s="26"/>
      <c r="T128" s="103"/>
      <c r="U128" s="104"/>
      <c r="V128" s="104"/>
      <c r="W128" s="104"/>
      <c r="X128" s="100"/>
      <c r="Y128" s="100"/>
      <c r="Z128" s="103"/>
      <c r="AA128" s="104"/>
      <c r="AB128" s="104"/>
      <c r="AC128" s="105"/>
      <c r="AD128" s="106"/>
    </row>
    <row r="129" spans="8:30" x14ac:dyDescent="0.25">
      <c r="H129" s="1"/>
      <c r="I129" s="60"/>
      <c r="J129" s="61"/>
      <c r="K129" s="24"/>
      <c r="L129" s="24"/>
      <c r="M129" s="83"/>
      <c r="N129" s="24"/>
      <c r="O129" s="24"/>
      <c r="P129" s="24"/>
      <c r="Q129" s="24"/>
      <c r="T129" s="103"/>
      <c r="U129" s="104"/>
      <c r="V129" s="104"/>
      <c r="W129" s="104"/>
      <c r="X129" s="106"/>
      <c r="Y129" s="100"/>
      <c r="Z129" s="103"/>
      <c r="AA129" s="104"/>
      <c r="AB129" s="104"/>
      <c r="AC129" s="104"/>
      <c r="AD129" s="106"/>
    </row>
    <row r="130" spans="8:30" x14ac:dyDescent="0.25">
      <c r="H130" s="1"/>
      <c r="I130" s="60"/>
      <c r="J130" s="61"/>
      <c r="K130" s="24"/>
      <c r="L130" s="24"/>
      <c r="M130" s="83"/>
      <c r="N130" s="24"/>
      <c r="O130" s="24"/>
      <c r="P130" s="24"/>
      <c r="Q130" s="24"/>
      <c r="T130" s="100"/>
      <c r="U130" s="104"/>
      <c r="V130" s="104"/>
      <c r="W130" s="104"/>
      <c r="X130" s="107"/>
      <c r="Y130" s="100"/>
      <c r="Z130" s="100"/>
      <c r="AA130" s="104"/>
      <c r="AB130" s="104"/>
      <c r="AC130" s="104"/>
      <c r="AD130" s="107"/>
    </row>
    <row r="131" spans="8:30" x14ac:dyDescent="0.25">
      <c r="H131" s="13"/>
      <c r="I131" s="52"/>
      <c r="J131" s="53"/>
      <c r="K131" s="54"/>
      <c r="L131" s="55"/>
      <c r="M131" s="23"/>
      <c r="N131" s="56"/>
      <c r="O131" s="24"/>
      <c r="P131" s="23"/>
      <c r="Q131" s="23"/>
      <c r="T131" s="100"/>
      <c r="U131" s="104"/>
      <c r="V131" s="104"/>
      <c r="W131" s="104"/>
      <c r="X131" s="107"/>
      <c r="Y131" s="100"/>
      <c r="Z131" s="100"/>
      <c r="AA131" s="104"/>
      <c r="AB131" s="104"/>
      <c r="AC131" s="104"/>
      <c r="AD131" s="107"/>
    </row>
    <row r="132" spans="8:30" x14ac:dyDescent="0.25">
      <c r="H132" s="13"/>
      <c r="I132" s="52"/>
      <c r="J132" s="53"/>
      <c r="K132" s="57"/>
      <c r="L132" s="58"/>
      <c r="M132" s="23"/>
      <c r="N132" s="25"/>
      <c r="O132" s="24"/>
      <c r="P132" s="26"/>
      <c r="Q132" s="26"/>
      <c r="T132" s="103"/>
      <c r="U132" s="105"/>
      <c r="V132" s="105"/>
      <c r="W132" s="105"/>
      <c r="X132" s="106"/>
      <c r="Y132" s="100"/>
      <c r="Z132" s="103"/>
      <c r="AA132" s="105"/>
      <c r="AB132" s="105"/>
      <c r="AC132" s="105"/>
      <c r="AD132" s="106"/>
    </row>
    <row r="133" spans="8:30" x14ac:dyDescent="0.25">
      <c r="H133" s="1"/>
      <c r="I133" s="52"/>
      <c r="J133" s="53"/>
      <c r="K133" s="59"/>
      <c r="L133" s="24"/>
      <c r="M133" s="83"/>
      <c r="N133" s="24"/>
      <c r="O133" s="24"/>
      <c r="P133" s="26"/>
      <c r="Q133" s="26"/>
      <c r="T133" s="100"/>
      <c r="U133" s="105"/>
      <c r="V133" s="105"/>
      <c r="W133" s="108"/>
      <c r="X133" s="109"/>
      <c r="Y133" s="100"/>
      <c r="Z133" s="109"/>
      <c r="AA133" s="108"/>
      <c r="AB133" s="105"/>
      <c r="AC133" s="108"/>
      <c r="AD133" s="109"/>
    </row>
    <row r="134" spans="8:30" x14ac:dyDescent="0.25">
      <c r="H134" s="1"/>
      <c r="I134" s="52"/>
      <c r="J134" s="53"/>
      <c r="K134" s="59"/>
      <c r="L134" s="24"/>
      <c r="M134" s="83"/>
      <c r="N134" s="24"/>
      <c r="O134" s="24"/>
      <c r="P134" s="26"/>
      <c r="Q134" s="2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</row>
    <row r="135" spans="8:30" x14ac:dyDescent="0.25">
      <c r="H135" s="1"/>
      <c r="I135" s="60"/>
      <c r="J135" s="61"/>
      <c r="K135" s="24"/>
      <c r="L135" s="24"/>
      <c r="M135" s="83"/>
      <c r="N135" s="24"/>
      <c r="O135" s="24"/>
      <c r="P135" s="24"/>
      <c r="Q135" s="24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</row>
    <row r="136" spans="8:30" ht="15.75" x14ac:dyDescent="0.25">
      <c r="H136" s="1"/>
      <c r="I136" s="60"/>
      <c r="J136" s="61"/>
      <c r="K136" s="24"/>
      <c r="L136" s="24"/>
      <c r="M136" s="83"/>
      <c r="N136" s="24"/>
      <c r="O136" s="24"/>
      <c r="P136" s="24"/>
      <c r="Q136" s="24"/>
      <c r="T136" s="101"/>
      <c r="U136" s="178"/>
      <c r="V136" s="178"/>
      <c r="W136" s="178"/>
      <c r="X136" s="102"/>
      <c r="Y136" s="100"/>
      <c r="Z136" s="101"/>
      <c r="AA136" s="178"/>
      <c r="AB136" s="178"/>
      <c r="AC136" s="178"/>
      <c r="AD136" s="102"/>
    </row>
    <row r="137" spans="8:30" x14ac:dyDescent="0.25">
      <c r="H137" s="13"/>
      <c r="I137" s="52"/>
      <c r="J137" s="53"/>
      <c r="K137" s="54"/>
      <c r="L137" s="55"/>
      <c r="M137" s="23"/>
      <c r="N137" s="56"/>
      <c r="O137" s="24"/>
      <c r="P137" s="23"/>
      <c r="Q137" s="23"/>
      <c r="T137" s="103"/>
      <c r="U137" s="104"/>
      <c r="V137" s="104"/>
      <c r="W137" s="104"/>
      <c r="X137" s="100"/>
      <c r="Y137" s="100"/>
      <c r="Z137" s="103"/>
      <c r="AA137" s="104"/>
      <c r="AB137" s="104"/>
      <c r="AC137" s="105"/>
      <c r="AD137" s="106"/>
    </row>
    <row r="138" spans="8:30" x14ac:dyDescent="0.25">
      <c r="H138" s="13"/>
      <c r="I138" s="52"/>
      <c r="J138" s="53"/>
      <c r="K138" s="57"/>
      <c r="L138" s="58"/>
      <c r="M138" s="23"/>
      <c r="N138" s="25"/>
      <c r="O138" s="24"/>
      <c r="P138" s="26"/>
      <c r="Q138" s="26"/>
      <c r="T138" s="103"/>
      <c r="U138" s="104"/>
      <c r="V138" s="104"/>
      <c r="W138" s="104"/>
      <c r="X138" s="106"/>
      <c r="Y138" s="100"/>
      <c r="Z138" s="103"/>
      <c r="AA138" s="104"/>
      <c r="AB138" s="104"/>
      <c r="AC138" s="104"/>
      <c r="AD138" s="106"/>
    </row>
    <row r="139" spans="8:30" x14ac:dyDescent="0.25">
      <c r="H139" s="1"/>
      <c r="I139" s="52"/>
      <c r="J139" s="53"/>
      <c r="K139" s="59"/>
      <c r="L139" s="24"/>
      <c r="M139" s="83"/>
      <c r="N139" s="24"/>
      <c r="O139" s="24"/>
      <c r="P139" s="26"/>
      <c r="Q139" s="26"/>
      <c r="T139" s="100"/>
      <c r="U139" s="104"/>
      <c r="V139" s="104"/>
      <c r="W139" s="104"/>
      <c r="X139" s="107"/>
      <c r="Y139" s="100"/>
      <c r="Z139" s="100"/>
      <c r="AA139" s="104"/>
      <c r="AB139" s="104"/>
      <c r="AC139" s="104"/>
      <c r="AD139" s="107"/>
    </row>
    <row r="140" spans="8:30" x14ac:dyDescent="0.25">
      <c r="H140" s="1"/>
      <c r="I140" s="52"/>
      <c r="J140" s="53"/>
      <c r="K140" s="59"/>
      <c r="L140" s="24"/>
      <c r="M140" s="83"/>
      <c r="N140" s="24"/>
      <c r="O140" s="24"/>
      <c r="P140" s="26"/>
      <c r="Q140" s="26"/>
      <c r="T140" s="100"/>
      <c r="U140" s="104"/>
      <c r="V140" s="104"/>
      <c r="W140" s="104"/>
      <c r="X140" s="107"/>
      <c r="Y140" s="100"/>
      <c r="Z140" s="100"/>
      <c r="AA140" s="104"/>
      <c r="AB140" s="104"/>
      <c r="AC140" s="104"/>
      <c r="AD140" s="107"/>
    </row>
    <row r="141" spans="8:30" x14ac:dyDescent="0.25">
      <c r="H141" s="1"/>
      <c r="I141" s="60"/>
      <c r="J141" s="61"/>
      <c r="K141" s="24"/>
      <c r="L141" s="24"/>
      <c r="M141" s="83"/>
      <c r="N141" s="24"/>
      <c r="O141" s="24"/>
      <c r="P141" s="24"/>
      <c r="Q141" s="24"/>
      <c r="T141" s="103"/>
      <c r="U141" s="105"/>
      <c r="V141" s="105"/>
      <c r="W141" s="105"/>
      <c r="X141" s="106"/>
      <c r="Y141" s="100"/>
      <c r="Z141" s="103"/>
      <c r="AA141" s="105"/>
      <c r="AB141" s="105"/>
      <c r="AC141" s="105"/>
      <c r="AD141" s="106"/>
    </row>
    <row r="142" spans="8:30" x14ac:dyDescent="0.25">
      <c r="H142" s="1"/>
      <c r="I142" s="60"/>
      <c r="J142" s="61"/>
      <c r="K142" s="24"/>
      <c r="L142" s="24"/>
      <c r="M142" s="83"/>
      <c r="N142" s="24"/>
      <c r="O142" s="24"/>
      <c r="P142" s="24"/>
      <c r="Q142" s="24"/>
      <c r="T142" s="100"/>
      <c r="U142" s="105"/>
      <c r="V142" s="105"/>
      <c r="W142" s="108"/>
      <c r="X142" s="109"/>
      <c r="Y142" s="100"/>
      <c r="Z142" s="109"/>
      <c r="AA142" s="108"/>
      <c r="AB142" s="105"/>
      <c r="AC142" s="108"/>
      <c r="AD142" s="109"/>
    </row>
    <row r="143" spans="8:30" x14ac:dyDescent="0.25">
      <c r="H143" s="13"/>
      <c r="I143" s="52"/>
      <c r="J143" s="53"/>
      <c r="K143" s="54"/>
      <c r="L143" s="55"/>
      <c r="M143" s="23"/>
      <c r="N143" s="56"/>
      <c r="O143" s="24"/>
      <c r="P143" s="23"/>
      <c r="Q143" s="23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8:30" x14ac:dyDescent="0.25">
      <c r="H144" s="13"/>
      <c r="I144" s="52"/>
      <c r="J144" s="53"/>
      <c r="K144" s="57"/>
      <c r="L144" s="58"/>
      <c r="M144" s="23"/>
      <c r="N144" s="25"/>
      <c r="O144" s="24"/>
      <c r="P144" s="26"/>
      <c r="Q144" s="26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3:30" ht="15.75" x14ac:dyDescent="0.25">
      <c r="H145" s="1"/>
      <c r="I145" s="52"/>
      <c r="J145" s="53"/>
      <c r="K145" s="59"/>
      <c r="L145" s="24"/>
      <c r="M145" s="83"/>
      <c r="N145" s="24"/>
      <c r="O145" s="24"/>
      <c r="P145" s="26"/>
      <c r="Q145" s="26"/>
      <c r="T145" s="90"/>
      <c r="U145" s="91"/>
      <c r="V145" s="91"/>
      <c r="W145" s="91"/>
      <c r="X145" s="92"/>
      <c r="Y145" s="89"/>
      <c r="Z145" s="90"/>
      <c r="AA145" s="91"/>
      <c r="AB145" s="91"/>
      <c r="AC145" s="91"/>
      <c r="AD145" s="92"/>
    </row>
    <row r="146" spans="3:30" x14ac:dyDescent="0.25">
      <c r="H146" s="1"/>
      <c r="I146" s="52"/>
      <c r="J146" s="53"/>
      <c r="K146" s="59"/>
      <c r="L146" s="24"/>
      <c r="M146" s="83"/>
      <c r="N146" s="24"/>
      <c r="O146" s="24"/>
      <c r="P146" s="26"/>
      <c r="Q146" s="26"/>
      <c r="T146" s="93"/>
      <c r="U146" s="94"/>
      <c r="V146" s="94"/>
      <c r="W146" s="94"/>
      <c r="X146" s="89"/>
      <c r="Y146" s="89"/>
      <c r="Z146" s="93"/>
      <c r="AA146" s="94"/>
      <c r="AB146" s="94"/>
      <c r="AC146" s="95"/>
      <c r="AD146" s="96"/>
    </row>
    <row r="147" spans="3:30" x14ac:dyDescent="0.25">
      <c r="H147" s="1"/>
      <c r="I147" s="60"/>
      <c r="J147" s="61"/>
      <c r="K147" s="24"/>
      <c r="L147" s="24"/>
      <c r="M147" s="83"/>
      <c r="N147" s="24"/>
      <c r="O147" s="24"/>
      <c r="P147" s="24"/>
      <c r="Q147" s="24"/>
      <c r="T147" s="93"/>
      <c r="U147" s="94"/>
      <c r="V147" s="94"/>
      <c r="W147" s="94"/>
      <c r="X147" s="96"/>
      <c r="Y147" s="89"/>
      <c r="Z147" s="93"/>
      <c r="AA147" s="94"/>
      <c r="AB147" s="94"/>
      <c r="AC147" s="94"/>
      <c r="AD147" s="96"/>
    </row>
    <row r="148" spans="3:30" x14ac:dyDescent="0.25">
      <c r="H148" s="1"/>
      <c r="I148" s="60"/>
      <c r="J148" s="61"/>
      <c r="K148" s="24"/>
      <c r="L148" s="24"/>
      <c r="M148" s="83"/>
      <c r="N148" s="24"/>
      <c r="O148" s="24"/>
      <c r="P148" s="24"/>
      <c r="Q148" s="24"/>
      <c r="T148" s="89"/>
      <c r="U148" s="94"/>
      <c r="V148" s="94"/>
      <c r="W148" s="94"/>
      <c r="X148" s="97"/>
      <c r="Y148" s="89"/>
      <c r="Z148" s="89"/>
      <c r="AA148" s="94"/>
      <c r="AB148" s="94"/>
      <c r="AC148" s="94"/>
      <c r="AD148" s="97"/>
    </row>
    <row r="149" spans="3:30" x14ac:dyDescent="0.25">
      <c r="H149" s="13"/>
      <c r="I149" s="52"/>
      <c r="J149" s="53"/>
      <c r="K149" s="59"/>
      <c r="L149" s="55"/>
      <c r="M149" s="23"/>
      <c r="N149" s="56"/>
      <c r="O149" s="24"/>
      <c r="P149" s="23"/>
      <c r="Q149" s="23"/>
      <c r="T149" s="89"/>
      <c r="U149" s="94"/>
      <c r="V149" s="94"/>
      <c r="W149" s="94"/>
      <c r="X149" s="97"/>
      <c r="Y149" s="89"/>
      <c r="Z149" s="89"/>
      <c r="AA149" s="94"/>
      <c r="AB149" s="94"/>
      <c r="AC149" s="94"/>
      <c r="AD149" s="97"/>
    </row>
    <row r="150" spans="3:30" x14ac:dyDescent="0.25">
      <c r="H150" s="13"/>
      <c r="I150" s="60"/>
      <c r="J150" s="61"/>
      <c r="K150" s="54"/>
      <c r="L150" s="58"/>
      <c r="M150" s="23"/>
      <c r="N150" s="25"/>
      <c r="O150" s="24"/>
      <c r="P150" s="26"/>
      <c r="Q150" s="26"/>
      <c r="T150" s="93"/>
      <c r="U150" s="95"/>
      <c r="V150" s="95"/>
      <c r="W150" s="95"/>
      <c r="X150" s="96"/>
      <c r="Y150" s="89"/>
      <c r="Z150" s="93"/>
      <c r="AA150" s="95"/>
      <c r="AB150" s="95"/>
      <c r="AC150" s="95"/>
      <c r="AD150" s="96"/>
    </row>
    <row r="151" spans="3:30" x14ac:dyDescent="0.25">
      <c r="H151" s="1"/>
      <c r="I151" s="60"/>
      <c r="J151" s="61"/>
      <c r="K151" s="24"/>
      <c r="L151" s="24"/>
      <c r="M151" s="83"/>
      <c r="N151" s="24"/>
      <c r="O151" s="24"/>
      <c r="P151" s="24"/>
      <c r="Q151" s="24"/>
      <c r="T151" s="89"/>
      <c r="U151" s="95"/>
      <c r="V151" s="95"/>
      <c r="W151" s="98"/>
      <c r="X151" s="99"/>
      <c r="Y151" s="89"/>
      <c r="Z151" s="99"/>
      <c r="AA151" s="98"/>
      <c r="AB151" s="95"/>
      <c r="AC151" s="98"/>
      <c r="AD151" s="99"/>
    </row>
    <row r="152" spans="3:30" x14ac:dyDescent="0.25">
      <c r="H152" s="1"/>
      <c r="I152" s="50"/>
      <c r="J152" s="51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</row>
    <row r="153" spans="3:30" x14ac:dyDescent="0.25">
      <c r="H153" s="13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</row>
    <row r="154" spans="3:30" ht="15.75" x14ac:dyDescent="0.25">
      <c r="H154" s="13"/>
      <c r="T154" s="90"/>
      <c r="U154" s="91"/>
      <c r="V154" s="91"/>
      <c r="W154" s="91"/>
      <c r="X154" s="92"/>
      <c r="Y154" s="89"/>
      <c r="Z154" s="89"/>
      <c r="AA154" s="89"/>
      <c r="AB154" s="89"/>
      <c r="AC154" s="89"/>
      <c r="AD154" s="89"/>
    </row>
    <row r="155" spans="3:30" x14ac:dyDescent="0.25">
      <c r="H155" s="1"/>
      <c r="T155" s="93"/>
      <c r="U155" s="94"/>
      <c r="V155" s="94"/>
      <c r="W155" s="94"/>
      <c r="X155" s="89"/>
      <c r="Y155" s="89"/>
      <c r="Z155" s="89"/>
      <c r="AA155" s="89"/>
      <c r="AB155" s="89"/>
      <c r="AC155" s="89"/>
      <c r="AD155" s="89"/>
    </row>
    <row r="156" spans="3:30" x14ac:dyDescent="0.25">
      <c r="H156" s="1"/>
      <c r="T156" s="93"/>
      <c r="U156" s="94"/>
      <c r="V156" s="94"/>
      <c r="W156" s="94"/>
      <c r="X156" s="96"/>
      <c r="Y156" s="89"/>
      <c r="Z156" s="89"/>
      <c r="AA156" s="89"/>
      <c r="AB156" s="89"/>
      <c r="AC156" s="89"/>
      <c r="AD156" s="89"/>
    </row>
    <row r="157" spans="3:30" x14ac:dyDescent="0.25">
      <c r="H157" s="1"/>
      <c r="T157" s="89"/>
      <c r="U157" s="94"/>
      <c r="V157" s="94"/>
      <c r="W157" s="94"/>
      <c r="X157" s="97"/>
      <c r="Y157" s="89"/>
      <c r="Z157" s="89"/>
      <c r="AA157" s="89"/>
      <c r="AB157" s="89"/>
      <c r="AC157" s="89"/>
      <c r="AD157" s="89"/>
    </row>
    <row r="158" spans="3:30" x14ac:dyDescent="0.25">
      <c r="H158" s="1"/>
      <c r="T158" s="89"/>
      <c r="U158" s="94"/>
      <c r="V158" s="94"/>
      <c r="W158" s="94"/>
      <c r="X158" s="97"/>
      <c r="Y158" s="89"/>
      <c r="Z158" s="89"/>
      <c r="AA158" s="89"/>
      <c r="AB158" s="89"/>
      <c r="AC158" s="89"/>
      <c r="AD158" s="89"/>
    </row>
    <row r="159" spans="3:30" x14ac:dyDescent="0.25">
      <c r="H159" s="1"/>
      <c r="T159" s="93"/>
      <c r="U159" s="95"/>
      <c r="V159" s="95"/>
      <c r="W159" s="95"/>
      <c r="X159" s="96"/>
      <c r="Y159" s="89"/>
      <c r="Z159" s="89"/>
      <c r="AA159" s="89"/>
      <c r="AB159" s="89"/>
      <c r="AC159" s="89"/>
      <c r="AD159" s="89"/>
    </row>
    <row r="160" spans="3:30" x14ac:dyDescent="0.25">
      <c r="C160" s="85"/>
      <c r="H160" s="1"/>
      <c r="T160" s="99"/>
      <c r="U160" s="98"/>
      <c r="V160" s="95"/>
      <c r="W160" s="98"/>
      <c r="X160" s="99"/>
      <c r="Y160" s="89"/>
      <c r="Z160" s="89"/>
      <c r="AA160" s="89"/>
      <c r="AB160" s="89"/>
      <c r="AC160" s="89"/>
      <c r="AD160" s="89"/>
    </row>
    <row r="161" spans="8:30" x14ac:dyDescent="0.25"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</row>
    <row r="162" spans="8:30" x14ac:dyDescent="0.25"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</row>
    <row r="163" spans="8:30" x14ac:dyDescent="0.25"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spans="8:30" x14ac:dyDescent="0.25"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spans="8:30" x14ac:dyDescent="0.25"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spans="8:30" x14ac:dyDescent="0.25"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spans="8:30" x14ac:dyDescent="0.25"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8:30" x14ac:dyDescent="0.25">
      <c r="H168" s="1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8:30" x14ac:dyDescent="0.25">
      <c r="H169" s="1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8:30" x14ac:dyDescent="0.25">
      <c r="H170" s="1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8:30" x14ac:dyDescent="0.25">
      <c r="H171" s="1"/>
    </row>
  </sheetData>
  <mergeCells count="21">
    <mergeCell ref="H23:K23"/>
    <mergeCell ref="H64:K64"/>
    <mergeCell ref="H100:K100"/>
    <mergeCell ref="H120:K120"/>
    <mergeCell ref="U22:W22"/>
    <mergeCell ref="U63:W63"/>
    <mergeCell ref="U83:W83"/>
    <mergeCell ref="AA83:AC83"/>
    <mergeCell ref="U25:W25"/>
    <mergeCell ref="AA25:AC25"/>
    <mergeCell ref="U34:W34"/>
    <mergeCell ref="AA34:AC34"/>
    <mergeCell ref="U43:W43"/>
    <mergeCell ref="AA43:AC43"/>
    <mergeCell ref="AA63:AC63"/>
    <mergeCell ref="AA1:AE1"/>
    <mergeCell ref="U65:W65"/>
    <mergeCell ref="AA65:AC65"/>
    <mergeCell ref="U74:W74"/>
    <mergeCell ref="AA74:AC74"/>
    <mergeCell ref="AA22:AC22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73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87" customWidth="1"/>
    <col min="4" max="4" width="67.140625" style="111" customWidth="1"/>
    <col min="5" max="5" width="10.28515625" style="66" customWidth="1"/>
    <col min="6" max="6" width="8" style="75" customWidth="1"/>
    <col min="7" max="7" width="13.85546875" style="66" customWidth="1"/>
    <col min="8" max="8" width="5.5703125" style="177" customWidth="1"/>
    <col min="9" max="9" width="4.5703125" customWidth="1"/>
    <col min="10" max="11" width="4.42578125" customWidth="1"/>
    <col min="13" max="13" width="1.5703125" style="1" customWidth="1"/>
    <col min="15" max="15" width="3.28515625" customWidth="1"/>
    <col min="16" max="16" width="10.28515625" bestFit="1" customWidth="1"/>
    <col min="17" max="17" width="11.85546875" bestFit="1" customWidth="1"/>
    <col min="20" max="20" width="4.140625" customWidth="1"/>
    <col min="21" max="21" width="10.28515625" bestFit="1" customWidth="1"/>
    <col min="22" max="22" width="0.5703125" customWidth="1"/>
    <col min="23" max="23" width="11.140625" customWidth="1"/>
    <col min="24" max="24" width="3.5703125" customWidth="1"/>
    <col min="26" max="26" width="3.7109375" customWidth="1"/>
    <col min="27" max="27" width="10.7109375" customWidth="1"/>
    <col min="28" max="28" width="0.5703125" customWidth="1"/>
    <col min="29" max="29" width="10.28515625" bestFit="1" customWidth="1"/>
    <col min="30" max="30" width="3.7109375" customWidth="1"/>
  </cols>
  <sheetData>
    <row r="1" spans="2:31" ht="19.5" thickBot="1" x14ac:dyDescent="0.35">
      <c r="B1" s="3"/>
      <c r="C1" s="86"/>
      <c r="E1" s="71"/>
      <c r="F1" s="74"/>
      <c r="G1" s="65"/>
      <c r="H1" s="176"/>
      <c r="I1" s="2"/>
      <c r="J1" s="2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Z1" s="189"/>
      <c r="AA1" s="189"/>
      <c r="AB1" s="189"/>
      <c r="AC1" s="189"/>
      <c r="AD1" s="189"/>
      <c r="AE1" s="189"/>
    </row>
    <row r="2" spans="2:31" ht="15.75" x14ac:dyDescent="0.25">
      <c r="C2" s="86"/>
      <c r="L2" s="7" t="s">
        <v>3</v>
      </c>
      <c r="M2" s="8"/>
      <c r="N2" s="7" t="s">
        <v>4</v>
      </c>
    </row>
    <row r="3" spans="2:31" ht="15.75" x14ac:dyDescent="0.25">
      <c r="L3" s="2"/>
      <c r="M3" s="8"/>
      <c r="N3" s="2"/>
    </row>
    <row r="4" spans="2:31" ht="15.75" x14ac:dyDescent="0.25">
      <c r="L4" s="2"/>
      <c r="M4" s="7"/>
      <c r="N4" s="2"/>
    </row>
    <row r="5" spans="2:31" ht="19.5" thickBot="1" x14ac:dyDescent="0.35">
      <c r="L5" s="4" t="s">
        <v>0</v>
      </c>
      <c r="M5" s="5" t="s">
        <v>5</v>
      </c>
      <c r="N5" s="6" t="s">
        <v>2</v>
      </c>
    </row>
    <row r="6" spans="2:31" ht="15.75" x14ac:dyDescent="0.25">
      <c r="L6" s="7" t="s">
        <v>4</v>
      </c>
      <c r="M6" s="8"/>
      <c r="N6" s="7" t="s">
        <v>3</v>
      </c>
    </row>
    <row r="7" spans="2:31" ht="15.75" x14ac:dyDescent="0.25">
      <c r="C7" s="86"/>
      <c r="L7" s="2"/>
      <c r="M7" s="8"/>
      <c r="N7" s="2"/>
    </row>
    <row r="8" spans="2:31" x14ac:dyDescent="0.25">
      <c r="C8" s="86"/>
      <c r="D8" s="139" t="s">
        <v>106</v>
      </c>
    </row>
    <row r="9" spans="2:31" ht="24.75" customHeight="1" x14ac:dyDescent="0.25">
      <c r="C9" s="86"/>
      <c r="E9" s="73" t="s">
        <v>6</v>
      </c>
      <c r="F9" s="76" t="s">
        <v>7</v>
      </c>
      <c r="G9" s="73" t="s">
        <v>8</v>
      </c>
    </row>
    <row r="10" spans="2:31" x14ac:dyDescent="0.25">
      <c r="C10" s="86"/>
      <c r="D10" s="112" t="s">
        <v>65</v>
      </c>
      <c r="E10" s="138">
        <v>200000</v>
      </c>
      <c r="F10" s="129"/>
      <c r="G10" s="69"/>
    </row>
    <row r="11" spans="2:31" x14ac:dyDescent="0.25">
      <c r="C11" s="86"/>
      <c r="D11" s="112" t="s">
        <v>66</v>
      </c>
      <c r="E11" s="144">
        <f>E10*19%</f>
        <v>38000</v>
      </c>
      <c r="F11" s="129"/>
      <c r="G11" s="69"/>
    </row>
    <row r="12" spans="2:31" x14ac:dyDescent="0.25">
      <c r="D12" s="145" t="s">
        <v>67</v>
      </c>
      <c r="E12" s="146">
        <f>E10+E11</f>
        <v>238000</v>
      </c>
      <c r="F12" s="129"/>
      <c r="G12" s="69"/>
    </row>
    <row r="13" spans="2:31" x14ac:dyDescent="0.25">
      <c r="D13" s="112"/>
      <c r="E13" s="147"/>
      <c r="F13" s="129"/>
      <c r="G13" s="69"/>
    </row>
    <row r="14" spans="2:31" x14ac:dyDescent="0.25">
      <c r="D14" s="113" t="s">
        <v>68</v>
      </c>
      <c r="E14" s="69">
        <f>E10</f>
        <v>200000</v>
      </c>
      <c r="G14" s="70">
        <f>E14*F14</f>
        <v>0</v>
      </c>
    </row>
    <row r="15" spans="2:31" ht="15.75" customHeight="1" x14ac:dyDescent="0.25">
      <c r="G15" s="66">
        <f>E14-G14</f>
        <v>200000</v>
      </c>
    </row>
    <row r="16" spans="2:31" x14ac:dyDescent="0.25">
      <c r="D16" s="113" t="s">
        <v>87</v>
      </c>
      <c r="E16" s="69">
        <f>G15</f>
        <v>200000</v>
      </c>
      <c r="G16" s="70">
        <f>E16*F16</f>
        <v>0</v>
      </c>
    </row>
    <row r="17" spans="3:29" x14ac:dyDescent="0.25">
      <c r="D17" s="113"/>
      <c r="E17" s="69"/>
      <c r="G17" s="66">
        <f>G15-G16</f>
        <v>200000</v>
      </c>
    </row>
    <row r="18" spans="3:29" ht="15.75" thickBot="1" x14ac:dyDescent="0.3">
      <c r="D18" s="113" t="s">
        <v>69</v>
      </c>
      <c r="E18" s="69">
        <f>G17</f>
        <v>200000</v>
      </c>
      <c r="G18" s="70">
        <f>E18*F18</f>
        <v>0</v>
      </c>
    </row>
    <row r="19" spans="3:29" ht="16.5" thickBot="1" x14ac:dyDescent="0.3">
      <c r="D19" s="119" t="s">
        <v>70</v>
      </c>
      <c r="E19" s="120"/>
      <c r="F19" s="121"/>
      <c r="G19" s="131">
        <f>G14+G16+G18</f>
        <v>0</v>
      </c>
    </row>
    <row r="20" spans="3:29" ht="16.5" thickBot="1" x14ac:dyDescent="0.3">
      <c r="D20" s="132" t="s">
        <v>71</v>
      </c>
      <c r="E20" s="148">
        <f>G19</f>
        <v>0</v>
      </c>
      <c r="F20" s="149"/>
      <c r="G20" s="135">
        <f>E20*F20</f>
        <v>0</v>
      </c>
    </row>
    <row r="21" spans="3:29" ht="17.25" thickTop="1" thickBot="1" x14ac:dyDescent="0.3">
      <c r="D21" s="150" t="s">
        <v>72</v>
      </c>
      <c r="E21" s="151"/>
      <c r="F21" s="152"/>
      <c r="G21" s="153">
        <f>G19+G20</f>
        <v>0</v>
      </c>
    </row>
    <row r="22" spans="3:29" ht="15.75" thickTop="1" x14ac:dyDescent="0.25"/>
    <row r="23" spans="3:29" x14ac:dyDescent="0.25">
      <c r="D23" s="111" t="s">
        <v>73</v>
      </c>
      <c r="E23" s="66">
        <f>IF(F23=0,0, E10-G19)</f>
        <v>200000</v>
      </c>
      <c r="F23" s="75">
        <v>0.1</v>
      </c>
      <c r="G23" s="70">
        <f>E23*F23</f>
        <v>20000</v>
      </c>
      <c r="H23" s="181" t="s">
        <v>16</v>
      </c>
    </row>
    <row r="24" spans="3:29" x14ac:dyDescent="0.25">
      <c r="D24" s="132" t="s">
        <v>74</v>
      </c>
      <c r="E24" s="154">
        <f>G23</f>
        <v>20000</v>
      </c>
      <c r="F24" s="155">
        <v>0.19</v>
      </c>
      <c r="G24" s="154">
        <f>E24*F24</f>
        <v>3800</v>
      </c>
      <c r="H24" s="181" t="s">
        <v>49</v>
      </c>
    </row>
    <row r="25" spans="3:29" ht="15.75" x14ac:dyDescent="0.25">
      <c r="D25" s="156" t="s">
        <v>75</v>
      </c>
      <c r="E25" s="157"/>
      <c r="F25" s="158"/>
      <c r="G25" s="159">
        <f>G23+G24</f>
        <v>23800</v>
      </c>
      <c r="H25" s="179" t="s">
        <v>51</v>
      </c>
    </row>
    <row r="26" spans="3:29" ht="15.75" thickBot="1" x14ac:dyDescent="0.3"/>
    <row r="27" spans="3:29" ht="16.5" thickBot="1" x14ac:dyDescent="0.3">
      <c r="D27" s="160" t="s">
        <v>76</v>
      </c>
      <c r="E27" s="161"/>
      <c r="F27" s="162"/>
      <c r="G27" s="163">
        <f>G21+G25</f>
        <v>23800</v>
      </c>
    </row>
    <row r="28" spans="3:29" ht="18.75" x14ac:dyDescent="0.3">
      <c r="D28" s="164" t="s">
        <v>77</v>
      </c>
      <c r="E28" s="165"/>
      <c r="F28" s="166"/>
      <c r="G28" s="167">
        <f>E12-G27</f>
        <v>214200</v>
      </c>
      <c r="H28" s="181" t="s">
        <v>21</v>
      </c>
    </row>
    <row r="29" spans="3:29" ht="15.75" thickTop="1" x14ac:dyDescent="0.25"/>
    <row r="30" spans="3:29" x14ac:dyDescent="0.25">
      <c r="D30" s="111" t="s">
        <v>97</v>
      </c>
    </row>
    <row r="31" spans="3:29" ht="21" x14ac:dyDescent="0.35">
      <c r="U31" s="193" t="s">
        <v>102</v>
      </c>
      <c r="V31" s="193"/>
      <c r="W31" s="193"/>
      <c r="AA31" s="194" t="s">
        <v>103</v>
      </c>
      <c r="AB31" s="194"/>
      <c r="AC31" s="194"/>
    </row>
    <row r="32" spans="3:29" ht="15.75" x14ac:dyDescent="0.25">
      <c r="C32" s="86"/>
      <c r="D32" s="68" t="s">
        <v>101</v>
      </c>
      <c r="E32" s="72"/>
      <c r="F32" s="77"/>
      <c r="G32" s="67"/>
      <c r="H32" s="192" t="s">
        <v>100</v>
      </c>
      <c r="I32" s="192"/>
      <c r="J32" s="192"/>
      <c r="K32" s="192"/>
    </row>
    <row r="33" spans="3:30" ht="16.5" thickBot="1" x14ac:dyDescent="0.3">
      <c r="D33" s="115"/>
      <c r="F33" s="78"/>
      <c r="H33" s="13"/>
      <c r="I33" s="48" t="s">
        <v>23</v>
      </c>
      <c r="J33" s="49" t="s">
        <v>24</v>
      </c>
      <c r="K33" s="45"/>
      <c r="L33" s="9" t="s">
        <v>0</v>
      </c>
      <c r="M33" s="10"/>
      <c r="N33" s="11" t="s">
        <v>2</v>
      </c>
      <c r="P33" s="12" t="s">
        <v>0</v>
      </c>
      <c r="Q33" s="13" t="s">
        <v>2</v>
      </c>
      <c r="T33" s="18" t="s">
        <v>0</v>
      </c>
      <c r="U33" s="190">
        <v>5121</v>
      </c>
      <c r="V33" s="190"/>
      <c r="W33" s="190"/>
      <c r="X33" s="19" t="s">
        <v>2</v>
      </c>
      <c r="Z33" s="18" t="s">
        <v>0</v>
      </c>
      <c r="AA33" s="190">
        <v>401</v>
      </c>
      <c r="AB33" s="190"/>
      <c r="AC33" s="190"/>
      <c r="AD33" s="19" t="s">
        <v>2</v>
      </c>
    </row>
    <row r="34" spans="3:30" x14ac:dyDescent="0.25">
      <c r="C34" s="168" t="s">
        <v>25</v>
      </c>
      <c r="D34" s="140" t="s">
        <v>78</v>
      </c>
      <c r="G34" s="64"/>
      <c r="H34" s="13">
        <v>301</v>
      </c>
      <c r="I34" s="48" t="s">
        <v>1</v>
      </c>
      <c r="J34" s="49" t="s">
        <v>3</v>
      </c>
      <c r="K34" s="47"/>
      <c r="L34" s="27" t="s">
        <v>26</v>
      </c>
      <c r="M34" s="12" t="s">
        <v>27</v>
      </c>
      <c r="N34" s="15">
        <v>401</v>
      </c>
      <c r="P34" s="30"/>
      <c r="Q34" s="31">
        <v>238000</v>
      </c>
      <c r="T34" s="184" t="s">
        <v>28</v>
      </c>
      <c r="U34" s="188">
        <v>220000</v>
      </c>
      <c r="V34" s="21"/>
      <c r="W34" s="20"/>
      <c r="X34" s="17"/>
      <c r="Z34" s="32"/>
      <c r="AA34" s="20"/>
      <c r="AB34" s="21"/>
      <c r="AC34" s="62"/>
      <c r="AD34" s="185" t="s">
        <v>28</v>
      </c>
    </row>
    <row r="35" spans="3:30" x14ac:dyDescent="0.25">
      <c r="C35" s="86"/>
      <c r="G35" s="64"/>
      <c r="H35" s="13">
        <v>4426</v>
      </c>
      <c r="I35" s="48" t="s">
        <v>1</v>
      </c>
      <c r="J35" s="49" t="s">
        <v>3</v>
      </c>
      <c r="K35" s="46"/>
      <c r="L35" s="28">
        <v>301</v>
      </c>
      <c r="N35" s="29"/>
      <c r="P35" s="44">
        <v>200000</v>
      </c>
      <c r="Q35" s="14"/>
      <c r="T35" s="1" t="s">
        <v>29</v>
      </c>
      <c r="U35" s="14"/>
      <c r="V35" s="22"/>
      <c r="W35" s="14">
        <v>214200</v>
      </c>
      <c r="X35" s="16" t="s">
        <v>30</v>
      </c>
      <c r="Z35" s="1" t="s">
        <v>29</v>
      </c>
      <c r="AA35" s="14">
        <v>23800</v>
      </c>
      <c r="AB35" s="22"/>
      <c r="AC35" s="14">
        <v>238000</v>
      </c>
      <c r="AD35" s="16" t="s">
        <v>30</v>
      </c>
    </row>
    <row r="36" spans="3:30" x14ac:dyDescent="0.25">
      <c r="C36" s="86"/>
      <c r="D36" s="116"/>
      <c r="E36" s="70"/>
      <c r="F36" s="79"/>
      <c r="G36" s="63"/>
      <c r="H36" s="13">
        <v>401</v>
      </c>
      <c r="I36" s="48" t="s">
        <v>5</v>
      </c>
      <c r="J36" s="49" t="s">
        <v>3</v>
      </c>
      <c r="K36" s="46"/>
      <c r="L36" s="28">
        <v>4426</v>
      </c>
      <c r="N36" s="29"/>
      <c r="P36" s="44">
        <v>38000</v>
      </c>
      <c r="Q36" s="14"/>
      <c r="U36" s="14"/>
      <c r="V36" s="22"/>
      <c r="W36" s="14"/>
      <c r="X36" s="33"/>
      <c r="AA36" s="14">
        <v>214200</v>
      </c>
      <c r="AB36" s="22"/>
      <c r="AC36" s="14"/>
      <c r="AD36" s="33"/>
    </row>
    <row r="37" spans="3:30" x14ac:dyDescent="0.25">
      <c r="G37" s="64"/>
      <c r="M37" s="83"/>
      <c r="U37" s="14"/>
      <c r="V37" s="22"/>
      <c r="W37" s="14"/>
      <c r="X37" s="33"/>
      <c r="AA37" s="14"/>
      <c r="AB37" s="22"/>
      <c r="AC37" s="14"/>
      <c r="AD37" s="33"/>
    </row>
    <row r="38" spans="3:30" x14ac:dyDescent="0.25">
      <c r="D38" s="117"/>
      <c r="F38" s="79"/>
      <c r="G38" s="64"/>
      <c r="H38" s="13"/>
      <c r="T38" s="37" t="s">
        <v>31</v>
      </c>
      <c r="U38" s="38">
        <f>SUM(U34:U37)</f>
        <v>220000</v>
      </c>
      <c r="V38" s="39"/>
      <c r="W38" s="38">
        <f>SUM(W34:W37)</f>
        <v>214200</v>
      </c>
      <c r="X38" s="40" t="s">
        <v>32</v>
      </c>
      <c r="Z38" s="37" t="s">
        <v>31</v>
      </c>
      <c r="AA38" s="38">
        <f>SUM(AA34:AA37)</f>
        <v>238000</v>
      </c>
      <c r="AB38" s="39"/>
      <c r="AC38" s="38">
        <f>SUM(AC34:AC37)</f>
        <v>238000</v>
      </c>
      <c r="AD38" s="40" t="s">
        <v>32</v>
      </c>
    </row>
    <row r="39" spans="3:30" x14ac:dyDescent="0.25">
      <c r="D39" s="116"/>
      <c r="E39" s="70"/>
      <c r="F39" s="79"/>
      <c r="G39" s="63"/>
      <c r="H39" s="13"/>
      <c r="I39" s="48" t="s">
        <v>23</v>
      </c>
      <c r="J39" s="49" t="s">
        <v>24</v>
      </c>
      <c r="K39" s="45"/>
      <c r="L39" s="9" t="s">
        <v>0</v>
      </c>
      <c r="M39" s="10"/>
      <c r="N39" s="11" t="s">
        <v>2</v>
      </c>
      <c r="P39" s="12" t="s">
        <v>0</v>
      </c>
      <c r="Q39" s="13" t="s">
        <v>2</v>
      </c>
      <c r="T39" s="34"/>
      <c r="U39" s="35"/>
      <c r="V39" s="36"/>
      <c r="W39" s="41">
        <f>U38-W38</f>
        <v>5800</v>
      </c>
      <c r="X39" s="42" t="s">
        <v>33</v>
      </c>
      <c r="Z39" s="42" t="s">
        <v>34</v>
      </c>
      <c r="AA39" s="41">
        <f>AC38-AA38</f>
        <v>0</v>
      </c>
      <c r="AB39" s="36"/>
      <c r="AC39" s="41"/>
      <c r="AD39" s="42"/>
    </row>
    <row r="40" spans="3:30" x14ac:dyDescent="0.25">
      <c r="D40" s="140" t="s">
        <v>79</v>
      </c>
      <c r="H40" s="13">
        <v>401</v>
      </c>
      <c r="I40" s="48" t="s">
        <v>5</v>
      </c>
      <c r="J40" s="49" t="s">
        <v>4</v>
      </c>
      <c r="K40" s="47"/>
      <c r="L40" s="27">
        <v>401</v>
      </c>
      <c r="M40" s="12" t="s">
        <v>27</v>
      </c>
      <c r="N40" s="15" t="s">
        <v>26</v>
      </c>
      <c r="P40" s="30">
        <v>23800</v>
      </c>
      <c r="Q40" s="31"/>
    </row>
    <row r="41" spans="3:30" x14ac:dyDescent="0.25">
      <c r="G41" s="64"/>
      <c r="H41" s="13">
        <v>767</v>
      </c>
      <c r="I41" s="48" t="s">
        <v>5</v>
      </c>
      <c r="J41" s="49" t="s">
        <v>3</v>
      </c>
      <c r="K41" s="46"/>
      <c r="L41" s="28"/>
      <c r="N41" s="169">
        <v>767</v>
      </c>
      <c r="P41" s="44"/>
      <c r="Q41" s="14">
        <v>20000</v>
      </c>
      <c r="Y41" s="43"/>
    </row>
    <row r="42" spans="3:30" ht="16.5" thickBot="1" x14ac:dyDescent="0.3">
      <c r="C42" s="86"/>
      <c r="G42" s="64"/>
      <c r="H42" s="13">
        <v>4426</v>
      </c>
      <c r="I42" s="48" t="s">
        <v>1</v>
      </c>
      <c r="J42" s="49" t="s">
        <v>4</v>
      </c>
      <c r="K42" s="46"/>
      <c r="L42" s="28"/>
      <c r="N42" s="169">
        <v>4426</v>
      </c>
      <c r="P42" s="44"/>
      <c r="Q42" s="14">
        <v>3800</v>
      </c>
      <c r="T42" s="18" t="s">
        <v>0</v>
      </c>
      <c r="U42" s="190">
        <v>4426</v>
      </c>
      <c r="V42" s="190"/>
      <c r="W42" s="190"/>
      <c r="X42" s="19" t="s">
        <v>2</v>
      </c>
      <c r="Z42" s="18" t="s">
        <v>0</v>
      </c>
      <c r="AA42" s="190">
        <v>767</v>
      </c>
      <c r="AB42" s="190"/>
      <c r="AC42" s="190"/>
      <c r="AD42" s="19" t="s">
        <v>2</v>
      </c>
    </row>
    <row r="43" spans="3:30" x14ac:dyDescent="0.25">
      <c r="C43" s="86"/>
      <c r="G43" s="64"/>
      <c r="H43" s="13"/>
      <c r="T43" s="184" t="s">
        <v>28</v>
      </c>
      <c r="U43" s="20"/>
      <c r="V43" s="21"/>
      <c r="W43" s="20"/>
      <c r="X43" s="17"/>
      <c r="Z43" s="32"/>
      <c r="AA43" s="20"/>
      <c r="AB43" s="21"/>
      <c r="AC43" s="62"/>
      <c r="AD43" s="185" t="s">
        <v>28</v>
      </c>
    </row>
    <row r="44" spans="3:30" x14ac:dyDescent="0.25">
      <c r="G44" s="64"/>
      <c r="H44" s="13"/>
      <c r="T44" s="1" t="s">
        <v>29</v>
      </c>
      <c r="U44" s="14">
        <v>38000</v>
      </c>
      <c r="V44" s="22"/>
      <c r="W44" s="14">
        <v>3800</v>
      </c>
      <c r="X44" s="16" t="s">
        <v>30</v>
      </c>
      <c r="Z44" s="1" t="s">
        <v>29</v>
      </c>
      <c r="AA44" s="14"/>
      <c r="AB44" s="22"/>
      <c r="AC44" s="14">
        <v>20000</v>
      </c>
      <c r="AD44" s="16" t="s">
        <v>30</v>
      </c>
    </row>
    <row r="45" spans="3:30" x14ac:dyDescent="0.25">
      <c r="C45" s="86"/>
      <c r="D45" s="116"/>
      <c r="E45" s="70"/>
      <c r="F45" s="79"/>
      <c r="G45" s="63"/>
      <c r="H45" s="13"/>
      <c r="I45" s="48" t="s">
        <v>23</v>
      </c>
      <c r="J45" s="49" t="s">
        <v>24</v>
      </c>
      <c r="K45" s="45"/>
      <c r="L45" s="9" t="s">
        <v>0</v>
      </c>
      <c r="M45" s="10"/>
      <c r="N45" s="11" t="s">
        <v>2</v>
      </c>
      <c r="P45" s="12" t="s">
        <v>0</v>
      </c>
      <c r="Q45" s="13" t="s">
        <v>2</v>
      </c>
      <c r="U45" s="14"/>
      <c r="V45" s="22"/>
      <c r="W45" s="14"/>
      <c r="X45" s="33"/>
      <c r="AA45" s="14"/>
      <c r="AB45" s="22"/>
      <c r="AC45" s="14"/>
      <c r="AD45" s="33"/>
    </row>
    <row r="46" spans="3:30" x14ac:dyDescent="0.25">
      <c r="D46" s="140" t="s">
        <v>80</v>
      </c>
      <c r="H46" s="13">
        <v>401</v>
      </c>
      <c r="I46" s="48" t="s">
        <v>5</v>
      </c>
      <c r="J46" s="49" t="s">
        <v>4</v>
      </c>
      <c r="K46" s="47"/>
      <c r="L46" s="27">
        <v>401</v>
      </c>
      <c r="M46" s="12" t="s">
        <v>27</v>
      </c>
      <c r="N46" s="15">
        <v>5121</v>
      </c>
      <c r="P46" s="30">
        <v>214200</v>
      </c>
      <c r="Q46" s="31">
        <f>P46</f>
        <v>214200</v>
      </c>
      <c r="U46" s="14"/>
      <c r="V46" s="22"/>
      <c r="W46" s="14"/>
      <c r="X46" s="33"/>
      <c r="AA46" s="14"/>
      <c r="AB46" s="22"/>
      <c r="AC46" s="14"/>
      <c r="AD46" s="33"/>
    </row>
    <row r="47" spans="3:30" x14ac:dyDescent="0.25">
      <c r="H47" s="13">
        <v>5121</v>
      </c>
      <c r="I47" s="52" t="s">
        <v>1</v>
      </c>
      <c r="J47" s="53" t="s">
        <v>4</v>
      </c>
      <c r="K47" s="57"/>
      <c r="L47" s="24"/>
      <c r="M47" s="83"/>
      <c r="N47" s="24"/>
      <c r="O47" s="24"/>
      <c r="P47" s="26"/>
      <c r="Q47" s="26"/>
      <c r="T47" s="37" t="s">
        <v>31</v>
      </c>
      <c r="U47" s="38">
        <f>SUM(U43:U46)</f>
        <v>38000</v>
      </c>
      <c r="V47" s="39"/>
      <c r="W47" s="38">
        <f>SUM(W43:W46)</f>
        <v>3800</v>
      </c>
      <c r="X47" s="40" t="s">
        <v>32</v>
      </c>
      <c r="Z47" s="37" t="s">
        <v>31</v>
      </c>
      <c r="AA47" s="38">
        <f>SUM(AA43:AA46)</f>
        <v>0</v>
      </c>
      <c r="AB47" s="39"/>
      <c r="AC47" s="38">
        <f>SUM(AC43:AC46)</f>
        <v>20000</v>
      </c>
      <c r="AD47" s="40" t="s">
        <v>32</v>
      </c>
    </row>
    <row r="48" spans="3:30" x14ac:dyDescent="0.25">
      <c r="H48" s="13"/>
      <c r="I48" s="52"/>
      <c r="J48" s="53"/>
      <c r="K48" s="57"/>
      <c r="L48" s="24"/>
      <c r="M48" s="83"/>
      <c r="N48" s="24"/>
      <c r="O48" s="24"/>
      <c r="P48" s="26"/>
      <c r="Q48" s="26"/>
      <c r="T48" s="34"/>
      <c r="U48" s="35"/>
      <c r="V48" s="36"/>
      <c r="W48" s="41">
        <f>U47-W47</f>
        <v>34200</v>
      </c>
      <c r="X48" s="42" t="s">
        <v>33</v>
      </c>
      <c r="Z48" s="42" t="s">
        <v>34</v>
      </c>
      <c r="AA48" s="41">
        <f>AC47-AA47</f>
        <v>20000</v>
      </c>
      <c r="AB48" s="36"/>
      <c r="AC48" s="41"/>
      <c r="AD48" s="42"/>
    </row>
    <row r="49" spans="4:30" x14ac:dyDescent="0.25">
      <c r="G49" s="64"/>
      <c r="H49" s="13"/>
      <c r="I49" s="52"/>
      <c r="J49" s="53"/>
      <c r="K49" s="59"/>
      <c r="L49" s="24"/>
      <c r="M49" s="83"/>
      <c r="N49" s="24"/>
      <c r="O49" s="24"/>
      <c r="P49" s="26"/>
      <c r="Q49" s="26"/>
      <c r="T49" s="103"/>
      <c r="U49" s="104"/>
      <c r="V49" s="104"/>
      <c r="W49" s="104"/>
      <c r="X49" s="100"/>
      <c r="Y49" s="100"/>
      <c r="Z49" s="103"/>
      <c r="AA49" s="104"/>
      <c r="AB49" s="104"/>
      <c r="AC49" s="105"/>
      <c r="AD49" s="106"/>
    </row>
    <row r="50" spans="4:30" x14ac:dyDescent="0.25">
      <c r="H50" s="13"/>
      <c r="I50" s="52"/>
      <c r="J50" s="53"/>
      <c r="K50" s="54"/>
      <c r="L50" s="55"/>
      <c r="M50" s="23"/>
      <c r="N50" s="56"/>
      <c r="O50" s="24"/>
      <c r="P50" s="23"/>
      <c r="Q50" s="23"/>
      <c r="T50" s="103"/>
      <c r="U50" s="104"/>
      <c r="V50" s="104"/>
      <c r="W50" s="104"/>
      <c r="X50" s="106"/>
      <c r="Y50" s="100"/>
      <c r="Z50" s="103"/>
      <c r="AA50" s="104"/>
      <c r="AB50" s="104"/>
      <c r="AC50" s="104"/>
      <c r="AD50" s="106"/>
    </row>
    <row r="52" spans="4:30" x14ac:dyDescent="0.25">
      <c r="D52" s="139" t="s">
        <v>106</v>
      </c>
    </row>
    <row r="53" spans="4:30" ht="24.75" customHeight="1" x14ac:dyDescent="0.25">
      <c r="E53" s="73" t="s">
        <v>6</v>
      </c>
      <c r="F53" s="76" t="s">
        <v>7</v>
      </c>
      <c r="G53" s="73" t="s">
        <v>8</v>
      </c>
    </row>
    <row r="54" spans="4:30" x14ac:dyDescent="0.25">
      <c r="D54" s="112" t="s">
        <v>81</v>
      </c>
      <c r="E54" s="138">
        <v>400000</v>
      </c>
      <c r="F54" s="129"/>
      <c r="G54" s="69"/>
    </row>
    <row r="55" spans="4:30" x14ac:dyDescent="0.25">
      <c r="D55" s="112" t="s">
        <v>66</v>
      </c>
      <c r="E55" s="144">
        <f>E54*19%</f>
        <v>76000</v>
      </c>
      <c r="F55" s="129"/>
      <c r="G55" s="69"/>
    </row>
    <row r="56" spans="4:30" x14ac:dyDescent="0.25">
      <c r="D56" s="145" t="s">
        <v>67</v>
      </c>
      <c r="E56" s="146">
        <f>E54+E55</f>
        <v>476000</v>
      </c>
      <c r="F56" s="129"/>
      <c r="G56" s="69"/>
    </row>
    <row r="57" spans="4:30" x14ac:dyDescent="0.25">
      <c r="D57" s="112"/>
      <c r="E57" s="147"/>
      <c r="F57" s="129"/>
      <c r="G57" s="69"/>
    </row>
    <row r="58" spans="4:30" x14ac:dyDescent="0.25">
      <c r="D58" s="113" t="s">
        <v>82</v>
      </c>
      <c r="E58" s="69">
        <f>E54</f>
        <v>400000</v>
      </c>
      <c r="F58" s="75">
        <v>0.04</v>
      </c>
      <c r="G58" s="70">
        <f>E58*F58</f>
        <v>16000</v>
      </c>
    </row>
    <row r="59" spans="4:30" x14ac:dyDescent="0.25">
      <c r="G59" s="66">
        <f>E58-G58</f>
        <v>384000</v>
      </c>
    </row>
    <row r="60" spans="4:30" x14ac:dyDescent="0.25">
      <c r="D60" s="113" t="s">
        <v>88</v>
      </c>
      <c r="E60" s="69">
        <f>G59</f>
        <v>384000</v>
      </c>
      <c r="F60" s="75">
        <v>0.03</v>
      </c>
      <c r="G60" s="70">
        <f>E60*F60</f>
        <v>11520</v>
      </c>
    </row>
    <row r="61" spans="4:30" x14ac:dyDescent="0.25">
      <c r="D61" s="113"/>
      <c r="E61" s="69"/>
      <c r="G61" s="66">
        <f>G59-G60</f>
        <v>372480</v>
      </c>
    </row>
    <row r="62" spans="4:30" ht="15.75" thickBot="1" x14ac:dyDescent="0.3">
      <c r="D62" s="113" t="s">
        <v>83</v>
      </c>
      <c r="E62" s="69">
        <f>G61</f>
        <v>372480</v>
      </c>
      <c r="F62" s="75">
        <v>0.02</v>
      </c>
      <c r="G62" s="70">
        <f>E62*F62</f>
        <v>7449.6</v>
      </c>
    </row>
    <row r="63" spans="4:30" ht="15.75" x14ac:dyDescent="0.25">
      <c r="D63" s="119" t="s">
        <v>70</v>
      </c>
      <c r="E63" s="120"/>
      <c r="F63" s="121"/>
      <c r="G63" s="131">
        <f>G58+G60+G62</f>
        <v>34969.599999999999</v>
      </c>
      <c r="H63" s="181" t="s">
        <v>48</v>
      </c>
    </row>
    <row r="64" spans="4:30" ht="15.75" x14ac:dyDescent="0.25">
      <c r="D64" s="132" t="s">
        <v>71</v>
      </c>
      <c r="E64" s="148">
        <f>G63</f>
        <v>34969.599999999999</v>
      </c>
      <c r="F64" s="149">
        <v>0.19</v>
      </c>
      <c r="G64" s="135">
        <f>E64*F64</f>
        <v>6644.2240000000002</v>
      </c>
      <c r="H64" s="181" t="s">
        <v>49</v>
      </c>
    </row>
    <row r="65" spans="3:30" ht="15.75" x14ac:dyDescent="0.25">
      <c r="D65" s="150" t="s">
        <v>72</v>
      </c>
      <c r="E65" s="151"/>
      <c r="F65" s="152"/>
      <c r="G65" s="153">
        <f>G63+G64</f>
        <v>41613.824000000001</v>
      </c>
      <c r="H65" s="181" t="s">
        <v>51</v>
      </c>
    </row>
    <row r="66" spans="3:30" x14ac:dyDescent="0.25">
      <c r="H66" s="181"/>
    </row>
    <row r="67" spans="3:30" x14ac:dyDescent="0.25">
      <c r="D67" s="111" t="s">
        <v>84</v>
      </c>
      <c r="E67" s="66">
        <f>IF(F67=0,0, E54-G63)</f>
        <v>365030.40000000002</v>
      </c>
      <c r="F67" s="75">
        <v>0.05</v>
      </c>
      <c r="G67" s="70">
        <f>E67*F67</f>
        <v>18251.52</v>
      </c>
      <c r="H67" s="181" t="s">
        <v>16</v>
      </c>
    </row>
    <row r="68" spans="3:30" x14ac:dyDescent="0.25">
      <c r="D68" s="132" t="s">
        <v>74</v>
      </c>
      <c r="E68" s="154">
        <f>G67</f>
        <v>18251.52</v>
      </c>
      <c r="F68" s="155">
        <v>0.19</v>
      </c>
      <c r="G68" s="154">
        <f>E68*F68</f>
        <v>3467.7888000000003</v>
      </c>
      <c r="H68" s="181" t="s">
        <v>49</v>
      </c>
    </row>
    <row r="69" spans="3:30" ht="15.75" x14ac:dyDescent="0.25">
      <c r="D69" s="156" t="s">
        <v>75</v>
      </c>
      <c r="E69" s="157"/>
      <c r="F69" s="158"/>
      <c r="G69" s="159">
        <f>G67+G68</f>
        <v>21719.308799999999</v>
      </c>
      <c r="H69" s="181" t="s">
        <v>51</v>
      </c>
    </row>
    <row r="70" spans="3:30" x14ac:dyDescent="0.25">
      <c r="C70" s="86"/>
      <c r="H70" s="181"/>
    </row>
    <row r="71" spans="3:30" ht="15.75" x14ac:dyDescent="0.25">
      <c r="C71" s="86"/>
      <c r="D71" s="160" t="s">
        <v>76</v>
      </c>
      <c r="E71" s="161"/>
      <c r="F71" s="162"/>
      <c r="G71" s="163">
        <f>G65+G69</f>
        <v>63333.132799999999</v>
      </c>
      <c r="H71" s="181"/>
    </row>
    <row r="72" spans="3:30" ht="18.75" x14ac:dyDescent="0.3">
      <c r="C72" s="86"/>
      <c r="D72" s="164" t="s">
        <v>77</v>
      </c>
      <c r="E72" s="165"/>
      <c r="F72" s="166"/>
      <c r="G72" s="167">
        <f>E56-G71</f>
        <v>412666.86719999998</v>
      </c>
      <c r="H72" s="181" t="s">
        <v>21</v>
      </c>
    </row>
    <row r="73" spans="3:30" ht="15.75" thickTop="1" x14ac:dyDescent="0.25"/>
    <row r="74" spans="3:30" x14ac:dyDescent="0.25">
      <c r="D74" s="111" t="s">
        <v>98</v>
      </c>
    </row>
    <row r="75" spans="3:30" ht="21" x14ac:dyDescent="0.35">
      <c r="U75" s="193" t="s">
        <v>102</v>
      </c>
      <c r="V75" s="193"/>
      <c r="W75" s="193"/>
      <c r="AA75" s="194" t="s">
        <v>103</v>
      </c>
      <c r="AB75" s="194"/>
      <c r="AC75" s="194"/>
    </row>
    <row r="76" spans="3:30" ht="15.75" x14ac:dyDescent="0.25">
      <c r="D76" s="68" t="s">
        <v>101</v>
      </c>
      <c r="E76" s="72"/>
      <c r="F76" s="77"/>
      <c r="G76" s="67"/>
      <c r="H76" s="192" t="s">
        <v>100</v>
      </c>
      <c r="I76" s="192"/>
      <c r="J76" s="192"/>
      <c r="K76" s="192"/>
    </row>
    <row r="77" spans="3:30" ht="16.5" thickBot="1" x14ac:dyDescent="0.3">
      <c r="D77" s="115"/>
      <c r="F77" s="78"/>
      <c r="H77" s="13"/>
      <c r="I77" s="48" t="s">
        <v>23</v>
      </c>
      <c r="J77" s="49" t="s">
        <v>24</v>
      </c>
      <c r="K77" s="45"/>
      <c r="L77" s="9" t="s">
        <v>0</v>
      </c>
      <c r="M77" s="10"/>
      <c r="N77" s="11" t="s">
        <v>2</v>
      </c>
      <c r="P77" s="12" t="s">
        <v>0</v>
      </c>
      <c r="Q77" s="13" t="s">
        <v>2</v>
      </c>
      <c r="T77" s="18" t="s">
        <v>0</v>
      </c>
      <c r="U77" s="190">
        <v>5121</v>
      </c>
      <c r="V77" s="190"/>
      <c r="W77" s="190"/>
      <c r="X77" s="19" t="s">
        <v>2</v>
      </c>
      <c r="Z77" s="18" t="s">
        <v>0</v>
      </c>
      <c r="AA77" s="190">
        <v>401</v>
      </c>
      <c r="AB77" s="190"/>
      <c r="AC77" s="190"/>
      <c r="AD77" s="19" t="s">
        <v>2</v>
      </c>
    </row>
    <row r="78" spans="3:30" x14ac:dyDescent="0.25">
      <c r="C78" s="86" t="s">
        <v>41</v>
      </c>
      <c r="D78" s="140" t="s">
        <v>91</v>
      </c>
      <c r="G78" s="64"/>
      <c r="H78" s="13">
        <v>371</v>
      </c>
      <c r="I78" s="48" t="s">
        <v>1</v>
      </c>
      <c r="J78" s="49" t="s">
        <v>3</v>
      </c>
      <c r="K78" s="47"/>
      <c r="L78" s="27" t="s">
        <v>26</v>
      </c>
      <c r="M78" s="12" t="s">
        <v>27</v>
      </c>
      <c r="N78" s="15">
        <v>401</v>
      </c>
      <c r="P78" s="30"/>
      <c r="Q78" s="31">
        <v>476000</v>
      </c>
      <c r="T78" s="184" t="s">
        <v>28</v>
      </c>
      <c r="U78" s="188">
        <v>450000</v>
      </c>
      <c r="V78" s="21"/>
      <c r="W78" s="20"/>
      <c r="X78" s="17"/>
      <c r="Z78" s="32"/>
      <c r="AA78" s="20"/>
      <c r="AB78" s="21"/>
      <c r="AC78" s="62"/>
      <c r="AD78" s="185" t="s">
        <v>28</v>
      </c>
    </row>
    <row r="79" spans="3:30" x14ac:dyDescent="0.25">
      <c r="G79" s="64"/>
      <c r="H79" s="13">
        <v>4426</v>
      </c>
      <c r="I79" s="48" t="s">
        <v>1</v>
      </c>
      <c r="J79" s="49" t="s">
        <v>3</v>
      </c>
      <c r="K79" s="46"/>
      <c r="L79" s="28">
        <v>371</v>
      </c>
      <c r="N79" s="29"/>
      <c r="P79" s="44">
        <v>400000</v>
      </c>
      <c r="Q79" s="14"/>
      <c r="T79" s="1" t="s">
        <v>29</v>
      </c>
      <c r="U79" s="14"/>
      <c r="V79" s="22"/>
      <c r="W79" s="14">
        <v>412666.87</v>
      </c>
      <c r="X79" s="16" t="s">
        <v>30</v>
      </c>
      <c r="Z79" s="1" t="s">
        <v>29</v>
      </c>
      <c r="AA79" s="14">
        <v>41613.82</v>
      </c>
      <c r="AB79" s="22"/>
      <c r="AC79" s="14">
        <v>476000</v>
      </c>
      <c r="AD79" s="16" t="s">
        <v>30</v>
      </c>
    </row>
    <row r="80" spans="3:30" x14ac:dyDescent="0.25">
      <c r="D80" s="116"/>
      <c r="E80" s="70"/>
      <c r="F80" s="79"/>
      <c r="G80" s="63"/>
      <c r="H80" s="13">
        <v>401</v>
      </c>
      <c r="I80" s="48" t="s">
        <v>5</v>
      </c>
      <c r="J80" s="49" t="s">
        <v>3</v>
      </c>
      <c r="K80" s="46"/>
      <c r="L80" s="28">
        <v>4426</v>
      </c>
      <c r="N80" s="29"/>
      <c r="P80" s="44">
        <v>76000</v>
      </c>
      <c r="Q80" s="14"/>
      <c r="U80" s="14"/>
      <c r="V80" s="22"/>
      <c r="W80" s="14"/>
      <c r="X80" s="33"/>
      <c r="AA80" s="14">
        <v>21719.31</v>
      </c>
      <c r="AB80" s="22"/>
      <c r="AC80" s="14"/>
      <c r="AD80" s="33"/>
    </row>
    <row r="81" spans="3:30" x14ac:dyDescent="0.25">
      <c r="C81" s="86"/>
      <c r="G81" s="64"/>
      <c r="M81" s="83"/>
      <c r="U81" s="14"/>
      <c r="V81" s="22"/>
      <c r="W81" s="14"/>
      <c r="X81" s="33"/>
      <c r="AA81" s="14">
        <v>412666.87</v>
      </c>
      <c r="AB81" s="22"/>
      <c r="AC81" s="14"/>
      <c r="AD81" s="33"/>
    </row>
    <row r="82" spans="3:30" x14ac:dyDescent="0.25">
      <c r="C82" s="86"/>
      <c r="D82" s="117"/>
      <c r="F82" s="79"/>
      <c r="G82" s="64"/>
      <c r="H82" s="13"/>
      <c r="T82" s="37" t="s">
        <v>31</v>
      </c>
      <c r="U82" s="38">
        <f>SUM(U78:U81)</f>
        <v>450000</v>
      </c>
      <c r="V82" s="39"/>
      <c r="W82" s="38">
        <f>SUM(W78:W81)</f>
        <v>412666.87</v>
      </c>
      <c r="X82" s="40" t="s">
        <v>32</v>
      </c>
      <c r="Z82" s="37" t="s">
        <v>31</v>
      </c>
      <c r="AA82" s="38">
        <f>SUM(AA78:AA81)</f>
        <v>476000</v>
      </c>
      <c r="AB82" s="39"/>
      <c r="AC82" s="38">
        <f>SUM(AC78:AC81)</f>
        <v>476000</v>
      </c>
      <c r="AD82" s="40" t="s">
        <v>32</v>
      </c>
    </row>
    <row r="83" spans="3:30" x14ac:dyDescent="0.25">
      <c r="D83" s="116"/>
      <c r="E83" s="70"/>
      <c r="F83" s="79"/>
      <c r="G83" s="63"/>
      <c r="H83" s="13"/>
      <c r="I83" s="48" t="s">
        <v>23</v>
      </c>
      <c r="J83" s="49" t="s">
        <v>24</v>
      </c>
      <c r="K83" s="45"/>
      <c r="L83" s="9" t="s">
        <v>0</v>
      </c>
      <c r="M83" s="10"/>
      <c r="N83" s="11" t="s">
        <v>2</v>
      </c>
      <c r="P83" s="12" t="s">
        <v>0</v>
      </c>
      <c r="Q83" s="13" t="s">
        <v>2</v>
      </c>
      <c r="T83" s="34"/>
      <c r="U83" s="35"/>
      <c r="V83" s="36"/>
      <c r="W83" s="41">
        <f>U82-W82</f>
        <v>37333.130000000005</v>
      </c>
      <c r="X83" s="42" t="s">
        <v>33</v>
      </c>
      <c r="Z83" s="42" t="s">
        <v>34</v>
      </c>
      <c r="AA83" s="41">
        <f>AC82-AA82</f>
        <v>0</v>
      </c>
      <c r="AB83" s="36"/>
      <c r="AC83" s="41"/>
      <c r="AD83" s="42"/>
    </row>
    <row r="84" spans="3:30" x14ac:dyDescent="0.25">
      <c r="C84" s="86"/>
      <c r="D84" s="140" t="s">
        <v>85</v>
      </c>
      <c r="H84" s="13">
        <v>401</v>
      </c>
      <c r="I84" s="48" t="s">
        <v>5</v>
      </c>
      <c r="J84" s="49" t="s">
        <v>4</v>
      </c>
      <c r="K84" s="47"/>
      <c r="L84" s="27">
        <v>401</v>
      </c>
      <c r="M84" s="12" t="s">
        <v>27</v>
      </c>
      <c r="N84" s="15" t="s">
        <v>26</v>
      </c>
      <c r="P84" s="30">
        <v>41613.82</v>
      </c>
      <c r="Q84" s="31"/>
    </row>
    <row r="85" spans="3:30" x14ac:dyDescent="0.25">
      <c r="G85" s="64"/>
      <c r="H85" s="13">
        <v>4426</v>
      </c>
      <c r="I85" s="48" t="s">
        <v>1</v>
      </c>
      <c r="J85" s="49" t="s">
        <v>4</v>
      </c>
      <c r="K85" s="46"/>
      <c r="L85" s="28"/>
      <c r="N85" s="169">
        <v>609</v>
      </c>
      <c r="P85" s="44"/>
      <c r="Q85" s="14">
        <v>34969.599999999999</v>
      </c>
      <c r="Y85" s="43"/>
    </row>
    <row r="86" spans="3:30" ht="16.5" thickBot="1" x14ac:dyDescent="0.3">
      <c r="G86" s="64"/>
      <c r="H86" s="13">
        <v>609</v>
      </c>
      <c r="I86" s="48" t="s">
        <v>5</v>
      </c>
      <c r="J86" s="49" t="s">
        <v>3</v>
      </c>
      <c r="K86" s="46"/>
      <c r="L86" s="28"/>
      <c r="N86" s="169">
        <v>4426</v>
      </c>
      <c r="P86" s="44"/>
      <c r="Q86" s="14">
        <v>6644.22</v>
      </c>
      <c r="T86" s="18" t="s">
        <v>0</v>
      </c>
      <c r="U86" s="190">
        <v>4426</v>
      </c>
      <c r="V86" s="190"/>
      <c r="W86" s="190"/>
      <c r="X86" s="19" t="s">
        <v>2</v>
      </c>
      <c r="Z86" s="18" t="s">
        <v>0</v>
      </c>
      <c r="AA86" s="190">
        <v>767</v>
      </c>
      <c r="AB86" s="190"/>
      <c r="AC86" s="190"/>
      <c r="AD86" s="19" t="s">
        <v>2</v>
      </c>
    </row>
    <row r="87" spans="3:30" x14ac:dyDescent="0.25">
      <c r="G87" s="64"/>
      <c r="H87" s="13"/>
      <c r="T87" s="184" t="s">
        <v>28</v>
      </c>
      <c r="U87" s="20"/>
      <c r="V87" s="21"/>
      <c r="W87" s="20"/>
      <c r="X87" s="17"/>
      <c r="Z87" s="32"/>
      <c r="AA87" s="20"/>
      <c r="AB87" s="21"/>
      <c r="AC87" s="62"/>
      <c r="AD87" s="185" t="s">
        <v>28</v>
      </c>
    </row>
    <row r="88" spans="3:30" x14ac:dyDescent="0.25">
      <c r="G88" s="64"/>
      <c r="H88" s="13"/>
      <c r="T88" s="1" t="s">
        <v>29</v>
      </c>
      <c r="U88" s="14">
        <v>76000</v>
      </c>
      <c r="V88" s="22"/>
      <c r="W88" s="14">
        <v>6644.22</v>
      </c>
      <c r="X88" s="16" t="s">
        <v>30</v>
      </c>
      <c r="Z88" s="1" t="s">
        <v>29</v>
      </c>
      <c r="AA88" s="14"/>
      <c r="AB88" s="22"/>
      <c r="AC88" s="14">
        <v>18251.52</v>
      </c>
      <c r="AD88" s="16" t="s">
        <v>30</v>
      </c>
    </row>
    <row r="89" spans="3:30" x14ac:dyDescent="0.25">
      <c r="C89" s="86"/>
      <c r="D89" s="116"/>
      <c r="E89" s="70"/>
      <c r="F89" s="79"/>
      <c r="G89" s="63"/>
      <c r="H89" s="13"/>
      <c r="I89" s="48" t="s">
        <v>23</v>
      </c>
      <c r="J89" s="49" t="s">
        <v>24</v>
      </c>
      <c r="K89" s="45"/>
      <c r="L89" s="9" t="s">
        <v>0</v>
      </c>
      <c r="M89" s="10"/>
      <c r="N89" s="11" t="s">
        <v>2</v>
      </c>
      <c r="P89" s="12" t="s">
        <v>0</v>
      </c>
      <c r="Q89" s="13" t="s">
        <v>2</v>
      </c>
      <c r="U89" s="14"/>
      <c r="V89" s="22"/>
      <c r="W89" s="14">
        <v>3467.79</v>
      </c>
      <c r="X89" s="33"/>
      <c r="AA89" s="14"/>
      <c r="AB89" s="22"/>
      <c r="AC89" s="14"/>
      <c r="AD89" s="33"/>
    </row>
    <row r="90" spans="3:30" x14ac:dyDescent="0.25">
      <c r="C90" s="86"/>
      <c r="D90" s="140" t="s">
        <v>79</v>
      </c>
      <c r="H90" s="13">
        <v>401</v>
      </c>
      <c r="I90" s="48" t="s">
        <v>5</v>
      </c>
      <c r="J90" s="49"/>
      <c r="K90" s="47"/>
      <c r="L90" s="27">
        <v>401</v>
      </c>
      <c r="M90" s="12" t="s">
        <v>27</v>
      </c>
      <c r="N90" s="15" t="s">
        <v>26</v>
      </c>
      <c r="P90" s="30">
        <v>21719.31</v>
      </c>
      <c r="Q90" s="31"/>
      <c r="U90" s="14"/>
      <c r="V90" s="22"/>
      <c r="W90" s="14"/>
      <c r="X90" s="33"/>
      <c r="AA90" s="14"/>
      <c r="AB90" s="22"/>
      <c r="AC90" s="14"/>
      <c r="AD90" s="33"/>
    </row>
    <row r="91" spans="3:30" x14ac:dyDescent="0.25">
      <c r="C91" s="86"/>
      <c r="G91" s="64"/>
      <c r="H91" s="13">
        <v>767</v>
      </c>
      <c r="I91" s="48" t="s">
        <v>5</v>
      </c>
      <c r="J91" s="49"/>
      <c r="K91" s="46"/>
      <c r="L91" s="28"/>
      <c r="N91" s="169">
        <v>767</v>
      </c>
      <c r="P91" s="44"/>
      <c r="Q91" s="14">
        <v>18251.52</v>
      </c>
      <c r="T91" s="37" t="s">
        <v>31</v>
      </c>
      <c r="U91" s="38">
        <f>SUM(U87:U90)</f>
        <v>76000</v>
      </c>
      <c r="V91" s="39"/>
      <c r="W91" s="38">
        <f>SUM(W87:W90)</f>
        <v>10112.01</v>
      </c>
      <c r="X91" s="40" t="s">
        <v>32</v>
      </c>
      <c r="Z91" s="37" t="s">
        <v>31</v>
      </c>
      <c r="AA91" s="38">
        <f>SUM(AA87:AA90)</f>
        <v>0</v>
      </c>
      <c r="AB91" s="39"/>
      <c r="AC91" s="38">
        <f>SUM(AC87:AC90)</f>
        <v>18251.52</v>
      </c>
      <c r="AD91" s="40" t="s">
        <v>32</v>
      </c>
    </row>
    <row r="92" spans="3:30" x14ac:dyDescent="0.25">
      <c r="C92" s="86"/>
      <c r="G92" s="64"/>
      <c r="H92" s="13">
        <v>4426</v>
      </c>
      <c r="I92" s="48" t="s">
        <v>1</v>
      </c>
      <c r="J92" s="49"/>
      <c r="K92" s="46"/>
      <c r="L92" s="28"/>
      <c r="N92" s="169">
        <v>4426</v>
      </c>
      <c r="P92" s="44"/>
      <c r="Q92" s="14">
        <v>3467.79</v>
      </c>
      <c r="T92" s="34"/>
      <c r="U92" s="35"/>
      <c r="V92" s="36"/>
      <c r="W92" s="41">
        <f>U91-W91</f>
        <v>65887.990000000005</v>
      </c>
      <c r="X92" s="42" t="s">
        <v>33</v>
      </c>
      <c r="Z92" s="42" t="s">
        <v>34</v>
      </c>
      <c r="AA92" s="41">
        <f>AC91-AA91</f>
        <v>18251.52</v>
      </c>
      <c r="AB92" s="36"/>
      <c r="AC92" s="41"/>
      <c r="AD92" s="42"/>
    </row>
    <row r="93" spans="3:30" ht="15.75" x14ac:dyDescent="0.25">
      <c r="H93" s="13"/>
      <c r="I93" s="52"/>
      <c r="J93" s="53"/>
      <c r="K93" s="54"/>
      <c r="L93" s="55"/>
      <c r="M93" s="23"/>
      <c r="N93" s="56"/>
      <c r="O93" s="24"/>
      <c r="P93" s="23"/>
      <c r="Q93" s="23"/>
      <c r="T93" s="101"/>
      <c r="U93" s="178"/>
      <c r="V93" s="178"/>
      <c r="W93" s="178"/>
      <c r="X93" s="102"/>
      <c r="Y93" s="100"/>
      <c r="Z93" s="101"/>
      <c r="AA93" s="178"/>
      <c r="AB93" s="178"/>
      <c r="AC93" s="178"/>
      <c r="AD93" s="102"/>
    </row>
    <row r="94" spans="3:30" x14ac:dyDescent="0.25">
      <c r="C94" s="86"/>
      <c r="H94" s="13"/>
      <c r="I94" s="52"/>
      <c r="J94" s="53"/>
      <c r="K94" s="57"/>
      <c r="L94" s="58"/>
      <c r="M94" s="23"/>
      <c r="N94" s="25"/>
      <c r="O94" s="24"/>
      <c r="P94" s="26"/>
      <c r="Q94" s="26"/>
      <c r="T94" s="103"/>
      <c r="U94" s="104"/>
      <c r="V94" s="104"/>
      <c r="W94" s="104"/>
      <c r="X94" s="100"/>
      <c r="Y94" s="100"/>
      <c r="Z94" s="103"/>
      <c r="AA94" s="104"/>
      <c r="AB94" s="104"/>
      <c r="AC94" s="105"/>
      <c r="AD94" s="106"/>
    </row>
    <row r="95" spans="3:30" ht="16.5" thickBot="1" x14ac:dyDescent="0.3">
      <c r="D95" s="116"/>
      <c r="E95" s="70"/>
      <c r="F95" s="79"/>
      <c r="G95" s="63"/>
      <c r="H95" s="13"/>
      <c r="I95" s="48" t="s">
        <v>23</v>
      </c>
      <c r="J95" s="49" t="s">
        <v>24</v>
      </c>
      <c r="K95" s="45"/>
      <c r="L95" s="9" t="s">
        <v>0</v>
      </c>
      <c r="M95" s="10"/>
      <c r="N95" s="11" t="s">
        <v>2</v>
      </c>
      <c r="P95" s="12" t="s">
        <v>0</v>
      </c>
      <c r="Q95" s="13" t="s">
        <v>2</v>
      </c>
      <c r="Y95" s="100"/>
      <c r="Z95" s="18" t="s">
        <v>0</v>
      </c>
      <c r="AA95" s="190">
        <v>609</v>
      </c>
      <c r="AB95" s="190"/>
      <c r="AC95" s="190"/>
      <c r="AD95" s="19" t="s">
        <v>2</v>
      </c>
    </row>
    <row r="96" spans="3:30" x14ac:dyDescent="0.25">
      <c r="D96" s="140" t="s">
        <v>86</v>
      </c>
      <c r="H96" s="13">
        <v>401</v>
      </c>
      <c r="I96" s="48" t="s">
        <v>5</v>
      </c>
      <c r="J96" s="49" t="s">
        <v>4</v>
      </c>
      <c r="K96" s="47"/>
      <c r="L96" s="27">
        <v>401</v>
      </c>
      <c r="M96" s="12" t="s">
        <v>27</v>
      </c>
      <c r="N96" s="15">
        <v>5121</v>
      </c>
      <c r="P96" s="30">
        <v>412666.87</v>
      </c>
      <c r="Q96" s="31">
        <v>412666.87</v>
      </c>
      <c r="Y96" s="100"/>
      <c r="Z96" s="32"/>
      <c r="AA96" s="20"/>
      <c r="AB96" s="21"/>
      <c r="AC96" s="20"/>
      <c r="AD96" s="185" t="s">
        <v>28</v>
      </c>
    </row>
    <row r="97" spans="3:30" x14ac:dyDescent="0.25">
      <c r="H97" s="13">
        <v>5121</v>
      </c>
      <c r="I97" s="60" t="s">
        <v>1</v>
      </c>
      <c r="J97" s="61" t="s">
        <v>4</v>
      </c>
      <c r="K97" s="24"/>
      <c r="L97" s="24"/>
      <c r="M97" s="83"/>
      <c r="N97" s="24"/>
      <c r="O97" s="24"/>
      <c r="P97" s="24"/>
      <c r="Q97" s="24"/>
      <c r="Y97" s="100"/>
      <c r="Z97" s="1" t="s">
        <v>29</v>
      </c>
      <c r="AA97" s="14"/>
      <c r="AB97" s="22"/>
      <c r="AC97" s="14">
        <v>34969.599999999999</v>
      </c>
      <c r="AD97" s="16" t="s">
        <v>30</v>
      </c>
    </row>
    <row r="98" spans="3:30" x14ac:dyDescent="0.25">
      <c r="H98" s="13"/>
      <c r="I98" s="60"/>
      <c r="J98" s="61"/>
      <c r="K98" s="24"/>
      <c r="L98" s="24"/>
      <c r="M98" s="83"/>
      <c r="N98" s="24"/>
      <c r="O98" s="24"/>
      <c r="P98" s="24"/>
      <c r="Q98" s="24"/>
      <c r="Y98" s="100"/>
      <c r="AA98" s="14"/>
      <c r="AB98" s="22"/>
      <c r="AC98" s="14"/>
      <c r="AD98" s="33"/>
    </row>
    <row r="99" spans="3:30" x14ac:dyDescent="0.25">
      <c r="H99" s="13"/>
      <c r="I99" s="52"/>
      <c r="J99" s="53"/>
      <c r="K99" s="54"/>
      <c r="L99" s="55"/>
      <c r="M99" s="23"/>
      <c r="N99" s="56"/>
      <c r="O99" s="24"/>
      <c r="P99" s="23"/>
      <c r="Q99" s="23"/>
      <c r="Y99" s="100"/>
      <c r="AA99" s="14"/>
      <c r="AB99" s="22"/>
      <c r="AC99" s="14"/>
      <c r="AD99" s="33"/>
    </row>
    <row r="100" spans="3:30" x14ac:dyDescent="0.25">
      <c r="H100" s="13"/>
      <c r="I100" s="52"/>
      <c r="J100" s="53"/>
      <c r="K100" s="57"/>
      <c r="L100" s="58"/>
      <c r="M100" s="23"/>
      <c r="N100" s="25"/>
      <c r="O100" s="24"/>
      <c r="P100" s="26"/>
      <c r="Q100" s="26"/>
      <c r="Y100" s="110"/>
      <c r="Z100" s="37" t="s">
        <v>31</v>
      </c>
      <c r="AA100" s="38">
        <f>SUM(AA96:AA99)</f>
        <v>0</v>
      </c>
      <c r="AB100" s="39"/>
      <c r="AC100" s="38">
        <f>SUM(AC96:AC99)</f>
        <v>34969.599999999999</v>
      </c>
      <c r="AD100" s="40" t="s">
        <v>32</v>
      </c>
    </row>
    <row r="101" spans="3:30" x14ac:dyDescent="0.25">
      <c r="H101" s="13"/>
      <c r="I101" s="52"/>
      <c r="J101" s="53"/>
      <c r="K101" s="59"/>
      <c r="L101" s="24"/>
      <c r="M101" s="83"/>
      <c r="N101" s="24"/>
      <c r="O101" s="24"/>
      <c r="P101" s="26"/>
      <c r="Q101" s="26"/>
      <c r="Y101" s="100"/>
      <c r="Z101" s="42" t="s">
        <v>34</v>
      </c>
      <c r="AA101" s="41">
        <f>AC100-AA100</f>
        <v>34969.599999999999</v>
      </c>
      <c r="AB101" s="36"/>
      <c r="AC101" s="41"/>
      <c r="AD101" s="42"/>
    </row>
    <row r="102" spans="3:30" ht="15.75" x14ac:dyDescent="0.25">
      <c r="T102" s="101"/>
      <c r="U102" s="178"/>
      <c r="V102" s="178"/>
      <c r="W102" s="178"/>
      <c r="X102" s="102"/>
      <c r="Y102" s="100"/>
      <c r="Z102" s="101"/>
      <c r="AA102" s="178"/>
      <c r="AB102" s="178"/>
      <c r="AC102" s="178"/>
      <c r="AD102" s="102"/>
    </row>
    <row r="103" spans="3:30" x14ac:dyDescent="0.25">
      <c r="T103" s="103"/>
      <c r="U103" s="104"/>
      <c r="V103" s="104"/>
      <c r="W103" s="104"/>
      <c r="X103" s="100"/>
      <c r="Y103" s="100"/>
      <c r="Z103" s="103"/>
      <c r="AA103" s="104"/>
      <c r="AB103" s="104"/>
      <c r="AC103" s="105"/>
      <c r="AD103" s="106"/>
    </row>
    <row r="104" spans="3:30" x14ac:dyDescent="0.25">
      <c r="H104" s="13"/>
      <c r="I104" s="60"/>
      <c r="J104" s="61"/>
      <c r="K104" s="24"/>
      <c r="L104" s="24"/>
      <c r="M104" s="83"/>
      <c r="N104" s="24"/>
      <c r="O104" s="24"/>
      <c r="P104" s="24"/>
      <c r="Q104" s="24"/>
      <c r="T104" s="103"/>
      <c r="U104" s="104"/>
      <c r="V104" s="104"/>
      <c r="W104" s="104"/>
      <c r="X104" s="106"/>
      <c r="Y104" s="100"/>
      <c r="Z104" s="103"/>
      <c r="AA104" s="104"/>
      <c r="AB104" s="104"/>
      <c r="AC104" s="104"/>
      <c r="AD104" s="106"/>
    </row>
    <row r="105" spans="3:30" x14ac:dyDescent="0.25">
      <c r="H105" s="13"/>
      <c r="I105" s="52"/>
      <c r="J105" s="53"/>
      <c r="K105" s="59"/>
      <c r="L105" s="55"/>
      <c r="M105" s="23"/>
      <c r="N105" s="56"/>
      <c r="O105" s="24"/>
      <c r="P105" s="23"/>
      <c r="Q105" s="23"/>
      <c r="T105" s="100"/>
      <c r="U105" s="104"/>
      <c r="V105" s="104"/>
      <c r="W105" s="104"/>
      <c r="X105" s="107"/>
      <c r="Y105" s="100"/>
      <c r="Z105" s="100"/>
      <c r="AA105" s="104"/>
      <c r="AB105" s="104"/>
      <c r="AC105" s="104"/>
      <c r="AD105" s="107"/>
    </row>
    <row r="106" spans="3:30" x14ac:dyDescent="0.25">
      <c r="H106" s="13"/>
      <c r="I106" s="60"/>
      <c r="J106" s="61"/>
      <c r="K106" s="54"/>
      <c r="L106" s="58"/>
      <c r="M106" s="23"/>
      <c r="N106" s="25"/>
      <c r="O106" s="24"/>
      <c r="P106" s="26"/>
      <c r="Q106" s="26"/>
      <c r="T106" s="100"/>
      <c r="U106" s="104"/>
      <c r="V106" s="104"/>
      <c r="W106" s="104"/>
      <c r="X106" s="107"/>
      <c r="Y106" s="100"/>
      <c r="Z106" s="100"/>
      <c r="AA106" s="104"/>
      <c r="AB106" s="104"/>
      <c r="AC106" s="104"/>
      <c r="AD106" s="107"/>
    </row>
    <row r="107" spans="3:30" x14ac:dyDescent="0.25">
      <c r="H107" s="13"/>
      <c r="I107" s="60"/>
      <c r="J107" s="61"/>
      <c r="K107" s="24"/>
      <c r="L107" s="24"/>
      <c r="M107" s="83"/>
      <c r="N107" s="24"/>
      <c r="O107" s="24"/>
      <c r="P107" s="24"/>
      <c r="Q107" s="24"/>
      <c r="T107" s="103"/>
      <c r="U107" s="105"/>
      <c r="V107" s="105"/>
      <c r="W107" s="105"/>
      <c r="X107" s="106"/>
      <c r="Y107" s="100"/>
      <c r="Z107" s="103"/>
      <c r="AA107" s="105"/>
      <c r="AB107" s="105"/>
      <c r="AC107" s="105"/>
      <c r="AD107" s="106"/>
    </row>
    <row r="108" spans="3:30" x14ac:dyDescent="0.25">
      <c r="H108" s="13"/>
      <c r="I108" s="60"/>
      <c r="J108" s="61"/>
      <c r="K108" s="24"/>
      <c r="L108" s="24"/>
      <c r="M108" s="83"/>
      <c r="N108" s="24"/>
      <c r="O108" s="24"/>
      <c r="P108" s="24"/>
      <c r="Q108" s="24"/>
      <c r="T108" s="100"/>
      <c r="U108" s="105"/>
      <c r="V108" s="105"/>
      <c r="W108" s="108"/>
      <c r="X108" s="109"/>
      <c r="Y108" s="100"/>
      <c r="Z108" s="109"/>
      <c r="AA108" s="108"/>
      <c r="AB108" s="105"/>
      <c r="AC108" s="108"/>
      <c r="AD108" s="109"/>
    </row>
    <row r="109" spans="3:30" x14ac:dyDescent="0.25">
      <c r="H109" s="13"/>
      <c r="I109" s="52"/>
      <c r="J109" s="53"/>
      <c r="K109" s="59"/>
      <c r="L109" s="55"/>
      <c r="M109" s="23"/>
      <c r="N109" s="56"/>
      <c r="O109" s="24"/>
      <c r="P109" s="23"/>
      <c r="Q109" s="23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</row>
    <row r="110" spans="3:30" x14ac:dyDescent="0.25">
      <c r="H110" s="13"/>
      <c r="I110" s="60"/>
      <c r="J110" s="61"/>
      <c r="K110" s="54"/>
      <c r="L110" s="58"/>
      <c r="M110" s="23"/>
      <c r="N110" s="25"/>
      <c r="O110" s="24"/>
      <c r="P110" s="26"/>
      <c r="Q110" s="26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</row>
    <row r="111" spans="3:30" ht="15.75" x14ac:dyDescent="0.25">
      <c r="H111" s="13"/>
      <c r="I111" s="24"/>
      <c r="J111" s="24"/>
      <c r="K111" s="24"/>
      <c r="L111" s="24"/>
      <c r="M111" s="83"/>
      <c r="N111" s="24"/>
      <c r="O111" s="24"/>
      <c r="P111" s="24"/>
      <c r="Q111" s="24"/>
      <c r="T111" s="101"/>
      <c r="U111" s="178"/>
      <c r="V111" s="178"/>
      <c r="W111" s="178"/>
      <c r="X111" s="102"/>
      <c r="Y111" s="100"/>
      <c r="Z111" s="101"/>
      <c r="AA111" s="178"/>
      <c r="AB111" s="178"/>
      <c r="AC111" s="178"/>
      <c r="AD111" s="102"/>
    </row>
    <row r="112" spans="3:30" x14ac:dyDescent="0.25">
      <c r="C112" s="86"/>
      <c r="H112" s="13"/>
      <c r="I112" s="24"/>
      <c r="J112" s="24"/>
      <c r="K112" s="24"/>
      <c r="L112" s="24"/>
      <c r="M112" s="83"/>
      <c r="N112" s="24"/>
      <c r="O112" s="24"/>
      <c r="P112" s="24"/>
      <c r="Q112" s="24"/>
      <c r="T112" s="103"/>
      <c r="U112" s="104"/>
      <c r="V112" s="104"/>
      <c r="W112" s="104"/>
      <c r="X112" s="100"/>
      <c r="Y112" s="100"/>
      <c r="Z112" s="103"/>
      <c r="AA112" s="104"/>
      <c r="AB112" s="104"/>
      <c r="AC112" s="105"/>
      <c r="AD112" s="106"/>
    </row>
    <row r="113" spans="8:30" x14ac:dyDescent="0.25">
      <c r="H113" s="13"/>
      <c r="I113" s="24"/>
      <c r="J113" s="24"/>
      <c r="K113" s="24"/>
      <c r="L113" s="24"/>
      <c r="M113" s="83"/>
      <c r="N113" s="24"/>
      <c r="O113" s="24"/>
      <c r="P113" s="24"/>
      <c r="Q113" s="24"/>
      <c r="T113" s="103"/>
      <c r="U113" s="104"/>
      <c r="V113" s="104"/>
      <c r="W113" s="104"/>
      <c r="X113" s="106"/>
      <c r="Y113" s="100"/>
      <c r="Z113" s="103"/>
      <c r="AA113" s="104"/>
      <c r="AB113" s="104"/>
      <c r="AC113" s="104"/>
      <c r="AD113" s="106"/>
    </row>
    <row r="114" spans="8:30" x14ac:dyDescent="0.25">
      <c r="H114" s="13"/>
      <c r="I114" s="24"/>
      <c r="J114" s="24"/>
      <c r="K114" s="24"/>
      <c r="L114" s="24"/>
      <c r="M114" s="83"/>
      <c r="N114" s="24"/>
      <c r="O114" s="24"/>
      <c r="P114" s="24"/>
      <c r="Q114" s="24"/>
      <c r="T114" s="100"/>
      <c r="U114" s="104"/>
      <c r="V114" s="104"/>
      <c r="W114" s="104"/>
      <c r="X114" s="107"/>
      <c r="Y114" s="100"/>
      <c r="Z114" s="100"/>
      <c r="AA114" s="104"/>
      <c r="AB114" s="104"/>
      <c r="AC114" s="104"/>
      <c r="AD114" s="107"/>
    </row>
    <row r="115" spans="8:30" x14ac:dyDescent="0.25">
      <c r="H115" s="13"/>
      <c r="I115" s="24"/>
      <c r="J115" s="24"/>
      <c r="K115" s="24"/>
      <c r="L115" s="24"/>
      <c r="M115" s="83"/>
      <c r="N115" s="24"/>
      <c r="O115" s="24"/>
      <c r="P115" s="24"/>
      <c r="Q115" s="24"/>
      <c r="T115" s="100"/>
      <c r="U115" s="104"/>
      <c r="V115" s="104"/>
      <c r="W115" s="104"/>
      <c r="X115" s="107"/>
      <c r="Y115" s="100"/>
      <c r="Z115" s="100"/>
      <c r="AA115" s="104"/>
      <c r="AB115" s="104"/>
      <c r="AC115" s="104"/>
      <c r="AD115" s="107"/>
    </row>
    <row r="116" spans="8:30" x14ac:dyDescent="0.25">
      <c r="H116" s="13"/>
      <c r="I116" s="24"/>
      <c r="J116" s="24"/>
      <c r="K116" s="24"/>
      <c r="L116" s="24"/>
      <c r="M116" s="83"/>
      <c r="N116" s="24"/>
      <c r="O116" s="24"/>
      <c r="P116" s="24"/>
      <c r="Q116" s="24"/>
      <c r="T116" s="103"/>
      <c r="U116" s="105"/>
      <c r="V116" s="105"/>
      <c r="W116" s="105"/>
      <c r="X116" s="106"/>
      <c r="Y116" s="100"/>
      <c r="Z116" s="103"/>
      <c r="AA116" s="105"/>
      <c r="AB116" s="105"/>
      <c r="AC116" s="105"/>
      <c r="AD116" s="106"/>
    </row>
    <row r="117" spans="8:30" x14ac:dyDescent="0.25">
      <c r="H117" s="13"/>
      <c r="I117" s="24"/>
      <c r="J117" s="24"/>
      <c r="K117" s="24"/>
      <c r="L117" s="24"/>
      <c r="M117" s="83"/>
      <c r="N117" s="24"/>
      <c r="O117" s="24"/>
      <c r="P117" s="24"/>
      <c r="Q117" s="24"/>
      <c r="T117" s="100"/>
      <c r="U117" s="105"/>
      <c r="V117" s="105"/>
      <c r="W117" s="108"/>
      <c r="X117" s="109"/>
      <c r="Y117" s="100"/>
      <c r="Z117" s="109"/>
      <c r="AA117" s="108"/>
      <c r="AB117" s="105"/>
      <c r="AC117" s="108"/>
      <c r="AD117" s="109"/>
    </row>
    <row r="118" spans="8:30" x14ac:dyDescent="0.25">
      <c r="H118" s="13"/>
      <c r="I118" s="24"/>
      <c r="J118" s="24"/>
      <c r="K118" s="24"/>
      <c r="L118" s="24"/>
      <c r="M118" s="83"/>
      <c r="N118" s="24"/>
      <c r="O118" s="24"/>
      <c r="P118" s="24"/>
      <c r="Q118" s="24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</row>
    <row r="119" spans="8:30" x14ac:dyDescent="0.25">
      <c r="H119" s="13"/>
      <c r="I119" s="24"/>
      <c r="J119" s="24"/>
      <c r="K119" s="24"/>
      <c r="L119" s="24"/>
      <c r="M119" s="83"/>
      <c r="N119" s="24"/>
      <c r="O119" s="24"/>
      <c r="P119" s="24"/>
      <c r="Q119" s="24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</row>
    <row r="120" spans="8:30" ht="15.75" x14ac:dyDescent="0.25">
      <c r="H120" s="13"/>
      <c r="I120" s="60"/>
      <c r="J120" s="61"/>
      <c r="K120" s="24"/>
      <c r="L120" s="24"/>
      <c r="M120" s="83"/>
      <c r="N120" s="24"/>
      <c r="O120" s="24"/>
      <c r="P120" s="24"/>
      <c r="Q120" s="24"/>
      <c r="T120" s="101"/>
      <c r="U120" s="178"/>
      <c r="V120" s="178"/>
      <c r="W120" s="178"/>
      <c r="X120" s="102"/>
      <c r="Y120" s="100"/>
      <c r="Z120" s="101"/>
      <c r="AA120" s="178"/>
      <c r="AB120" s="178"/>
      <c r="AC120" s="178"/>
      <c r="AD120" s="102"/>
    </row>
    <row r="121" spans="8:30" x14ac:dyDescent="0.25">
      <c r="H121" s="13"/>
      <c r="I121" s="60"/>
      <c r="J121" s="61"/>
      <c r="K121" s="24"/>
      <c r="L121" s="24"/>
      <c r="M121" s="83"/>
      <c r="N121" s="24"/>
      <c r="O121" s="24"/>
      <c r="P121" s="24"/>
      <c r="Q121" s="24"/>
      <c r="T121" s="103"/>
      <c r="U121" s="104"/>
      <c r="V121" s="104"/>
      <c r="W121" s="104"/>
      <c r="X121" s="100"/>
      <c r="Y121" s="100"/>
      <c r="Z121" s="103"/>
      <c r="AA121" s="104"/>
      <c r="AB121" s="104"/>
      <c r="AC121" s="105"/>
      <c r="AD121" s="106"/>
    </row>
    <row r="122" spans="8:30" x14ac:dyDescent="0.25">
      <c r="H122" s="13"/>
      <c r="I122" s="60"/>
      <c r="J122" s="61"/>
      <c r="K122" s="24"/>
      <c r="L122" s="24"/>
      <c r="M122" s="83"/>
      <c r="N122" s="24"/>
      <c r="O122" s="24"/>
      <c r="P122" s="24"/>
      <c r="Q122" s="24"/>
      <c r="T122" s="103"/>
      <c r="U122" s="104"/>
      <c r="V122" s="104"/>
      <c r="W122" s="104"/>
      <c r="X122" s="106"/>
      <c r="Y122" s="100"/>
      <c r="Z122" s="103"/>
      <c r="AA122" s="104"/>
      <c r="AB122" s="104"/>
      <c r="AC122" s="104"/>
      <c r="AD122" s="106"/>
    </row>
    <row r="123" spans="8:30" x14ac:dyDescent="0.25">
      <c r="H123" s="13"/>
      <c r="I123" s="60"/>
      <c r="J123" s="61"/>
      <c r="K123" s="24"/>
      <c r="L123" s="24"/>
      <c r="M123" s="83"/>
      <c r="N123" s="24"/>
      <c r="O123" s="24"/>
      <c r="P123" s="24"/>
      <c r="Q123" s="24"/>
      <c r="T123" s="100"/>
      <c r="U123" s="104"/>
      <c r="V123" s="104"/>
      <c r="W123" s="104"/>
      <c r="X123" s="107"/>
      <c r="Y123" s="100"/>
      <c r="Z123" s="100"/>
      <c r="AA123" s="104"/>
      <c r="AB123" s="104"/>
      <c r="AC123" s="104"/>
      <c r="AD123" s="107"/>
    </row>
    <row r="124" spans="8:30" x14ac:dyDescent="0.25">
      <c r="H124" s="13"/>
      <c r="I124" s="24"/>
      <c r="J124" s="24"/>
      <c r="K124" s="24"/>
      <c r="L124" s="24"/>
      <c r="M124" s="83"/>
      <c r="N124" s="24"/>
      <c r="O124" s="24"/>
      <c r="P124" s="24"/>
      <c r="Q124" s="24"/>
      <c r="T124" s="100"/>
      <c r="U124" s="104"/>
      <c r="V124" s="104"/>
      <c r="W124" s="104"/>
      <c r="X124" s="107"/>
      <c r="Y124" s="100"/>
      <c r="Z124" s="100"/>
      <c r="AA124" s="104"/>
      <c r="AB124" s="104"/>
      <c r="AC124" s="104"/>
      <c r="AD124" s="107"/>
    </row>
    <row r="125" spans="8:30" x14ac:dyDescent="0.25">
      <c r="H125" s="13"/>
      <c r="I125" s="24"/>
      <c r="J125" s="24"/>
      <c r="K125" s="24"/>
      <c r="L125" s="24"/>
      <c r="M125" s="83"/>
      <c r="N125" s="24"/>
      <c r="O125" s="24"/>
      <c r="P125" s="24"/>
      <c r="Q125" s="24"/>
      <c r="T125" s="103"/>
      <c r="U125" s="105"/>
      <c r="V125" s="105"/>
      <c r="W125" s="105"/>
      <c r="X125" s="106"/>
      <c r="Y125" s="100"/>
      <c r="Z125" s="103"/>
      <c r="AA125" s="105"/>
      <c r="AB125" s="105"/>
      <c r="AC125" s="105"/>
      <c r="AD125" s="106"/>
    </row>
    <row r="126" spans="8:30" x14ac:dyDescent="0.25">
      <c r="H126" s="13"/>
      <c r="I126" s="60"/>
      <c r="J126" s="61"/>
      <c r="K126" s="24"/>
      <c r="L126" s="24"/>
      <c r="M126" s="83"/>
      <c r="N126" s="24"/>
      <c r="O126" s="24"/>
      <c r="P126" s="24"/>
      <c r="Q126" s="24"/>
      <c r="T126" s="100"/>
      <c r="U126" s="105"/>
      <c r="V126" s="105"/>
      <c r="W126" s="108"/>
      <c r="X126" s="109"/>
      <c r="Y126" s="100"/>
      <c r="Z126" s="109"/>
      <c r="AA126" s="108"/>
      <c r="AB126" s="105"/>
      <c r="AC126" s="108"/>
      <c r="AD126" s="109"/>
    </row>
    <row r="127" spans="8:30" x14ac:dyDescent="0.25">
      <c r="H127" s="13"/>
      <c r="I127" s="52"/>
      <c r="J127" s="53"/>
      <c r="K127" s="54"/>
      <c r="L127" s="55"/>
      <c r="M127" s="23"/>
      <c r="N127" s="56"/>
      <c r="O127" s="24"/>
      <c r="P127" s="23"/>
      <c r="Q127" s="23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</row>
    <row r="128" spans="8:30" x14ac:dyDescent="0.25">
      <c r="H128" s="13"/>
      <c r="I128" s="52"/>
      <c r="J128" s="53"/>
      <c r="K128" s="57"/>
      <c r="L128" s="58"/>
      <c r="M128" s="23"/>
      <c r="N128" s="25"/>
      <c r="O128" s="24"/>
      <c r="P128" s="26"/>
      <c r="Q128" s="26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</row>
    <row r="129" spans="8:30" ht="15.75" x14ac:dyDescent="0.25">
      <c r="H129" s="13"/>
      <c r="I129" s="52"/>
      <c r="J129" s="53"/>
      <c r="K129" s="59"/>
      <c r="L129" s="24"/>
      <c r="M129" s="83"/>
      <c r="N129" s="24"/>
      <c r="O129" s="24"/>
      <c r="P129" s="26"/>
      <c r="Q129" s="26"/>
      <c r="T129" s="101"/>
      <c r="U129" s="178"/>
      <c r="V129" s="178"/>
      <c r="W129" s="178"/>
      <c r="X129" s="102"/>
      <c r="Y129" s="100"/>
      <c r="Z129" s="101"/>
      <c r="AA129" s="178"/>
      <c r="AB129" s="178"/>
      <c r="AC129" s="178"/>
      <c r="AD129" s="102"/>
    </row>
    <row r="130" spans="8:30" x14ac:dyDescent="0.25">
      <c r="H130" s="13"/>
      <c r="I130" s="52"/>
      <c r="J130" s="53"/>
      <c r="K130" s="59"/>
      <c r="L130" s="24"/>
      <c r="M130" s="83"/>
      <c r="N130" s="24"/>
      <c r="O130" s="24"/>
      <c r="P130" s="26"/>
      <c r="Q130" s="26"/>
      <c r="T130" s="103"/>
      <c r="U130" s="104"/>
      <c r="V130" s="104"/>
      <c r="W130" s="104"/>
      <c r="X130" s="100"/>
      <c r="Y130" s="100"/>
      <c r="Z130" s="103"/>
      <c r="AA130" s="104"/>
      <c r="AB130" s="104"/>
      <c r="AC130" s="105"/>
      <c r="AD130" s="106"/>
    </row>
    <row r="131" spans="8:30" x14ac:dyDescent="0.25">
      <c r="H131" s="13"/>
      <c r="I131" s="60"/>
      <c r="J131" s="61"/>
      <c r="K131" s="24"/>
      <c r="L131" s="24"/>
      <c r="M131" s="83"/>
      <c r="N131" s="24"/>
      <c r="O131" s="24"/>
      <c r="P131" s="24"/>
      <c r="Q131" s="24"/>
      <c r="T131" s="103"/>
      <c r="U131" s="104"/>
      <c r="V131" s="104"/>
      <c r="W131" s="104"/>
      <c r="X131" s="106"/>
      <c r="Y131" s="100"/>
      <c r="Z131" s="103"/>
      <c r="AA131" s="104"/>
      <c r="AB131" s="104"/>
      <c r="AC131" s="104"/>
      <c r="AD131" s="106"/>
    </row>
    <row r="132" spans="8:30" x14ac:dyDescent="0.25">
      <c r="H132" s="13"/>
      <c r="I132" s="60"/>
      <c r="J132" s="61"/>
      <c r="K132" s="24"/>
      <c r="L132" s="24"/>
      <c r="M132" s="83"/>
      <c r="N132" s="24"/>
      <c r="O132" s="24"/>
      <c r="P132" s="24"/>
      <c r="Q132" s="24"/>
      <c r="T132" s="100"/>
      <c r="U132" s="104"/>
      <c r="V132" s="104"/>
      <c r="W132" s="104"/>
      <c r="X132" s="107"/>
      <c r="Y132" s="100"/>
      <c r="Z132" s="100"/>
      <c r="AA132" s="104"/>
      <c r="AB132" s="104"/>
      <c r="AC132" s="104"/>
      <c r="AD132" s="107"/>
    </row>
    <row r="133" spans="8:30" x14ac:dyDescent="0.25">
      <c r="H133" s="13"/>
      <c r="I133" s="52"/>
      <c r="J133" s="53"/>
      <c r="K133" s="54"/>
      <c r="L133" s="55"/>
      <c r="M133" s="23"/>
      <c r="N133" s="56"/>
      <c r="O133" s="24"/>
      <c r="P133" s="23"/>
      <c r="Q133" s="23"/>
      <c r="T133" s="100"/>
      <c r="U133" s="104"/>
      <c r="V133" s="104"/>
      <c r="W133" s="104"/>
      <c r="X133" s="107"/>
      <c r="Y133" s="100"/>
      <c r="Z133" s="100"/>
      <c r="AA133" s="104"/>
      <c r="AB133" s="104"/>
      <c r="AC133" s="104"/>
      <c r="AD133" s="107"/>
    </row>
    <row r="134" spans="8:30" x14ac:dyDescent="0.25">
      <c r="H134" s="13"/>
      <c r="I134" s="52"/>
      <c r="J134" s="53"/>
      <c r="K134" s="57"/>
      <c r="L134" s="58"/>
      <c r="M134" s="23"/>
      <c r="N134" s="25"/>
      <c r="O134" s="24"/>
      <c r="P134" s="26"/>
      <c r="Q134" s="26"/>
      <c r="T134" s="103"/>
      <c r="U134" s="105"/>
      <c r="V134" s="105"/>
      <c r="W134" s="105"/>
      <c r="X134" s="106"/>
      <c r="Y134" s="100"/>
      <c r="Z134" s="103"/>
      <c r="AA134" s="105"/>
      <c r="AB134" s="105"/>
      <c r="AC134" s="105"/>
      <c r="AD134" s="106"/>
    </row>
    <row r="135" spans="8:30" x14ac:dyDescent="0.25">
      <c r="H135" s="13"/>
      <c r="I135" s="52"/>
      <c r="J135" s="53"/>
      <c r="K135" s="59"/>
      <c r="L135" s="24"/>
      <c r="M135" s="83"/>
      <c r="N135" s="24"/>
      <c r="O135" s="24"/>
      <c r="P135" s="26"/>
      <c r="Q135" s="26"/>
      <c r="T135" s="100"/>
      <c r="U135" s="105"/>
      <c r="V135" s="105"/>
      <c r="W135" s="108"/>
      <c r="X135" s="109"/>
      <c r="Y135" s="100"/>
      <c r="Z135" s="109"/>
      <c r="AA135" s="108"/>
      <c r="AB135" s="105"/>
      <c r="AC135" s="108"/>
      <c r="AD135" s="109"/>
    </row>
    <row r="136" spans="8:30" x14ac:dyDescent="0.25">
      <c r="H136" s="13"/>
      <c r="I136" s="52"/>
      <c r="J136" s="53"/>
      <c r="K136" s="59"/>
      <c r="L136" s="24"/>
      <c r="M136" s="83"/>
      <c r="N136" s="24"/>
      <c r="O136" s="24"/>
      <c r="P136" s="26"/>
      <c r="Q136" s="26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</row>
    <row r="137" spans="8:30" x14ac:dyDescent="0.25">
      <c r="H137" s="13"/>
      <c r="I137" s="60"/>
      <c r="J137" s="61"/>
      <c r="K137" s="24"/>
      <c r="L137" s="24"/>
      <c r="M137" s="83"/>
      <c r="N137" s="24"/>
      <c r="O137" s="24"/>
      <c r="P137" s="24"/>
      <c r="Q137" s="24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</row>
    <row r="138" spans="8:30" ht="15.75" x14ac:dyDescent="0.25">
      <c r="H138" s="13"/>
      <c r="I138" s="60"/>
      <c r="J138" s="61"/>
      <c r="K138" s="24"/>
      <c r="L138" s="24"/>
      <c r="M138" s="83"/>
      <c r="N138" s="24"/>
      <c r="O138" s="24"/>
      <c r="P138" s="24"/>
      <c r="Q138" s="24"/>
      <c r="T138" s="101"/>
      <c r="U138" s="178"/>
      <c r="V138" s="178"/>
      <c r="W138" s="178"/>
      <c r="X138" s="102"/>
      <c r="Y138" s="100"/>
      <c r="Z138" s="101"/>
      <c r="AA138" s="178"/>
      <c r="AB138" s="178"/>
      <c r="AC138" s="178"/>
      <c r="AD138" s="102"/>
    </row>
    <row r="139" spans="8:30" x14ac:dyDescent="0.25">
      <c r="H139" s="13"/>
      <c r="I139" s="52"/>
      <c r="J139" s="53"/>
      <c r="K139" s="54"/>
      <c r="L139" s="55"/>
      <c r="M139" s="23"/>
      <c r="N139" s="56"/>
      <c r="O139" s="24"/>
      <c r="P139" s="23"/>
      <c r="Q139" s="23"/>
      <c r="T139" s="103"/>
      <c r="U139" s="104"/>
      <c r="V139" s="104"/>
      <c r="W139" s="104"/>
      <c r="X139" s="100"/>
      <c r="Y139" s="100"/>
      <c r="Z139" s="103"/>
      <c r="AA139" s="104"/>
      <c r="AB139" s="104"/>
      <c r="AC139" s="105"/>
      <c r="AD139" s="106"/>
    </row>
    <row r="140" spans="8:30" x14ac:dyDescent="0.25">
      <c r="H140" s="13"/>
      <c r="I140" s="52"/>
      <c r="J140" s="53"/>
      <c r="K140" s="57"/>
      <c r="L140" s="58"/>
      <c r="M140" s="23"/>
      <c r="N140" s="25"/>
      <c r="O140" s="24"/>
      <c r="P140" s="26"/>
      <c r="Q140" s="26"/>
      <c r="T140" s="103"/>
      <c r="U140" s="104"/>
      <c r="V140" s="104"/>
      <c r="W140" s="104"/>
      <c r="X140" s="106"/>
      <c r="Y140" s="100"/>
      <c r="Z140" s="103"/>
      <c r="AA140" s="104"/>
      <c r="AB140" s="104"/>
      <c r="AC140" s="104"/>
      <c r="AD140" s="106"/>
    </row>
    <row r="141" spans="8:30" x14ac:dyDescent="0.25">
      <c r="H141" s="13"/>
      <c r="I141" s="52"/>
      <c r="J141" s="53"/>
      <c r="K141" s="59"/>
      <c r="L141" s="24"/>
      <c r="M141" s="83"/>
      <c r="N141" s="24"/>
      <c r="O141" s="24"/>
      <c r="P141" s="26"/>
      <c r="Q141" s="26"/>
      <c r="T141" s="100"/>
      <c r="U141" s="104"/>
      <c r="V141" s="104"/>
      <c r="W141" s="104"/>
      <c r="X141" s="107"/>
      <c r="Y141" s="100"/>
      <c r="Z141" s="100"/>
      <c r="AA141" s="104"/>
      <c r="AB141" s="104"/>
      <c r="AC141" s="104"/>
      <c r="AD141" s="107"/>
    </row>
    <row r="142" spans="8:30" x14ac:dyDescent="0.25">
      <c r="H142" s="13"/>
      <c r="I142" s="52"/>
      <c r="J142" s="53"/>
      <c r="K142" s="59"/>
      <c r="L142" s="24"/>
      <c r="M142" s="83"/>
      <c r="N142" s="24"/>
      <c r="O142" s="24"/>
      <c r="P142" s="26"/>
      <c r="Q142" s="26"/>
      <c r="T142" s="100"/>
      <c r="U142" s="104"/>
      <c r="V142" s="104"/>
      <c r="W142" s="104"/>
      <c r="X142" s="107"/>
      <c r="Y142" s="100"/>
      <c r="Z142" s="100"/>
      <c r="AA142" s="104"/>
      <c r="AB142" s="104"/>
      <c r="AC142" s="104"/>
      <c r="AD142" s="107"/>
    </row>
    <row r="143" spans="8:30" x14ac:dyDescent="0.25">
      <c r="H143" s="13"/>
      <c r="I143" s="60"/>
      <c r="J143" s="61"/>
      <c r="K143" s="24"/>
      <c r="L143" s="24"/>
      <c r="M143" s="83"/>
      <c r="N143" s="24"/>
      <c r="O143" s="24"/>
      <c r="P143" s="24"/>
      <c r="Q143" s="24"/>
      <c r="T143" s="103"/>
      <c r="U143" s="105"/>
      <c r="V143" s="105"/>
      <c r="W143" s="105"/>
      <c r="X143" s="106"/>
      <c r="Y143" s="100"/>
      <c r="Z143" s="103"/>
      <c r="AA143" s="105"/>
      <c r="AB143" s="105"/>
      <c r="AC143" s="105"/>
      <c r="AD143" s="106"/>
    </row>
    <row r="144" spans="8:30" x14ac:dyDescent="0.25">
      <c r="H144" s="13"/>
      <c r="I144" s="60"/>
      <c r="J144" s="61"/>
      <c r="K144" s="24"/>
      <c r="L144" s="24"/>
      <c r="M144" s="83"/>
      <c r="N144" s="24"/>
      <c r="O144" s="24"/>
      <c r="P144" s="24"/>
      <c r="Q144" s="24"/>
      <c r="T144" s="100"/>
      <c r="U144" s="105"/>
      <c r="V144" s="105"/>
      <c r="W144" s="108"/>
      <c r="X144" s="109"/>
      <c r="Y144" s="100"/>
      <c r="Z144" s="109"/>
      <c r="AA144" s="108"/>
      <c r="AB144" s="105"/>
      <c r="AC144" s="108"/>
      <c r="AD144" s="109"/>
    </row>
    <row r="145" spans="8:30" x14ac:dyDescent="0.25">
      <c r="H145" s="13"/>
      <c r="I145" s="52"/>
      <c r="J145" s="53"/>
      <c r="K145" s="54"/>
      <c r="L145" s="55"/>
      <c r="M145" s="23"/>
      <c r="N145" s="56"/>
      <c r="O145" s="24"/>
      <c r="P145" s="23"/>
      <c r="Q145" s="23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</row>
    <row r="146" spans="8:30" x14ac:dyDescent="0.25">
      <c r="H146" s="13"/>
      <c r="I146" s="52"/>
      <c r="J146" s="53"/>
      <c r="K146" s="57"/>
      <c r="L146" s="58"/>
      <c r="M146" s="23"/>
      <c r="N146" s="25"/>
      <c r="O146" s="24"/>
      <c r="P146" s="26"/>
      <c r="Q146" s="26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</row>
    <row r="147" spans="8:30" ht="15.75" x14ac:dyDescent="0.25">
      <c r="H147" s="13"/>
      <c r="I147" s="52"/>
      <c r="J147" s="53"/>
      <c r="K147" s="59"/>
      <c r="L147" s="24"/>
      <c r="M147" s="83"/>
      <c r="N147" s="24"/>
      <c r="O147" s="24"/>
      <c r="P147" s="26"/>
      <c r="Q147" s="26"/>
      <c r="T147" s="90"/>
      <c r="U147" s="91"/>
      <c r="V147" s="91"/>
      <c r="W147" s="91"/>
      <c r="X147" s="92"/>
      <c r="Y147" s="89"/>
      <c r="Z147" s="90"/>
      <c r="AA147" s="91"/>
      <c r="AB147" s="91"/>
      <c r="AC147" s="91"/>
      <c r="AD147" s="92"/>
    </row>
    <row r="148" spans="8:30" x14ac:dyDescent="0.25">
      <c r="H148" s="13"/>
      <c r="I148" s="52"/>
      <c r="J148" s="53"/>
      <c r="K148" s="59"/>
      <c r="L148" s="24"/>
      <c r="M148" s="83"/>
      <c r="N148" s="24"/>
      <c r="O148" s="24"/>
      <c r="P148" s="26"/>
      <c r="Q148" s="26"/>
      <c r="T148" s="93"/>
      <c r="U148" s="94"/>
      <c r="V148" s="94"/>
      <c r="W148" s="94"/>
      <c r="X148" s="89"/>
      <c r="Y148" s="89"/>
      <c r="Z148" s="93"/>
      <c r="AA148" s="94"/>
      <c r="AB148" s="94"/>
      <c r="AC148" s="95"/>
      <c r="AD148" s="96"/>
    </row>
    <row r="149" spans="8:30" x14ac:dyDescent="0.25">
      <c r="H149" s="13"/>
      <c r="I149" s="60"/>
      <c r="J149" s="61"/>
      <c r="K149" s="24"/>
      <c r="L149" s="24"/>
      <c r="M149" s="83"/>
      <c r="N149" s="24"/>
      <c r="O149" s="24"/>
      <c r="P149" s="24"/>
      <c r="Q149" s="24"/>
      <c r="T149" s="93"/>
      <c r="U149" s="94"/>
      <c r="V149" s="94"/>
      <c r="W149" s="94"/>
      <c r="X149" s="96"/>
      <c r="Y149" s="89"/>
      <c r="Z149" s="93"/>
      <c r="AA149" s="94"/>
      <c r="AB149" s="94"/>
      <c r="AC149" s="94"/>
      <c r="AD149" s="96"/>
    </row>
    <row r="150" spans="8:30" x14ac:dyDescent="0.25">
      <c r="H150" s="13"/>
      <c r="I150" s="60"/>
      <c r="J150" s="61"/>
      <c r="K150" s="24"/>
      <c r="L150" s="24"/>
      <c r="M150" s="83"/>
      <c r="N150" s="24"/>
      <c r="O150" s="24"/>
      <c r="P150" s="24"/>
      <c r="Q150" s="24"/>
      <c r="T150" s="89"/>
      <c r="U150" s="94"/>
      <c r="V150" s="94"/>
      <c r="W150" s="94"/>
      <c r="X150" s="97"/>
      <c r="Y150" s="89"/>
      <c r="Z150" s="89"/>
      <c r="AA150" s="94"/>
      <c r="AB150" s="94"/>
      <c r="AC150" s="94"/>
      <c r="AD150" s="97"/>
    </row>
    <row r="151" spans="8:30" x14ac:dyDescent="0.25">
      <c r="H151" s="13"/>
      <c r="I151" s="52"/>
      <c r="J151" s="53"/>
      <c r="K151" s="59"/>
      <c r="L151" s="55"/>
      <c r="M151" s="23"/>
      <c r="N151" s="56"/>
      <c r="O151" s="24"/>
      <c r="P151" s="23"/>
      <c r="Q151" s="23"/>
      <c r="T151" s="89"/>
      <c r="U151" s="94"/>
      <c r="V151" s="94"/>
      <c r="W151" s="94"/>
      <c r="X151" s="97"/>
      <c r="Y151" s="89"/>
      <c r="Z151" s="89"/>
      <c r="AA151" s="94"/>
      <c r="AB151" s="94"/>
      <c r="AC151" s="94"/>
      <c r="AD151" s="97"/>
    </row>
    <row r="152" spans="8:30" x14ac:dyDescent="0.25">
      <c r="H152" s="13"/>
      <c r="I152" s="60"/>
      <c r="J152" s="61"/>
      <c r="K152" s="54"/>
      <c r="L152" s="58"/>
      <c r="M152" s="23"/>
      <c r="N152" s="25"/>
      <c r="O152" s="24"/>
      <c r="P152" s="26"/>
      <c r="Q152" s="26"/>
      <c r="T152" s="93"/>
      <c r="U152" s="95"/>
      <c r="V152" s="95"/>
      <c r="W152" s="95"/>
      <c r="X152" s="96"/>
      <c r="Y152" s="89"/>
      <c r="Z152" s="93"/>
      <c r="AA152" s="95"/>
      <c r="AB152" s="95"/>
      <c r="AC152" s="95"/>
      <c r="AD152" s="96"/>
    </row>
    <row r="153" spans="8:30" x14ac:dyDescent="0.25">
      <c r="H153" s="13"/>
      <c r="I153" s="60"/>
      <c r="J153" s="61"/>
      <c r="K153" s="24"/>
      <c r="L153" s="24"/>
      <c r="M153" s="83"/>
      <c r="N153" s="24"/>
      <c r="O153" s="24"/>
      <c r="P153" s="24"/>
      <c r="Q153" s="24"/>
      <c r="T153" s="89"/>
      <c r="U153" s="95"/>
      <c r="V153" s="95"/>
      <c r="W153" s="98"/>
      <c r="X153" s="99"/>
      <c r="Y153" s="89"/>
      <c r="Z153" s="99"/>
      <c r="AA153" s="98"/>
      <c r="AB153" s="95"/>
      <c r="AC153" s="98"/>
      <c r="AD153" s="99"/>
    </row>
    <row r="154" spans="8:30" x14ac:dyDescent="0.25">
      <c r="H154" s="13"/>
      <c r="I154" s="50"/>
      <c r="J154" s="51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</row>
    <row r="155" spans="8:30" x14ac:dyDescent="0.25">
      <c r="H155" s="13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</row>
    <row r="156" spans="8:30" ht="15.75" x14ac:dyDescent="0.25">
      <c r="H156" s="13"/>
      <c r="T156" s="90"/>
      <c r="U156" s="91"/>
      <c r="V156" s="91"/>
      <c r="W156" s="91"/>
      <c r="X156" s="92"/>
      <c r="Y156" s="89"/>
      <c r="Z156" s="89"/>
      <c r="AA156" s="89"/>
      <c r="AB156" s="89"/>
      <c r="AC156" s="89"/>
      <c r="AD156" s="89"/>
    </row>
    <row r="157" spans="8:30" x14ac:dyDescent="0.25">
      <c r="H157" s="13"/>
      <c r="T157" s="93"/>
      <c r="U157" s="94"/>
      <c r="V157" s="94"/>
      <c r="W157" s="94"/>
      <c r="X157" s="89"/>
      <c r="Y157" s="89"/>
      <c r="Z157" s="89"/>
      <c r="AA157" s="89"/>
      <c r="AB157" s="89"/>
      <c r="AC157" s="89"/>
      <c r="AD157" s="89"/>
    </row>
    <row r="158" spans="8:30" x14ac:dyDescent="0.25">
      <c r="H158" s="13"/>
      <c r="T158" s="93"/>
      <c r="U158" s="94"/>
      <c r="V158" s="94"/>
      <c r="W158" s="94"/>
      <c r="X158" s="96"/>
      <c r="Y158" s="89"/>
      <c r="Z158" s="89"/>
      <c r="AA158" s="89"/>
      <c r="AB158" s="89"/>
      <c r="AC158" s="89"/>
      <c r="AD158" s="89"/>
    </row>
    <row r="159" spans="8:30" x14ac:dyDescent="0.25">
      <c r="H159" s="13"/>
      <c r="T159" s="89"/>
      <c r="U159" s="94"/>
      <c r="V159" s="94"/>
      <c r="W159" s="94"/>
      <c r="X159" s="97"/>
      <c r="Y159" s="89"/>
      <c r="Z159" s="89"/>
      <c r="AA159" s="89"/>
      <c r="AB159" s="89"/>
      <c r="AC159" s="89"/>
      <c r="AD159" s="89"/>
    </row>
    <row r="160" spans="8:30" x14ac:dyDescent="0.25">
      <c r="H160" s="13"/>
      <c r="T160" s="89"/>
      <c r="U160" s="94"/>
      <c r="V160" s="94"/>
      <c r="W160" s="94"/>
      <c r="X160" s="97"/>
      <c r="Y160" s="89"/>
      <c r="Z160" s="89"/>
      <c r="AA160" s="89"/>
      <c r="AB160" s="89"/>
      <c r="AC160" s="89"/>
      <c r="AD160" s="89"/>
    </row>
    <row r="161" spans="3:30" x14ac:dyDescent="0.25">
      <c r="H161" s="13"/>
      <c r="T161" s="93"/>
      <c r="U161" s="95"/>
      <c r="V161" s="95"/>
      <c r="W161" s="95"/>
      <c r="X161" s="96"/>
      <c r="Y161" s="89"/>
      <c r="Z161" s="89"/>
      <c r="AA161" s="89"/>
      <c r="AB161" s="89"/>
      <c r="AC161" s="89"/>
      <c r="AD161" s="89"/>
    </row>
    <row r="162" spans="3:30" x14ac:dyDescent="0.25">
      <c r="C162" s="86"/>
      <c r="H162" s="13"/>
      <c r="T162" s="99"/>
      <c r="U162" s="98"/>
      <c r="V162" s="95"/>
      <c r="W162" s="98"/>
      <c r="X162" s="99"/>
      <c r="Y162" s="89"/>
      <c r="Z162" s="89"/>
      <c r="AA162" s="89"/>
      <c r="AB162" s="89"/>
      <c r="AC162" s="89"/>
      <c r="AD162" s="89"/>
    </row>
    <row r="163" spans="3:30" x14ac:dyDescent="0.25"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spans="3:30" x14ac:dyDescent="0.25"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spans="3:30" x14ac:dyDescent="0.25"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spans="3:30" x14ac:dyDescent="0.25"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spans="3:30" x14ac:dyDescent="0.25"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3:30" x14ac:dyDescent="0.25"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3:30" x14ac:dyDescent="0.25"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3:30" x14ac:dyDescent="0.25">
      <c r="H170" s="13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3:30" x14ac:dyDescent="0.25">
      <c r="H171" s="13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spans="3:30" x14ac:dyDescent="0.25">
      <c r="H172" s="13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spans="3:30" x14ac:dyDescent="0.25">
      <c r="H173" s="13"/>
    </row>
  </sheetData>
  <mergeCells count="16">
    <mergeCell ref="H32:K32"/>
    <mergeCell ref="H76:K76"/>
    <mergeCell ref="U31:W31"/>
    <mergeCell ref="AA31:AC31"/>
    <mergeCell ref="U75:W75"/>
    <mergeCell ref="AA75:AC75"/>
    <mergeCell ref="AA95:AC95"/>
    <mergeCell ref="U77:W77"/>
    <mergeCell ref="AA77:AC77"/>
    <mergeCell ref="U86:W86"/>
    <mergeCell ref="AA86:AC86"/>
    <mergeCell ref="Z1:AE1"/>
    <mergeCell ref="U33:W33"/>
    <mergeCell ref="AA33:AC33"/>
    <mergeCell ref="U42:W42"/>
    <mergeCell ref="AA42:AC42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te a new document." ma:contentTypeScope="" ma:versionID="754e55f924c09c1c451957368d568516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a42f74979edba4d53594f2409591de41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C495A-6B96-4EDB-86A0-25F16A2CAA7C}"/>
</file>

<file path=customXml/itemProps3.xml><?xml version="1.0" encoding="utf-8"?>
<ds:datastoreItem xmlns:ds="http://schemas.openxmlformats.org/officeDocument/2006/customXml" ds:itemID="{0D99B7C8-82B4-4790-9B17-0E338C55E309}">
  <ds:schemaRefs>
    <ds:schemaRef ds:uri="cc92d70c-a4bd-49c8-8369-4f43814b74fe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fb34bd0-9a23-41bb-8e69-9254f8d469f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Aplicatie practica 1</vt:lpstr>
      <vt:lpstr>Aplicatiile practice 2 si 3</vt:lpstr>
      <vt:lpstr>Aplicatie practica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2022-04-08T06:45:56Z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