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945" windowHeight="12450"/>
  </bookViews>
  <sheets>
    <sheet name="Aplicatie practica 1" sheetId="5" r:id="rId1"/>
    <sheet name="Aplicatie practica 2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7" l="1"/>
  <c r="Q80" i="5" l="1"/>
  <c r="Q91" i="5"/>
  <c r="P130" i="7" l="1"/>
  <c r="Q119" i="7"/>
  <c r="Q113" i="7"/>
  <c r="P102" i="7"/>
  <c r="AC108" i="5"/>
  <c r="Q111" i="5"/>
  <c r="W99" i="5"/>
  <c r="AA108" i="5"/>
  <c r="Q106" i="5"/>
  <c r="P106" i="5"/>
  <c r="U108" i="5"/>
  <c r="W91" i="5"/>
  <c r="Q101" i="5"/>
  <c r="W90" i="5"/>
  <c r="U99" i="5"/>
  <c r="Q96" i="5"/>
  <c r="P85" i="5"/>
  <c r="W128" i="7"/>
  <c r="U128" i="7"/>
  <c r="W129" i="7" s="1"/>
  <c r="E23" i="7"/>
  <c r="G23" i="7" s="1"/>
  <c r="E24" i="7" s="1"/>
  <c r="G24" i="7" s="1"/>
  <c r="AC128" i="7"/>
  <c r="AA128" i="7"/>
  <c r="W137" i="7"/>
  <c r="U137" i="7"/>
  <c r="W138" i="7" s="1"/>
  <c r="AC119" i="7"/>
  <c r="AA119" i="7"/>
  <c r="W119" i="7"/>
  <c r="U119" i="7"/>
  <c r="AC110" i="7"/>
  <c r="AA110" i="7"/>
  <c r="W110" i="7"/>
  <c r="U110" i="7"/>
  <c r="AC101" i="7"/>
  <c r="AA101" i="7"/>
  <c r="W101" i="7"/>
  <c r="U101" i="7"/>
  <c r="E78" i="7"/>
  <c r="G78" i="7" s="1"/>
  <c r="E75" i="7"/>
  <c r="E76" i="7" s="1"/>
  <c r="E11" i="7"/>
  <c r="E12" i="7" s="1"/>
  <c r="E14" i="7"/>
  <c r="AC64" i="7"/>
  <c r="AA64" i="7"/>
  <c r="W64" i="7"/>
  <c r="U64" i="7"/>
  <c r="AC55" i="7"/>
  <c r="AA55" i="7"/>
  <c r="AA56" i="7" s="1"/>
  <c r="W55" i="7"/>
  <c r="U55" i="7"/>
  <c r="W56" i="7" s="1"/>
  <c r="AC46" i="7"/>
  <c r="AA46" i="7"/>
  <c r="W46" i="7"/>
  <c r="U46" i="7"/>
  <c r="AC37" i="7"/>
  <c r="AA37" i="7"/>
  <c r="W37" i="7"/>
  <c r="U37" i="7"/>
  <c r="AC111" i="5"/>
  <c r="AA111" i="5"/>
  <c r="W111" i="5"/>
  <c r="U111" i="5"/>
  <c r="W112" i="5" s="1"/>
  <c r="AC102" i="5"/>
  <c r="AA102" i="5"/>
  <c r="W102" i="5"/>
  <c r="U102" i="5"/>
  <c r="W103" i="5" s="1"/>
  <c r="AC93" i="5"/>
  <c r="AA93" i="5"/>
  <c r="W93" i="5"/>
  <c r="U93" i="5"/>
  <c r="W94" i="5" s="1"/>
  <c r="AC84" i="5"/>
  <c r="AA84" i="5"/>
  <c r="W84" i="5"/>
  <c r="U84" i="5"/>
  <c r="W85" i="5" s="1"/>
  <c r="AC56" i="5"/>
  <c r="AA56" i="5"/>
  <c r="W56" i="5"/>
  <c r="U56" i="5"/>
  <c r="W57" i="5" s="1"/>
  <c r="U38" i="5"/>
  <c r="W38" i="5"/>
  <c r="U47" i="5"/>
  <c r="W47" i="5"/>
  <c r="AC29" i="5"/>
  <c r="AA29" i="5"/>
  <c r="E66" i="5"/>
  <c r="AA85" i="5" l="1"/>
  <c r="AA94" i="5"/>
  <c r="AA103" i="5"/>
  <c r="AA112" i="5"/>
  <c r="AA111" i="7"/>
  <c r="AA129" i="7"/>
  <c r="W111" i="7"/>
  <c r="W120" i="7"/>
  <c r="W102" i="7"/>
  <c r="AA120" i="7"/>
  <c r="AA102" i="7"/>
  <c r="G79" i="7"/>
  <c r="G25" i="7"/>
  <c r="W38" i="7"/>
  <c r="W65" i="7"/>
  <c r="AA65" i="7"/>
  <c r="W47" i="7"/>
  <c r="G14" i="7"/>
  <c r="AA47" i="7"/>
  <c r="AA38" i="7"/>
  <c r="W48" i="5"/>
  <c r="AA57" i="5"/>
  <c r="AA30" i="5"/>
  <c r="W39" i="5"/>
  <c r="G66" i="5"/>
  <c r="G67" i="5" s="1"/>
  <c r="E11" i="5"/>
  <c r="G11" i="5" s="1"/>
  <c r="E80" i="7" l="1"/>
  <c r="G80" i="7" s="1"/>
  <c r="G15" i="7"/>
  <c r="E16" i="7"/>
  <c r="G16" i="7" s="1"/>
  <c r="G17" i="7" s="1"/>
  <c r="E68" i="5"/>
  <c r="G68" i="5" s="1"/>
  <c r="G69" i="5" s="1"/>
  <c r="G12" i="5"/>
  <c r="AC47" i="5"/>
  <c r="AA47" i="5"/>
  <c r="AA48" i="5" s="1"/>
  <c r="G81" i="7" l="1"/>
  <c r="E82" i="7" s="1"/>
  <c r="G82" i="7" s="1"/>
  <c r="E18" i="7"/>
  <c r="G18" i="7" s="1"/>
  <c r="G19" i="7" s="1"/>
  <c r="E70" i="5"/>
  <c r="G70" i="5" s="1"/>
  <c r="G71" i="5" s="1"/>
  <c r="E13" i="5"/>
  <c r="G13" i="5" s="1"/>
  <c r="G14" i="5" s="1"/>
  <c r="G83" i="7" l="1"/>
  <c r="E87" i="7" s="1"/>
  <c r="G87" i="7" s="1"/>
  <c r="E88" i="7" s="1"/>
  <c r="G88" i="7" s="1"/>
  <c r="G89" i="7" s="1"/>
  <c r="E84" i="7"/>
  <c r="G84" i="7" s="1"/>
  <c r="G85" i="7"/>
  <c r="G91" i="7" s="1"/>
  <c r="G92" i="7" s="1"/>
  <c r="E20" i="7"/>
  <c r="G20" i="7" s="1"/>
  <c r="G21" i="7" s="1"/>
  <c r="G27" i="7" s="1"/>
  <c r="E72" i="5"/>
  <c r="G72" i="5" s="1"/>
  <c r="G73" i="5"/>
  <c r="E15" i="5"/>
  <c r="G15" i="5" s="1"/>
  <c r="G16" i="5" s="1"/>
  <c r="AC38" i="5"/>
  <c r="AA38" i="5"/>
  <c r="E74" i="5" l="1"/>
  <c r="G74" i="5" s="1"/>
  <c r="G75" i="5" s="1"/>
  <c r="E17" i="5"/>
  <c r="G17" i="5" s="1"/>
  <c r="G18" i="5" s="1"/>
  <c r="AA39" i="5"/>
  <c r="W29" i="5"/>
  <c r="U29" i="5"/>
  <c r="E19" i="5" l="1"/>
  <c r="G19" i="5" s="1"/>
  <c r="G20" i="5" s="1"/>
  <c r="W30" i="5"/>
</calcChain>
</file>

<file path=xl/comments1.xml><?xml version="1.0" encoding="utf-8"?>
<comments xmlns="http://schemas.openxmlformats.org/spreadsheetml/2006/main">
  <authors>
    <author>Author</author>
  </authors>
  <commentList>
    <comment ref="C25" authorId="0" shapeId="0">
      <text>
        <r>
          <rPr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Q31" authorId="0" shapeId="0">
      <text>
        <r>
          <rPr>
            <sz val="11"/>
            <color theme="1"/>
            <rFont val="Calibri"/>
            <family val="2"/>
            <charset val="23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 trece intotdeauna netul comercial</t>
        </r>
      </text>
    </comment>
    <comment ref="C80" authorId="0" shapeId="0">
      <text>
        <r>
          <rPr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9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aduna valoarea tuturor reducerilor comerciale </t>
        </r>
        <r>
          <rPr>
            <b/>
            <sz val="9"/>
            <color indexed="81"/>
            <rFont val="Tahoma"/>
            <family val="2"/>
            <charset val="238"/>
          </rPr>
          <t>(fara TVA)</t>
        </r>
      </text>
    </comment>
    <comment ref="E23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scade din valoarea facturii initiale </t>
        </r>
        <r>
          <rPr>
            <b/>
            <sz val="9"/>
            <color indexed="81"/>
            <rFont val="Tahoma"/>
            <family val="2"/>
            <charset val="238"/>
          </rPr>
          <t>(fara TVA)</t>
        </r>
        <r>
          <rPr>
            <sz val="9"/>
            <color indexed="81"/>
            <rFont val="Tahoma"/>
            <family val="2"/>
            <charset val="238"/>
          </rPr>
          <t xml:space="preserve"> valoarea reducerilor comerciale acordate ulterior facturarii</t>
        </r>
      </text>
    </comment>
    <comment ref="G28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scade din valoarea initiala a facturii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toate reducerile comerciale si/sau financiare acordate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</t>
        </r>
      </text>
    </comment>
    <comment ref="C32" authorId="0" shapeId="0">
      <text>
        <r>
          <rPr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G83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aduna valoarea tuturor reducerilor comerciale </t>
        </r>
        <r>
          <rPr>
            <b/>
            <sz val="9"/>
            <color indexed="81"/>
            <rFont val="Tahoma"/>
            <family val="2"/>
            <charset val="238"/>
          </rPr>
          <t>(fara TVA)</t>
        </r>
      </text>
    </comment>
    <comment ref="E87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scade din valoarea facturii initiale </t>
        </r>
        <r>
          <rPr>
            <b/>
            <sz val="9"/>
            <color indexed="81"/>
            <rFont val="Tahoma"/>
            <family val="2"/>
            <charset val="238"/>
          </rPr>
          <t>(fara TVA)</t>
        </r>
        <r>
          <rPr>
            <sz val="9"/>
            <color indexed="81"/>
            <rFont val="Tahoma"/>
            <family val="2"/>
            <charset val="238"/>
          </rPr>
          <t xml:space="preserve"> valoarea reducerilor comerciale acordate ulterior facturarii</t>
        </r>
      </text>
    </comment>
    <comment ref="G92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scade din valoarea initiala a facturii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toate reducerile comerciale si/sau financiare acordate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</t>
        </r>
      </text>
    </comment>
    <comment ref="C96" authorId="0" shapeId="0">
      <text>
        <r>
          <rPr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sharedStrings.xml><?xml version="1.0" encoding="utf-8"?>
<sst xmlns="http://schemas.openxmlformats.org/spreadsheetml/2006/main" count="749" uniqueCount="86">
  <si>
    <t>D</t>
  </si>
  <si>
    <t>A</t>
  </si>
  <si>
    <t>C</t>
  </si>
  <si>
    <t>+</t>
  </si>
  <si>
    <t>-</t>
  </si>
  <si>
    <t>P</t>
  </si>
  <si>
    <t>Valoare</t>
  </si>
  <si>
    <t>% de reducere</t>
  </si>
  <si>
    <t>Suma</t>
  </si>
  <si>
    <r>
      <t xml:space="preserve">Valoare produse finite vandute </t>
    </r>
    <r>
      <rPr>
        <b/>
        <sz val="11"/>
        <rFont val="Calibri"/>
        <family val="2"/>
        <charset val="238"/>
        <scheme val="minor"/>
      </rPr>
      <t>(fără TVA)</t>
    </r>
    <r>
      <rPr>
        <sz val="11"/>
        <rFont val="Calibri"/>
        <family val="2"/>
        <charset val="238"/>
        <scheme val="minor"/>
      </rPr>
      <t>:</t>
    </r>
  </si>
  <si>
    <t>(-) Rabat pentru defecte de calitate - 3,5%:</t>
  </si>
  <si>
    <t>(-) Remiza 1 (pt. vanzari mai mari de 50.000 lei) - 6%:</t>
  </si>
  <si>
    <t>NET COMERCIAL</t>
  </si>
  <si>
    <t>7015 (+)</t>
  </si>
  <si>
    <t>(-) Scont de decontare - 4%:</t>
  </si>
  <si>
    <t>667 (+)</t>
  </si>
  <si>
    <t>NET FINANCIAR</t>
  </si>
  <si>
    <t>(+) TVA (19%):</t>
  </si>
  <si>
    <t>4427 (+)</t>
  </si>
  <si>
    <r>
      <t xml:space="preserve">NET DE ÎNCASAT </t>
    </r>
    <r>
      <rPr>
        <sz val="13"/>
        <color theme="0"/>
        <rFont val="Calibri"/>
        <family val="2"/>
        <charset val="238"/>
        <scheme val="minor"/>
      </rPr>
      <t>(Net financiar + TVA)</t>
    </r>
  </si>
  <si>
    <t>5121 (+)</t>
  </si>
  <si>
    <t>A / P</t>
  </si>
  <si>
    <t>+ / -</t>
  </si>
  <si>
    <t>1.</t>
  </si>
  <si>
    <t>obtinere produse finite</t>
  </si>
  <si>
    <t>=</t>
  </si>
  <si>
    <t>Si</t>
  </si>
  <si>
    <t>Rd</t>
  </si>
  <si>
    <t>Rc</t>
  </si>
  <si>
    <t>TSD</t>
  </si>
  <si>
    <t>TSC</t>
  </si>
  <si>
    <r>
      <t xml:space="preserve">vanzare produse finite in totalitate </t>
    </r>
    <r>
      <rPr>
        <sz val="10"/>
        <rFont val="Calibri"/>
        <family val="2"/>
        <charset val="238"/>
        <scheme val="minor"/>
      </rPr>
      <t>(facturare)</t>
    </r>
  </si>
  <si>
    <t>%</t>
  </si>
  <si>
    <t>Sfd</t>
  </si>
  <si>
    <t>Sfc</t>
  </si>
  <si>
    <t>descarcare gestiune de produsele finite vandute</t>
  </si>
  <si>
    <t>acordare scont de decontare clientului</t>
  </si>
  <si>
    <r>
      <t xml:space="preserve">incasare factura </t>
    </r>
    <r>
      <rPr>
        <sz val="10"/>
        <rFont val="Calibri"/>
        <family val="2"/>
        <charset val="238"/>
        <scheme val="minor"/>
      </rPr>
      <t>(redusa cu valoarea scontului de decontare acordat clientului)</t>
    </r>
  </si>
  <si>
    <t>inchiderea conturilor de cheltuieli</t>
  </si>
  <si>
    <t>inchiderea conturilor de venituri</t>
  </si>
  <si>
    <r>
      <t xml:space="preserve">Valoare semifabricate vandute </t>
    </r>
    <r>
      <rPr>
        <b/>
        <sz val="11"/>
        <rFont val="Calibri"/>
        <family val="2"/>
        <charset val="238"/>
        <scheme val="minor"/>
      </rPr>
      <t>(fără TVA)</t>
    </r>
    <r>
      <rPr>
        <sz val="11"/>
        <rFont val="Calibri"/>
        <family val="2"/>
        <charset val="238"/>
        <scheme val="minor"/>
      </rPr>
      <t>:</t>
    </r>
  </si>
  <si>
    <t>(-) Rabat pentru defecte de calitate - 2%:</t>
  </si>
  <si>
    <t>(-) Remiza 1 (pt. vanzari mai mari de 35.000 lei) - 10%:</t>
  </si>
  <si>
    <t>(-) Remiza 2 (pt. poziţia preferenţială a clientului) - 4%:</t>
  </si>
  <si>
    <t>702 (+)</t>
  </si>
  <si>
    <t>(-) Scont de decontare - 7%:</t>
  </si>
  <si>
    <t>2.</t>
  </si>
  <si>
    <t>obtinere semifabricate</t>
  </si>
  <si>
    <r>
      <t xml:space="preserve">vanzare semifabricate in totalitate </t>
    </r>
    <r>
      <rPr>
        <sz val="10"/>
        <rFont val="Calibri"/>
        <family val="2"/>
        <charset val="238"/>
        <scheme val="minor"/>
      </rPr>
      <t>(facturare)</t>
    </r>
  </si>
  <si>
    <t>descarcare gestiune de semifabricatele vandute</t>
  </si>
  <si>
    <t xml:space="preserve">A </t>
  </si>
  <si>
    <t>A/P</t>
  </si>
  <si>
    <r>
      <t xml:space="preserve">Valoare produse finite vandute din factura initiala </t>
    </r>
    <r>
      <rPr>
        <b/>
        <sz val="11"/>
        <rFont val="Calibri"/>
        <family val="2"/>
        <charset val="238"/>
        <scheme val="minor"/>
      </rPr>
      <t>(fără TVA)</t>
    </r>
    <r>
      <rPr>
        <sz val="11"/>
        <rFont val="Calibri"/>
        <family val="2"/>
        <charset val="238"/>
        <scheme val="minor"/>
      </rPr>
      <t>:</t>
    </r>
  </si>
  <si>
    <r>
      <t xml:space="preserve">TVA aferent facturii initiale </t>
    </r>
    <r>
      <rPr>
        <b/>
        <sz val="11"/>
        <rFont val="Calibri"/>
        <family val="2"/>
        <charset val="238"/>
        <scheme val="minor"/>
      </rPr>
      <t>(19%):</t>
    </r>
  </si>
  <si>
    <r>
      <rPr>
        <b/>
        <sz val="11"/>
        <color theme="0"/>
        <rFont val="Calibri"/>
        <family val="2"/>
        <charset val="238"/>
        <scheme val="minor"/>
      </rPr>
      <t>TOTAL FACTURA INITIALA</t>
    </r>
    <r>
      <rPr>
        <sz val="11"/>
        <color theme="0"/>
        <rFont val="Calibri"/>
        <family val="2"/>
        <charset val="238"/>
        <scheme val="minor"/>
      </rPr>
      <t xml:space="preserve"> (inclusiv TVA)</t>
    </r>
  </si>
  <si>
    <t>(-) Rabat pentru defecte de calitate (ulterior facturarii) - 0%</t>
  </si>
  <si>
    <t>(-) Remiza 1 (pt. vanzari mai mari de ........... lei) (ulterior facturarii) - 0%:</t>
  </si>
  <si>
    <t>(-) Remiza 2 (pt. poziţia preferenţială a clientului) (ulterior facturarii) - 10%:</t>
  </si>
  <si>
    <r>
      <t xml:space="preserve">VALOARE REDUCERI COMERCIALE ACORDATE ULTERIOR FACTURARII </t>
    </r>
    <r>
      <rPr>
        <sz val="11"/>
        <color theme="0"/>
        <rFont val="Calibri"/>
        <family val="2"/>
        <charset val="238"/>
        <scheme val="minor"/>
      </rPr>
      <t>(fara TVA)</t>
    </r>
  </si>
  <si>
    <t>709 (+)</t>
  </si>
  <si>
    <t>TVA aferent reducerilor comerciale acordate ulterior facturarii (19%):</t>
  </si>
  <si>
    <t>4427 (-)</t>
  </si>
  <si>
    <r>
      <t xml:space="preserve">TOTAL REDUCERI COMERCIALE ACORDATE ULTERIOR FACTURARII </t>
    </r>
    <r>
      <rPr>
        <sz val="12"/>
        <color theme="0"/>
        <rFont val="Calibri"/>
        <family val="2"/>
        <charset val="238"/>
        <scheme val="minor"/>
      </rPr>
      <t>(inclusiv TVA)</t>
    </r>
  </si>
  <si>
    <t>4111 (-)</t>
  </si>
  <si>
    <r>
      <t>TVA aferent scontului de decontare acordat ulterior facturarii</t>
    </r>
    <r>
      <rPr>
        <sz val="11"/>
        <color theme="0"/>
        <rFont val="Calibri"/>
        <family val="2"/>
        <charset val="238"/>
        <scheme val="minor"/>
      </rPr>
      <t xml:space="preserve"> </t>
    </r>
    <r>
      <rPr>
        <b/>
        <sz val="11"/>
        <color theme="0"/>
        <rFont val="Calibri"/>
        <family val="2"/>
        <charset val="238"/>
        <scheme val="minor"/>
      </rPr>
      <t>(19%):</t>
    </r>
  </si>
  <si>
    <r>
      <t xml:space="preserve">TOTAL REDUCERI FINANCIARE ACORDATE ULTERIOR FACTURARII </t>
    </r>
    <r>
      <rPr>
        <sz val="12"/>
        <color theme="0"/>
        <rFont val="Calibri"/>
        <family val="2"/>
        <charset val="238"/>
        <scheme val="minor"/>
      </rPr>
      <t>(incusiv TVA)</t>
    </r>
  </si>
  <si>
    <r>
      <t xml:space="preserve">TOTAL REDUCERI ACORDATE ULTERIOR FACTURARII </t>
    </r>
    <r>
      <rPr>
        <sz val="12"/>
        <color theme="0"/>
        <rFont val="Calibri"/>
        <family val="2"/>
        <charset val="238"/>
        <scheme val="minor"/>
      </rPr>
      <t>(comerciale si financiare - inclusiv TVA)</t>
    </r>
    <r>
      <rPr>
        <b/>
        <sz val="12"/>
        <color theme="0"/>
        <rFont val="Calibri"/>
        <family val="2"/>
        <charset val="238"/>
        <scheme val="minor"/>
      </rPr>
      <t xml:space="preserve"> </t>
    </r>
  </si>
  <si>
    <t>NET DE ÎNCASAT</t>
  </si>
  <si>
    <r>
      <t xml:space="preserve">acordare reducere comerciala clientului ulterior facturarii </t>
    </r>
    <r>
      <rPr>
        <sz val="10"/>
        <rFont val="Calibri"/>
        <family val="2"/>
        <charset val="238"/>
        <scheme val="minor"/>
      </rPr>
      <t>(se reduce si TVA proportional)</t>
    </r>
  </si>
  <si>
    <r>
      <t xml:space="preserve">incasare factura </t>
    </r>
    <r>
      <rPr>
        <sz val="10"/>
        <rFont val="Calibri"/>
        <family val="2"/>
        <charset val="238"/>
        <scheme val="minor"/>
      </rPr>
      <t>(redusa cu valoarea reducerii ulterioare acordate clientului)</t>
    </r>
  </si>
  <si>
    <r>
      <t xml:space="preserve">Valoare semifabricate vandute din factura initiala </t>
    </r>
    <r>
      <rPr>
        <b/>
        <sz val="11"/>
        <rFont val="Calibri"/>
        <family val="2"/>
        <charset val="238"/>
        <scheme val="minor"/>
      </rPr>
      <t>(fără TVA)</t>
    </r>
    <r>
      <rPr>
        <sz val="11"/>
        <rFont val="Calibri"/>
        <family val="2"/>
        <charset val="238"/>
        <scheme val="minor"/>
      </rPr>
      <t>:</t>
    </r>
  </si>
  <si>
    <t>(-) Remiza 1 (pt. vanzari mai mari de 80.000 lei) (ulterior facturarii) - 5%:</t>
  </si>
  <si>
    <t>(-) Remiza 2 (pt. poziţia preferenţială a clientului) (ulterior facturarii) - 4%:</t>
  </si>
  <si>
    <r>
      <t xml:space="preserve">acordare reduceri comerciale clientului ulterior facturarii </t>
    </r>
    <r>
      <rPr>
        <sz val="10"/>
        <rFont val="Calibri"/>
        <family val="2"/>
        <charset val="238"/>
        <scheme val="minor"/>
      </rPr>
      <t>(se reduce si TVA proportional)</t>
    </r>
  </si>
  <si>
    <r>
      <t xml:space="preserve">acordare reducere financiara clientului ulterior facturarii </t>
    </r>
    <r>
      <rPr>
        <sz val="10"/>
        <rFont val="Calibri"/>
        <family val="2"/>
        <charset val="238"/>
        <scheme val="minor"/>
      </rPr>
      <t>(se reduce si TVA proportional)</t>
    </r>
  </si>
  <si>
    <r>
      <t xml:space="preserve">vanzare produse finite in totalitate </t>
    </r>
    <r>
      <rPr>
        <sz val="10"/>
        <rFont val="Calibri"/>
        <family val="2"/>
        <charset val="238"/>
        <scheme val="minor"/>
      </rPr>
      <t>(facturare - 07.09.N)</t>
    </r>
  </si>
  <si>
    <t>Conf. Univ. Dr. Florin Scorțescu</t>
  </si>
  <si>
    <r>
      <t>(-) Remiza 2 (pt. poziţia preferenţială a clientului) -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0%:</t>
    </r>
  </si>
  <si>
    <r>
      <t xml:space="preserve">(-) SCONT DE DECONTARE ACORDAT ULTERIOR FACTURARII - </t>
    </r>
    <r>
      <rPr>
        <sz val="11"/>
        <rFont val="Calibri"/>
        <family val="2"/>
        <charset val="238"/>
        <scheme val="minor"/>
      </rPr>
      <t>6%:</t>
    </r>
  </si>
  <si>
    <r>
      <t xml:space="preserve">(-) SCONT DE DECONTARE ACORDAT ULTERIOR FACTURARII - </t>
    </r>
    <r>
      <rPr>
        <sz val="11"/>
        <rFont val="Calibri"/>
        <family val="2"/>
        <charset val="238"/>
        <scheme val="minor"/>
      </rPr>
      <t>0%:</t>
    </r>
  </si>
  <si>
    <t>Explicații</t>
  </si>
  <si>
    <t>Analiză contabilă</t>
  </si>
  <si>
    <t>CT. DE ACTIV</t>
  </si>
  <si>
    <t>CT. DE PASIV</t>
  </si>
  <si>
    <r>
      <t xml:space="preserve">REDUCERI COMERCIALE SI FINANCIARE ACORDATE </t>
    </r>
    <r>
      <rPr>
        <b/>
        <u/>
        <sz val="11"/>
        <color rgb="FF0000FF"/>
        <rFont val="Calibri"/>
        <family val="2"/>
        <charset val="238"/>
        <scheme val="minor"/>
      </rPr>
      <t>LA FACTURARE</t>
    </r>
  </si>
  <si>
    <r>
      <t xml:space="preserve">REDUCERI COMERCIALE SI FINANCIARE ACORDATE </t>
    </r>
    <r>
      <rPr>
        <b/>
        <u/>
        <sz val="11"/>
        <color rgb="FF0000FF"/>
        <rFont val="Calibri"/>
        <family val="2"/>
        <charset val="238"/>
        <scheme val="minor"/>
      </rPr>
      <t>ULTERIOR FACTURARII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</si>
</sst>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3"/>
      <color theme="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4"/>
      <color rgb="FF0000FF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b/>
      <sz val="11"/>
      <color rgb="FF00B05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b/>
      <u/>
      <sz val="11"/>
      <color rgb="FF0000FF"/>
      <name val="Calibri"/>
      <family val="2"/>
      <charset val="238"/>
      <scheme val="minor"/>
    </font>
    <font>
      <b/>
      <u/>
      <sz val="16"/>
      <color rgb="FF00B050"/>
      <name val="Calibri"/>
      <family val="2"/>
      <charset val="238"/>
      <scheme val="minor"/>
    </font>
    <font>
      <b/>
      <u/>
      <sz val="16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auto="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7" fillId="0" borderId="0" xfId="0" applyFont="1"/>
    <xf numFmtId="0" fontId="7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/>
    <xf numFmtId="0" fontId="0" fillId="0" borderId="7" xfId="0" applyBorder="1" applyAlignment="1">
      <alignment horizontal="right"/>
    </xf>
    <xf numFmtId="0" fontId="0" fillId="0" borderId="4" xfId="0" applyBorder="1"/>
    <xf numFmtId="4" fontId="0" fillId="0" borderId="10" xfId="0" applyNumberFormat="1" applyBorder="1"/>
    <xf numFmtId="4" fontId="0" fillId="0" borderId="9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2" xfId="0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3" xfId="0" applyFont="1" applyBorder="1"/>
    <xf numFmtId="4" fontId="1" fillId="0" borderId="13" xfId="0" applyNumberFormat="1" applyFont="1" applyBorder="1"/>
    <xf numFmtId="4" fontId="1" fillId="3" borderId="13" xfId="0" applyNumberFormat="1" applyFont="1" applyFill="1" applyBorder="1"/>
    <xf numFmtId="0" fontId="1" fillId="0" borderId="13" xfId="0" applyFont="1" applyBorder="1" applyAlignment="1">
      <alignment horizontal="right"/>
    </xf>
    <xf numFmtId="4" fontId="8" fillId="0" borderId="12" xfId="0" applyNumberFormat="1" applyFont="1" applyBorder="1"/>
    <xf numFmtId="0" fontId="8" fillId="0" borderId="12" xfId="0" applyFont="1" applyBorder="1"/>
    <xf numFmtId="0" fontId="9" fillId="0" borderId="0" xfId="0" applyFont="1"/>
    <xf numFmtId="4" fontId="0" fillId="0" borderId="11" xfId="0" applyNumberFormat="1" applyBorder="1"/>
    <xf numFmtId="49" fontId="1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1" fillId="0" borderId="5" xfId="0" applyNumberFormat="1" applyFont="1" applyBorder="1"/>
    <xf numFmtId="4" fontId="14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4" fontId="0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4" fontId="17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center" vertical="center"/>
    </xf>
    <xf numFmtId="10" fontId="4" fillId="0" borderId="0" xfId="0" applyNumberFormat="1" applyFont="1"/>
    <xf numFmtId="10" fontId="12" fillId="0" borderId="0" xfId="0" applyNumberFormat="1" applyFont="1"/>
    <xf numFmtId="10" fontId="14" fillId="0" borderId="0" xfId="0" applyNumberFormat="1" applyFont="1" applyAlignment="1">
      <alignment horizontal="center" wrapText="1"/>
    </xf>
    <xf numFmtId="10" fontId="17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right"/>
    </xf>
    <xf numFmtId="4" fontId="1" fillId="0" borderId="5" xfId="0" applyNumberFormat="1" applyFont="1" applyBorder="1" applyAlignment="1">
      <alignment horizontal="right"/>
    </xf>
    <xf numFmtId="10" fontId="12" fillId="0" borderId="5" xfId="0" applyNumberFormat="1" applyFont="1" applyBorder="1"/>
    <xf numFmtId="0" fontId="1" fillId="0" borderId="0" xfId="0" applyFont="1" applyBorder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0" xfId="0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1" fillId="4" borderId="0" xfId="0" applyFont="1" applyFill="1" applyBorder="1"/>
    <xf numFmtId="4" fontId="0" fillId="4" borderId="0" xfId="0" applyNumberFormat="1" applyFill="1" applyBorder="1"/>
    <xf numFmtId="4" fontId="1" fillId="4" borderId="0" xfId="0" applyNumberFormat="1" applyFont="1" applyFill="1" applyBorder="1"/>
    <xf numFmtId="0" fontId="1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" fontId="8" fillId="4" borderId="0" xfId="0" applyNumberFormat="1" applyFont="1" applyFill="1" applyBorder="1"/>
    <xf numFmtId="0" fontId="8" fillId="4" borderId="0" xfId="0" applyFont="1" applyFill="1" applyBorder="1"/>
    <xf numFmtId="0" fontId="0" fillId="4" borderId="14" xfId="0" applyFill="1" applyBorder="1"/>
    <xf numFmtId="0" fontId="7" fillId="4" borderId="14" xfId="0" applyFont="1" applyFill="1" applyBorder="1"/>
    <xf numFmtId="0" fontId="7" fillId="4" borderId="14" xfId="0" applyFont="1" applyFill="1" applyBorder="1" applyAlignment="1">
      <alignment horizontal="right"/>
    </xf>
    <xf numFmtId="0" fontId="1" fillId="4" borderId="14" xfId="0" applyFont="1" applyFill="1" applyBorder="1"/>
    <xf numFmtId="4" fontId="0" fillId="4" borderId="14" xfId="0" applyNumberFormat="1" applyFill="1" applyBorder="1"/>
    <xf numFmtId="4" fontId="1" fillId="4" borderId="14" xfId="0" applyNumberFormat="1" applyFont="1" applyFill="1" applyBorder="1"/>
    <xf numFmtId="0" fontId="1" fillId="4" borderId="14" xfId="0" applyFont="1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4" fontId="8" fillId="4" borderId="14" xfId="0" applyNumberFormat="1" applyFont="1" applyFill="1" applyBorder="1"/>
    <xf numFmtId="0" fontId="8" fillId="4" borderId="14" xfId="0" applyFont="1" applyFill="1" applyBorder="1"/>
    <xf numFmtId="0" fontId="9" fillId="4" borderId="14" xfId="0" applyFont="1" applyFill="1" applyBorder="1"/>
    <xf numFmtId="0" fontId="10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10" fillId="0" borderId="5" xfId="0" applyFont="1" applyBorder="1"/>
    <xf numFmtId="0" fontId="10" fillId="0" borderId="0" xfId="0" applyFont="1" applyAlignment="1">
      <alignment horizontal="center"/>
    </xf>
    <xf numFmtId="4" fontId="0" fillId="0" borderId="5" xfId="0" applyNumberFormat="1" applyFont="1" applyBorder="1" applyAlignment="1">
      <alignment horizontal="right"/>
    </xf>
    <xf numFmtId="0" fontId="15" fillId="6" borderId="15" xfId="0" applyFont="1" applyFill="1" applyBorder="1"/>
    <xf numFmtId="4" fontId="15" fillId="6" borderId="16" xfId="0" applyNumberFormat="1" applyFont="1" applyFill="1" applyBorder="1" applyAlignment="1">
      <alignment horizontal="right"/>
    </xf>
    <xf numFmtId="10" fontId="15" fillId="6" borderId="16" xfId="0" applyNumberFormat="1" applyFont="1" applyFill="1" applyBorder="1"/>
    <xf numFmtId="10" fontId="12" fillId="0" borderId="0" xfId="0" applyNumberFormat="1" applyFont="1" applyAlignment="1">
      <alignment horizontal="left"/>
    </xf>
    <xf numFmtId="4" fontId="20" fillId="6" borderId="17" xfId="0" applyNumberFormat="1" applyFont="1" applyFill="1" applyBorder="1" applyAlignment="1">
      <alignment horizontal="right"/>
    </xf>
    <xf numFmtId="0" fontId="15" fillId="7" borderId="15" xfId="0" applyFont="1" applyFill="1" applyBorder="1"/>
    <xf numFmtId="4" fontId="15" fillId="7" borderId="16" xfId="0" applyNumberFormat="1" applyFont="1" applyFill="1" applyBorder="1" applyAlignment="1">
      <alignment horizontal="right"/>
    </xf>
    <xf numFmtId="10" fontId="15" fillId="7" borderId="16" xfId="0" applyNumberFormat="1" applyFont="1" applyFill="1" applyBorder="1"/>
    <xf numFmtId="4" fontId="20" fillId="7" borderId="17" xfId="0" applyNumberFormat="1" applyFont="1" applyFill="1" applyBorder="1" applyAlignment="1">
      <alignment horizontal="right"/>
    </xf>
    <xf numFmtId="4" fontId="15" fillId="5" borderId="18" xfId="0" applyNumberFormat="1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49" fontId="23" fillId="0" borderId="0" xfId="0" applyNumberFormat="1" applyFont="1" applyAlignment="1">
      <alignment horizontal="left"/>
    </xf>
    <xf numFmtId="4" fontId="10" fillId="4" borderId="0" xfId="0" applyNumberFormat="1" applyFont="1" applyFill="1" applyBorder="1" applyAlignment="1">
      <alignment horizontal="right"/>
    </xf>
    <xf numFmtId="0" fontId="16" fillId="6" borderId="0" xfId="0" applyFont="1" applyFill="1" applyAlignment="1">
      <alignment horizontal="left"/>
    </xf>
    <xf numFmtId="4" fontId="15" fillId="4" borderId="19" xfId="0" applyNumberFormat="1" applyFont="1" applyFill="1" applyBorder="1" applyAlignment="1">
      <alignment horizontal="right"/>
    </xf>
    <xf numFmtId="4" fontId="15" fillId="6" borderId="18" xfId="0" applyNumberFormat="1" applyFont="1" applyFill="1" applyBorder="1" applyAlignment="1">
      <alignment horizontal="right"/>
    </xf>
    <xf numFmtId="4" fontId="15" fillId="7" borderId="20" xfId="0" applyNumberFormat="1" applyFont="1" applyFill="1" applyBorder="1" applyAlignment="1">
      <alignment horizontal="right"/>
    </xf>
    <xf numFmtId="10" fontId="15" fillId="7" borderId="20" xfId="0" applyNumberFormat="1" applyFont="1" applyFill="1" applyBorder="1"/>
    <xf numFmtId="0" fontId="20" fillId="5" borderId="15" xfId="0" applyFont="1" applyFill="1" applyBorder="1"/>
    <xf numFmtId="4" fontId="20" fillId="5" borderId="16" xfId="0" applyNumberFormat="1" applyFont="1" applyFill="1" applyBorder="1" applyAlignment="1">
      <alignment horizontal="right"/>
    </xf>
    <xf numFmtId="10" fontId="20" fillId="5" borderId="16" xfId="0" applyNumberFormat="1" applyFont="1" applyFill="1" applyBorder="1"/>
    <xf numFmtId="4" fontId="20" fillId="5" borderId="17" xfId="0" applyNumberFormat="1" applyFont="1" applyFill="1" applyBorder="1" applyAlignment="1">
      <alignment horizontal="right"/>
    </xf>
    <xf numFmtId="4" fontId="19" fillId="5" borderId="5" xfId="0" applyNumberFormat="1" applyFont="1" applyFill="1" applyBorder="1" applyAlignment="1">
      <alignment horizontal="right"/>
    </xf>
    <xf numFmtId="10" fontId="19" fillId="5" borderId="5" xfId="0" applyNumberFormat="1" applyFont="1" applyFill="1" applyBorder="1"/>
    <xf numFmtId="4" fontId="19" fillId="5" borderId="22" xfId="0" applyNumberFormat="1" applyFont="1" applyFill="1" applyBorder="1" applyAlignment="1">
      <alignment horizontal="right"/>
    </xf>
    <xf numFmtId="0" fontId="17" fillId="0" borderId="0" xfId="0" applyFont="1"/>
    <xf numFmtId="0" fontId="20" fillId="5" borderId="21" xfId="0" applyFont="1" applyFill="1" applyBorder="1"/>
    <xf numFmtId="4" fontId="20" fillId="5" borderId="5" xfId="0" applyNumberFormat="1" applyFont="1" applyFill="1" applyBorder="1" applyAlignment="1">
      <alignment horizontal="right"/>
    </xf>
    <xf numFmtId="10" fontId="20" fillId="5" borderId="5" xfId="0" applyNumberFormat="1" applyFont="1" applyFill="1" applyBorder="1"/>
    <xf numFmtId="0" fontId="2" fillId="4" borderId="14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/>
    <xf numFmtId="0" fontId="7" fillId="4" borderId="14" xfId="0" applyFont="1" applyFill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right"/>
    </xf>
    <xf numFmtId="0" fontId="31" fillId="8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31" fillId="8" borderId="14" xfId="0" applyFont="1" applyFill="1" applyBorder="1" applyAlignment="1">
      <alignment horizontal="left"/>
    </xf>
    <xf numFmtId="0" fontId="31" fillId="8" borderId="24" xfId="0" applyFont="1" applyFill="1" applyBorder="1" applyAlignment="1">
      <alignment horizontal="left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31" fillId="8" borderId="27" xfId="0" applyFont="1" applyFill="1" applyBorder="1" applyAlignment="1">
      <alignment horizontal="left"/>
    </xf>
    <xf numFmtId="0" fontId="31" fillId="8" borderId="28" xfId="0" applyFont="1" applyFill="1" applyBorder="1" applyAlignment="1">
      <alignment horizontal="left"/>
    </xf>
    <xf numFmtId="0" fontId="31" fillId="8" borderId="29" xfId="0" applyFont="1" applyFill="1" applyBorder="1" applyAlignment="1">
      <alignment horizontal="left"/>
    </xf>
    <xf numFmtId="0" fontId="31" fillId="8" borderId="30" xfId="0" applyFont="1" applyFill="1" applyBorder="1" applyAlignment="1">
      <alignment horizontal="left"/>
    </xf>
    <xf numFmtId="4" fontId="20" fillId="6" borderId="20" xfId="0" applyNumberFormat="1" applyFont="1" applyFill="1" applyBorder="1" applyAlignment="1">
      <alignment horizontal="right"/>
    </xf>
    <xf numFmtId="0" fontId="31" fillId="8" borderId="31" xfId="0" applyFont="1" applyFill="1" applyBorder="1" applyAlignment="1">
      <alignment horizontal="left"/>
    </xf>
    <xf numFmtId="0" fontId="15" fillId="7" borderId="21" xfId="0" applyFont="1" applyFill="1" applyBorder="1"/>
    <xf numFmtId="4" fontId="15" fillId="7" borderId="32" xfId="0" applyNumberFormat="1" applyFont="1" applyFill="1" applyBorder="1" applyAlignment="1">
      <alignment horizontal="right"/>
    </xf>
    <xf numFmtId="10" fontId="15" fillId="7" borderId="32" xfId="0" applyNumberFormat="1" applyFont="1" applyFill="1" applyBorder="1"/>
    <xf numFmtId="4" fontId="20" fillId="7" borderId="22" xfId="0" applyNumberFormat="1" applyFont="1" applyFill="1" applyBorder="1" applyAlignment="1">
      <alignment horizontal="right"/>
    </xf>
    <xf numFmtId="0" fontId="20" fillId="5" borderId="15" xfId="0" applyFont="1" applyFill="1" applyBorder="1" applyAlignment="1">
      <alignment vertical="center"/>
    </xf>
    <xf numFmtId="4" fontId="20" fillId="5" borderId="16" xfId="0" applyNumberFormat="1" applyFont="1" applyFill="1" applyBorder="1" applyAlignment="1">
      <alignment horizontal="right" vertical="center"/>
    </xf>
    <xf numFmtId="10" fontId="20" fillId="5" borderId="16" xfId="0" applyNumberFormat="1" applyFont="1" applyFill="1" applyBorder="1" applyAlignment="1">
      <alignment vertical="center"/>
    </xf>
    <xf numFmtId="4" fontId="20" fillId="5" borderId="17" xfId="0" applyNumberFormat="1" applyFont="1" applyFill="1" applyBorder="1" applyAlignment="1">
      <alignment horizontal="right" vertical="center"/>
    </xf>
    <xf numFmtId="4" fontId="20" fillId="7" borderId="32" xfId="0" applyNumberFormat="1" applyFont="1" applyFill="1" applyBorder="1" applyAlignment="1">
      <alignment horizontal="right"/>
    </xf>
    <xf numFmtId="4" fontId="20" fillId="5" borderId="32" xfId="0" applyNumberFormat="1" applyFont="1" applyFill="1" applyBorder="1" applyAlignment="1">
      <alignment horizontal="right"/>
    </xf>
    <xf numFmtId="0" fontId="27" fillId="7" borderId="15" xfId="0" applyFont="1" applyFill="1" applyBorder="1"/>
    <xf numFmtId="4" fontId="27" fillId="7" borderId="16" xfId="0" applyNumberFormat="1" applyFont="1" applyFill="1" applyBorder="1" applyAlignment="1">
      <alignment horizontal="right"/>
    </xf>
    <xf numFmtId="10" fontId="27" fillId="7" borderId="16" xfId="0" applyNumberFormat="1" applyFont="1" applyFill="1" applyBorder="1"/>
    <xf numFmtId="0" fontId="19" fillId="5" borderId="15" xfId="0" applyFont="1" applyFill="1" applyBorder="1" applyAlignment="1">
      <alignment vertical="center"/>
    </xf>
    <xf numFmtId="4" fontId="15" fillId="5" borderId="16" xfId="0" applyNumberFormat="1" applyFont="1" applyFill="1" applyBorder="1" applyAlignment="1">
      <alignment horizontal="right" vertical="center"/>
    </xf>
    <xf numFmtId="10" fontId="15" fillId="5" borderId="16" xfId="0" applyNumberFormat="1" applyFont="1" applyFill="1" applyBorder="1" applyAlignment="1">
      <alignment vertical="center"/>
    </xf>
    <xf numFmtId="4" fontId="19" fillId="5" borderId="17" xfId="0" applyNumberFormat="1" applyFont="1" applyFill="1" applyBorder="1" applyAlignment="1">
      <alignment horizontal="right" vertical="center"/>
    </xf>
    <xf numFmtId="4" fontId="27" fillId="7" borderId="17" xfId="0" applyNumberFormat="1" applyFont="1" applyFill="1" applyBorder="1" applyAlignment="1">
      <alignment horizontal="right"/>
    </xf>
    <xf numFmtId="0" fontId="12" fillId="0" borderId="0" xfId="0" applyFont="1"/>
    <xf numFmtId="0" fontId="0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31" fillId="0" borderId="23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in Scortescu" id="{0D84147F-07ED-45AA-9E9D-3E5CD9972663}" userId="S::florin.scortescu@feaa.uaic.ro::9b8c6d99-3b4d-4d55-9f32-a2aeeda896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1" dT="2021-04-06T08:00:35.25" personId="{0D84147F-07ED-45AA-9E9D-3E5CD9972663}" id="{91F22CDE-7646-499E-BFBD-2D713C175FF8}">
    <text>se trece intotdeauna netul comercial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7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32" customWidth="1"/>
    <col min="4" max="4" width="63.5703125" style="107" customWidth="1"/>
    <col min="5" max="5" width="10.28515625" style="65" customWidth="1"/>
    <col min="6" max="6" width="8" style="74" customWidth="1"/>
    <col min="7" max="7" width="12.42578125" style="65" customWidth="1"/>
    <col min="8" max="8" width="4.85546875" style="13" customWidth="1"/>
    <col min="9" max="9" width="4.5703125" style="49" customWidth="1"/>
    <col min="10" max="10" width="4.42578125" style="50" customWidth="1"/>
    <col min="11" max="11" width="4.42578125" customWidth="1"/>
    <col min="13" max="13" width="1.5703125" style="1" customWidth="1"/>
    <col min="15" max="15" width="3.28515625" customWidth="1"/>
    <col min="16" max="16" width="10.42578125" customWidth="1"/>
    <col min="17" max="17" width="11.7109375" customWidth="1"/>
    <col min="20" max="20" width="4.140625" customWidth="1"/>
    <col min="21" max="21" width="9.28515625" bestFit="1" customWidth="1"/>
    <col min="22" max="22" width="0.5703125" customWidth="1"/>
    <col min="23" max="23" width="9.42578125" customWidth="1"/>
    <col min="24" max="24" width="3.5703125" customWidth="1"/>
    <col min="26" max="26" width="3.7109375" customWidth="1"/>
    <col min="27" max="27" width="9.5703125" customWidth="1"/>
    <col min="28" max="28" width="0.5703125" customWidth="1"/>
    <col min="29" max="29" width="10.140625" customWidth="1"/>
    <col min="30" max="30" width="3.7109375" customWidth="1"/>
  </cols>
  <sheetData>
    <row r="1" spans="2:78" ht="19.5" thickBot="1" x14ac:dyDescent="0.35">
      <c r="B1" s="3"/>
      <c r="C1" s="82"/>
      <c r="D1" s="149"/>
      <c r="E1" s="70"/>
      <c r="F1" s="73"/>
      <c r="G1" s="64"/>
      <c r="H1" s="7"/>
      <c r="I1" s="146"/>
      <c r="J1" s="147"/>
      <c r="K1" s="2"/>
      <c r="L1" s="4" t="s">
        <v>0</v>
      </c>
      <c r="M1" s="5" t="s">
        <v>1</v>
      </c>
      <c r="N1" s="6" t="s">
        <v>2</v>
      </c>
      <c r="O1" s="2"/>
      <c r="P1" s="2"/>
      <c r="Q1" s="2"/>
      <c r="Z1" s="187"/>
      <c r="AA1" s="187"/>
      <c r="AB1" s="187"/>
      <c r="AC1" s="187"/>
      <c r="AD1" s="187"/>
      <c r="AE1" s="187"/>
      <c r="BX1" s="187" t="s">
        <v>76</v>
      </c>
      <c r="BY1" s="187"/>
      <c r="BZ1" s="187"/>
    </row>
    <row r="2" spans="2:78" ht="15.75" x14ac:dyDescent="0.25">
      <c r="C2" s="82"/>
      <c r="L2" s="7" t="s">
        <v>3</v>
      </c>
      <c r="M2" s="8"/>
      <c r="N2" s="7" t="s">
        <v>4</v>
      </c>
    </row>
    <row r="3" spans="2:78" ht="14.25" customHeight="1" x14ac:dyDescent="0.25">
      <c r="L3" s="2"/>
      <c r="M3" s="8"/>
      <c r="N3" s="2"/>
    </row>
    <row r="4" spans="2:78" ht="14.25" customHeight="1" x14ac:dyDescent="0.25">
      <c r="L4" s="2"/>
      <c r="M4" s="7"/>
      <c r="N4" s="2"/>
    </row>
    <row r="5" spans="2:78" ht="18.75" x14ac:dyDescent="0.3">
      <c r="L5" s="4" t="s">
        <v>0</v>
      </c>
      <c r="M5" s="5" t="s">
        <v>5</v>
      </c>
      <c r="N5" s="6" t="s">
        <v>2</v>
      </c>
    </row>
    <row r="6" spans="2:78" ht="15.75" x14ac:dyDescent="0.25">
      <c r="L6" s="7" t="s">
        <v>4</v>
      </c>
      <c r="M6" s="8"/>
      <c r="N6" s="7" t="s">
        <v>3</v>
      </c>
    </row>
    <row r="7" spans="2:78" ht="18" customHeight="1" x14ac:dyDescent="0.25">
      <c r="C7" s="82"/>
      <c r="L7" s="2"/>
      <c r="M7" s="8"/>
      <c r="N7" s="2"/>
    </row>
    <row r="8" spans="2:78" ht="15.75" x14ac:dyDescent="0.25">
      <c r="C8" s="82"/>
      <c r="D8" s="141" t="s">
        <v>84</v>
      </c>
      <c r="L8" s="2"/>
      <c r="M8" s="145"/>
      <c r="N8" s="2"/>
    </row>
    <row r="9" spans="2:78" ht="24.75" customHeight="1" x14ac:dyDescent="0.25">
      <c r="C9" s="82"/>
      <c r="E9" s="72" t="s">
        <v>6</v>
      </c>
      <c r="F9" s="75" t="s">
        <v>7</v>
      </c>
      <c r="G9" s="72" t="s">
        <v>8</v>
      </c>
    </row>
    <row r="10" spans="2:78" x14ac:dyDescent="0.25">
      <c r="C10" s="83"/>
      <c r="D10" s="108" t="s">
        <v>9</v>
      </c>
      <c r="E10" s="122">
        <v>57000</v>
      </c>
      <c r="F10" s="116"/>
      <c r="G10" s="68"/>
    </row>
    <row r="11" spans="2:78" x14ac:dyDescent="0.25">
      <c r="C11" s="84"/>
      <c r="D11" s="109" t="s">
        <v>10</v>
      </c>
      <c r="E11" s="68">
        <f>E10</f>
        <v>57000</v>
      </c>
      <c r="F11" s="74">
        <v>3.5000000000000003E-2</v>
      </c>
      <c r="G11" s="69">
        <f>E11*F11</f>
        <v>1995.0000000000002</v>
      </c>
    </row>
    <row r="12" spans="2:78" x14ac:dyDescent="0.25">
      <c r="C12" s="84"/>
      <c r="G12" s="65">
        <f>E11-G11</f>
        <v>55005</v>
      </c>
    </row>
    <row r="13" spans="2:78" x14ac:dyDescent="0.25">
      <c r="C13" s="84"/>
      <c r="D13" s="109" t="s">
        <v>11</v>
      </c>
      <c r="E13" s="68">
        <f>G12</f>
        <v>55005</v>
      </c>
      <c r="F13" s="74">
        <v>0.06</v>
      </c>
      <c r="G13" s="69">
        <f>E13*F13</f>
        <v>3300.2999999999997</v>
      </c>
    </row>
    <row r="14" spans="2:78" x14ac:dyDescent="0.25">
      <c r="C14" s="84"/>
      <c r="D14" s="109"/>
      <c r="E14" s="68"/>
      <c r="G14" s="65">
        <f>G12-G13</f>
        <v>51704.7</v>
      </c>
    </row>
    <row r="15" spans="2:78" x14ac:dyDescent="0.25">
      <c r="C15" s="84"/>
      <c r="D15" s="109" t="s">
        <v>77</v>
      </c>
      <c r="E15" s="68">
        <f>G14</f>
        <v>51704.7</v>
      </c>
      <c r="G15" s="69">
        <f>E15*F15</f>
        <v>0</v>
      </c>
    </row>
    <row r="16" spans="2:78" ht="15.75" x14ac:dyDescent="0.25">
      <c r="C16" s="84"/>
      <c r="D16" s="113" t="s">
        <v>12</v>
      </c>
      <c r="E16" s="114"/>
      <c r="F16" s="115"/>
      <c r="G16" s="117">
        <f>G14-G15</f>
        <v>51704.7</v>
      </c>
      <c r="H16" s="148" t="s">
        <v>13</v>
      </c>
    </row>
    <row r="17" spans="3:30" x14ac:dyDescent="0.25">
      <c r="C17" s="84"/>
      <c r="D17" s="109" t="s">
        <v>14</v>
      </c>
      <c r="E17" s="68">
        <f>G16</f>
        <v>51704.7</v>
      </c>
      <c r="F17" s="74">
        <v>0.04</v>
      </c>
      <c r="G17" s="69">
        <f>E17*F17</f>
        <v>2068.1880000000001</v>
      </c>
      <c r="H17" s="148" t="s">
        <v>15</v>
      </c>
    </row>
    <row r="18" spans="3:30" ht="15.75" x14ac:dyDescent="0.25">
      <c r="C18" s="84"/>
      <c r="D18" s="118" t="s">
        <v>16</v>
      </c>
      <c r="E18" s="119"/>
      <c r="F18" s="120"/>
      <c r="G18" s="121">
        <f>G16-G17</f>
        <v>49636.511999999995</v>
      </c>
      <c r="H18" s="148"/>
    </row>
    <row r="19" spans="3:30" ht="15.75" thickBot="1" x14ac:dyDescent="0.3">
      <c r="C19" s="84"/>
      <c r="D19" s="110" t="s">
        <v>17</v>
      </c>
      <c r="E19" s="112">
        <f>G18</f>
        <v>49636.511999999995</v>
      </c>
      <c r="F19" s="80">
        <v>0.19</v>
      </c>
      <c r="G19" s="79">
        <f>E19*F19</f>
        <v>9430.9372800000001</v>
      </c>
      <c r="H19" s="148" t="s">
        <v>18</v>
      </c>
    </row>
    <row r="20" spans="3:30" ht="25.5" customHeight="1" thickBot="1" x14ac:dyDescent="0.3">
      <c r="C20" s="84"/>
      <c r="D20" s="180" t="s">
        <v>19</v>
      </c>
      <c r="E20" s="181"/>
      <c r="F20" s="182"/>
      <c r="G20" s="183">
        <f>G18+G19</f>
        <v>59067.449279999993</v>
      </c>
      <c r="H20" s="148" t="s">
        <v>20</v>
      </c>
    </row>
    <row r="21" spans="3:30" x14ac:dyDescent="0.25">
      <c r="C21" s="84"/>
    </row>
    <row r="22" spans="3:30" ht="21" x14ac:dyDescent="0.35">
      <c r="C22" s="84"/>
      <c r="U22" s="189" t="s">
        <v>82</v>
      </c>
      <c r="V22" s="189"/>
      <c r="W22" s="189"/>
      <c r="AA22" s="190" t="s">
        <v>83</v>
      </c>
      <c r="AB22" s="190"/>
      <c r="AC22" s="190"/>
    </row>
    <row r="23" spans="3:30" ht="15.75" x14ac:dyDescent="0.25">
      <c r="C23" s="82"/>
      <c r="D23" s="67" t="s">
        <v>80</v>
      </c>
      <c r="E23" s="71"/>
      <c r="F23" s="76"/>
      <c r="G23" s="66"/>
      <c r="H23" s="188" t="s">
        <v>81</v>
      </c>
      <c r="I23" s="188"/>
      <c r="J23" s="188"/>
      <c r="K23" s="188"/>
    </row>
    <row r="24" spans="3:30" ht="15.75" x14ac:dyDescent="0.25">
      <c r="D24" s="111"/>
      <c r="F24" s="77"/>
      <c r="I24" s="47" t="s">
        <v>21</v>
      </c>
      <c r="J24" s="48" t="s">
        <v>22</v>
      </c>
      <c r="K24" s="44"/>
      <c r="L24" s="9" t="s">
        <v>0</v>
      </c>
      <c r="M24" s="10"/>
      <c r="N24" s="11" t="s">
        <v>2</v>
      </c>
      <c r="P24" s="12" t="s">
        <v>0</v>
      </c>
      <c r="Q24" s="13" t="s">
        <v>2</v>
      </c>
      <c r="T24" s="18" t="s">
        <v>0</v>
      </c>
      <c r="U24" s="192">
        <v>345</v>
      </c>
      <c r="V24" s="192"/>
      <c r="W24" s="192"/>
      <c r="X24" s="19" t="s">
        <v>2</v>
      </c>
      <c r="Z24" s="18" t="s">
        <v>0</v>
      </c>
      <c r="AA24" s="192">
        <v>711</v>
      </c>
      <c r="AB24" s="192"/>
      <c r="AC24" s="192"/>
      <c r="AD24" s="19" t="s">
        <v>2</v>
      </c>
    </row>
    <row r="25" spans="3:30" x14ac:dyDescent="0.25">
      <c r="C25" s="83" t="s">
        <v>23</v>
      </c>
      <c r="D25" s="126" t="s">
        <v>24</v>
      </c>
      <c r="G25" s="63"/>
      <c r="H25" s="13">
        <v>345</v>
      </c>
      <c r="I25" s="47" t="s">
        <v>1</v>
      </c>
      <c r="J25" s="48" t="s">
        <v>3</v>
      </c>
      <c r="K25" s="46"/>
      <c r="L25" s="27">
        <v>345</v>
      </c>
      <c r="M25" s="12" t="s">
        <v>25</v>
      </c>
      <c r="N25" s="15">
        <v>711</v>
      </c>
      <c r="P25" s="29">
        <v>49000</v>
      </c>
      <c r="Q25" s="30">
        <v>49000</v>
      </c>
      <c r="T25" s="152" t="s">
        <v>26</v>
      </c>
      <c r="U25" s="20"/>
      <c r="V25" s="21"/>
      <c r="W25" s="20"/>
      <c r="X25" s="17"/>
      <c r="Z25" s="31"/>
      <c r="AA25" s="20"/>
      <c r="AB25" s="21"/>
      <c r="AC25" s="61"/>
      <c r="AD25" s="153" t="s">
        <v>26</v>
      </c>
    </row>
    <row r="26" spans="3:30" x14ac:dyDescent="0.25">
      <c r="C26" s="82"/>
      <c r="D26" s="126"/>
      <c r="G26" s="63"/>
      <c r="H26" s="13">
        <v>711</v>
      </c>
      <c r="I26" s="47" t="s">
        <v>5</v>
      </c>
      <c r="J26" s="48" t="s">
        <v>3</v>
      </c>
      <c r="K26" s="45"/>
      <c r="L26" s="24"/>
      <c r="M26" s="81"/>
      <c r="N26" s="24"/>
      <c r="O26" s="24"/>
      <c r="P26" s="26"/>
      <c r="Q26" s="14"/>
      <c r="T26" s="1" t="s">
        <v>27</v>
      </c>
      <c r="U26" s="14">
        <v>49000</v>
      </c>
      <c r="V26" s="22"/>
      <c r="W26" s="14">
        <v>49000</v>
      </c>
      <c r="X26" s="16" t="s">
        <v>28</v>
      </c>
      <c r="Z26" s="1" t="s">
        <v>27</v>
      </c>
      <c r="AA26" s="14">
        <v>49000</v>
      </c>
      <c r="AB26" s="22"/>
      <c r="AC26" s="14">
        <v>49000</v>
      </c>
      <c r="AD26" s="16" t="s">
        <v>28</v>
      </c>
    </row>
    <row r="27" spans="3:30" x14ac:dyDescent="0.25">
      <c r="C27" s="82"/>
      <c r="D27" s="127"/>
      <c r="E27" s="69"/>
      <c r="F27" s="78"/>
      <c r="G27" s="62"/>
      <c r="I27" s="47"/>
      <c r="J27" s="48"/>
      <c r="K27" s="45"/>
      <c r="L27" s="24"/>
      <c r="M27" s="81"/>
      <c r="N27" s="24"/>
      <c r="O27" s="24"/>
      <c r="P27" s="26"/>
      <c r="Q27" s="14"/>
      <c r="U27" s="14"/>
      <c r="V27" s="22"/>
      <c r="W27" s="14"/>
      <c r="X27" s="32"/>
      <c r="AA27" s="14"/>
      <c r="AB27" s="22"/>
      <c r="AC27" s="14"/>
      <c r="AD27" s="32"/>
    </row>
    <row r="28" spans="3:30" x14ac:dyDescent="0.25">
      <c r="D28" s="126"/>
      <c r="G28" s="63"/>
      <c r="Q28" s="14"/>
      <c r="U28" s="14"/>
      <c r="V28" s="22"/>
      <c r="W28" s="14"/>
      <c r="X28" s="32"/>
      <c r="AA28" s="14"/>
      <c r="AB28" s="22"/>
      <c r="AC28" s="14"/>
      <c r="AD28" s="32"/>
    </row>
    <row r="29" spans="3:30" x14ac:dyDescent="0.25">
      <c r="D29" s="126"/>
      <c r="F29" s="78"/>
      <c r="G29" s="63"/>
      <c r="I29" s="47" t="s">
        <v>21</v>
      </c>
      <c r="J29" s="48" t="s">
        <v>22</v>
      </c>
      <c r="K29" s="44"/>
      <c r="L29" s="9" t="s">
        <v>0</v>
      </c>
      <c r="M29" s="10"/>
      <c r="N29" s="11" t="s">
        <v>2</v>
      </c>
      <c r="P29" s="12" t="s">
        <v>0</v>
      </c>
      <c r="Q29" s="124" t="s">
        <v>2</v>
      </c>
      <c r="T29" s="36" t="s">
        <v>29</v>
      </c>
      <c r="U29" s="37">
        <f>SUM(U25:U28)</f>
        <v>49000</v>
      </c>
      <c r="V29" s="38"/>
      <c r="W29" s="37">
        <f>SUM(W25:W28)</f>
        <v>49000</v>
      </c>
      <c r="X29" s="39" t="s">
        <v>30</v>
      </c>
      <c r="Z29" s="36" t="s">
        <v>29</v>
      </c>
      <c r="AA29" s="37">
        <f>SUM(AA25:AA28)</f>
        <v>49000</v>
      </c>
      <c r="AB29" s="38"/>
      <c r="AC29" s="37">
        <f>SUM(AC25:AC28)</f>
        <v>49000</v>
      </c>
      <c r="AD29" s="39" t="s">
        <v>30</v>
      </c>
    </row>
    <row r="30" spans="3:30" x14ac:dyDescent="0.25">
      <c r="D30" s="127" t="s">
        <v>31</v>
      </c>
      <c r="E30" s="69"/>
      <c r="F30" s="78"/>
      <c r="G30" s="62"/>
      <c r="H30" s="13">
        <v>4111</v>
      </c>
      <c r="I30" s="47" t="s">
        <v>1</v>
      </c>
      <c r="J30" s="48" t="s">
        <v>3</v>
      </c>
      <c r="K30" s="46"/>
      <c r="L30" s="27">
        <v>4111</v>
      </c>
      <c r="M30" s="12" t="s">
        <v>25</v>
      </c>
      <c r="N30" s="15" t="s">
        <v>32</v>
      </c>
      <c r="P30" s="29">
        <v>61135.64</v>
      </c>
      <c r="Q30" s="30"/>
      <c r="T30" s="33"/>
      <c r="U30" s="34"/>
      <c r="V30" s="35"/>
      <c r="W30" s="40">
        <f>U29-W29</f>
        <v>0</v>
      </c>
      <c r="X30" s="41" t="s">
        <v>33</v>
      </c>
      <c r="Z30" s="41" t="s">
        <v>34</v>
      </c>
      <c r="AA30" s="40">
        <f>AC29-AA29</f>
        <v>0</v>
      </c>
      <c r="AB30" s="35"/>
      <c r="AC30" s="40"/>
      <c r="AD30" s="41"/>
    </row>
    <row r="31" spans="3:30" x14ac:dyDescent="0.25">
      <c r="D31" s="126"/>
      <c r="H31" s="13">
        <v>7015</v>
      </c>
      <c r="I31" s="47" t="s">
        <v>5</v>
      </c>
      <c r="J31" s="48" t="s">
        <v>3</v>
      </c>
      <c r="K31" s="45"/>
      <c r="L31" s="28"/>
      <c r="N31" s="123">
        <v>7015</v>
      </c>
      <c r="P31" s="43"/>
      <c r="Q31" s="14">
        <v>51704.7</v>
      </c>
    </row>
    <row r="32" spans="3:30" x14ac:dyDescent="0.25">
      <c r="D32" s="126"/>
      <c r="G32" s="63"/>
      <c r="H32" s="13">
        <v>4427</v>
      </c>
      <c r="I32" s="47" t="s">
        <v>5</v>
      </c>
      <c r="J32" s="48" t="s">
        <v>3</v>
      </c>
      <c r="K32" s="45"/>
      <c r="L32" s="28"/>
      <c r="N32" s="123">
        <v>4427</v>
      </c>
      <c r="P32" s="43"/>
      <c r="Q32" s="14">
        <v>9430.94</v>
      </c>
      <c r="Y32" s="42"/>
    </row>
    <row r="33" spans="3:30" ht="15.75" x14ac:dyDescent="0.25">
      <c r="C33" s="82"/>
      <c r="D33" s="126"/>
      <c r="G33" s="63"/>
      <c r="Q33" s="14"/>
      <c r="T33" s="18" t="s">
        <v>0</v>
      </c>
      <c r="U33" s="192">
        <v>4111</v>
      </c>
      <c r="V33" s="192"/>
      <c r="W33" s="192"/>
      <c r="X33" s="19" t="s">
        <v>2</v>
      </c>
      <c r="Z33" s="18" t="s">
        <v>0</v>
      </c>
      <c r="AA33" s="192">
        <v>7015</v>
      </c>
      <c r="AB33" s="192"/>
      <c r="AC33" s="192"/>
      <c r="AD33" s="19" t="s">
        <v>2</v>
      </c>
    </row>
    <row r="34" spans="3:30" x14ac:dyDescent="0.25">
      <c r="C34" s="82"/>
      <c r="D34" s="126"/>
      <c r="G34" s="63"/>
      <c r="Q34" s="14"/>
      <c r="T34" s="152" t="s">
        <v>26</v>
      </c>
      <c r="U34" s="20"/>
      <c r="V34" s="21"/>
      <c r="W34" s="20"/>
      <c r="X34" s="17"/>
      <c r="Z34" s="31"/>
      <c r="AA34" s="20"/>
      <c r="AB34" s="21"/>
      <c r="AC34" s="61"/>
      <c r="AD34" s="153" t="s">
        <v>26</v>
      </c>
    </row>
    <row r="35" spans="3:30" x14ac:dyDescent="0.25">
      <c r="D35" s="126"/>
      <c r="G35" s="63"/>
      <c r="I35" s="47" t="s">
        <v>21</v>
      </c>
      <c r="J35" s="48" t="s">
        <v>22</v>
      </c>
      <c r="K35" s="44"/>
      <c r="L35" s="9" t="s">
        <v>0</v>
      </c>
      <c r="M35" s="10"/>
      <c r="N35" s="11" t="s">
        <v>2</v>
      </c>
      <c r="P35" s="12" t="s">
        <v>0</v>
      </c>
      <c r="Q35" s="13" t="s">
        <v>2</v>
      </c>
      <c r="T35" s="1" t="s">
        <v>27</v>
      </c>
      <c r="U35" s="14">
        <v>61135.64</v>
      </c>
      <c r="V35" s="22"/>
      <c r="W35" s="14">
        <v>2068.19</v>
      </c>
      <c r="X35" s="16" t="s">
        <v>28</v>
      </c>
      <c r="Z35" s="1" t="s">
        <v>27</v>
      </c>
      <c r="AA35" s="14">
        <v>51704.7</v>
      </c>
      <c r="AB35" s="22"/>
      <c r="AC35" s="14">
        <v>51704.7</v>
      </c>
      <c r="AD35" s="16" t="s">
        <v>28</v>
      </c>
    </row>
    <row r="36" spans="3:30" x14ac:dyDescent="0.25">
      <c r="C36" s="82"/>
      <c r="D36" s="127" t="s">
        <v>35</v>
      </c>
      <c r="E36" s="69"/>
      <c r="F36" s="78"/>
      <c r="G36" s="62"/>
      <c r="H36" s="13">
        <v>711</v>
      </c>
      <c r="I36" s="47" t="s">
        <v>5</v>
      </c>
      <c r="J36" s="48" t="s">
        <v>4</v>
      </c>
      <c r="K36" s="46"/>
      <c r="L36" s="27">
        <v>711</v>
      </c>
      <c r="M36" s="12" t="s">
        <v>25</v>
      </c>
      <c r="N36" s="15">
        <v>345</v>
      </c>
      <c r="P36" s="29">
        <v>49000</v>
      </c>
      <c r="Q36" s="30">
        <v>49000</v>
      </c>
      <c r="U36" s="14"/>
      <c r="V36" s="22"/>
      <c r="W36" s="14">
        <v>59067.45</v>
      </c>
      <c r="X36" s="32"/>
      <c r="AA36" s="14"/>
      <c r="AB36" s="22"/>
      <c r="AC36" s="14"/>
      <c r="AD36" s="32"/>
    </row>
    <row r="37" spans="3:30" x14ac:dyDescent="0.25">
      <c r="D37" s="126"/>
      <c r="H37" s="13">
        <v>345</v>
      </c>
      <c r="I37" s="49" t="s">
        <v>1</v>
      </c>
      <c r="J37" s="50" t="s">
        <v>4</v>
      </c>
      <c r="U37" s="14"/>
      <c r="V37" s="22"/>
      <c r="W37" s="14"/>
      <c r="X37" s="32"/>
      <c r="AA37" s="14"/>
      <c r="AB37" s="22"/>
      <c r="AC37" s="14"/>
      <c r="AD37" s="32"/>
    </row>
    <row r="38" spans="3:30" x14ac:dyDescent="0.25">
      <c r="D38" s="126"/>
      <c r="T38" s="36" t="s">
        <v>29</v>
      </c>
      <c r="U38" s="37">
        <f>SUM(U34:U37)</f>
        <v>61135.64</v>
      </c>
      <c r="V38" s="38"/>
      <c r="W38" s="37">
        <f>SUM(W34:W37)</f>
        <v>61135.64</v>
      </c>
      <c r="X38" s="39" t="s">
        <v>30</v>
      </c>
      <c r="Z38" s="36" t="s">
        <v>29</v>
      </c>
      <c r="AA38" s="37">
        <f>SUM(AA34:AA37)</f>
        <v>51704.7</v>
      </c>
      <c r="AB38" s="38"/>
      <c r="AC38" s="37">
        <f>SUM(AC34:AC37)</f>
        <v>51704.7</v>
      </c>
      <c r="AD38" s="39" t="s">
        <v>30</v>
      </c>
    </row>
    <row r="39" spans="3:30" x14ac:dyDescent="0.25">
      <c r="D39" s="126"/>
      <c r="T39" s="33"/>
      <c r="U39" s="34"/>
      <c r="V39" s="35"/>
      <c r="W39" s="40">
        <f>U38-W38</f>
        <v>0</v>
      </c>
      <c r="X39" s="41" t="s">
        <v>33</v>
      </c>
      <c r="Z39" s="41" t="s">
        <v>34</v>
      </c>
      <c r="AA39" s="40">
        <f>AC38-AA38</f>
        <v>0</v>
      </c>
      <c r="AB39" s="35"/>
      <c r="AC39" s="40"/>
      <c r="AD39" s="41"/>
    </row>
    <row r="40" spans="3:30" x14ac:dyDescent="0.25">
      <c r="C40" s="82"/>
      <c r="D40" s="127"/>
      <c r="E40" s="69"/>
      <c r="F40" s="78"/>
      <c r="G40" s="62"/>
      <c r="I40" s="47" t="s">
        <v>21</v>
      </c>
      <c r="J40" s="48" t="s">
        <v>22</v>
      </c>
      <c r="K40" s="44"/>
      <c r="L40" s="9" t="s">
        <v>0</v>
      </c>
      <c r="M40" s="10"/>
      <c r="N40" s="11" t="s">
        <v>2</v>
      </c>
      <c r="P40" s="12" t="s">
        <v>0</v>
      </c>
      <c r="Q40" s="124" t="s">
        <v>2</v>
      </c>
      <c r="Y40" s="42"/>
    </row>
    <row r="41" spans="3:30" x14ac:dyDescent="0.25">
      <c r="D41" s="126" t="s">
        <v>36</v>
      </c>
      <c r="G41" s="63"/>
      <c r="H41" s="13">
        <v>4111</v>
      </c>
      <c r="I41" s="47" t="s">
        <v>1</v>
      </c>
      <c r="J41" s="48" t="s">
        <v>4</v>
      </c>
      <c r="K41" s="46"/>
      <c r="L41" s="27">
        <v>667</v>
      </c>
      <c r="M41" s="12" t="s">
        <v>25</v>
      </c>
      <c r="N41" s="15">
        <v>4111</v>
      </c>
      <c r="P41" s="29">
        <v>2068.19</v>
      </c>
      <c r="Q41" s="30">
        <v>2068.19</v>
      </c>
    </row>
    <row r="42" spans="3:30" ht="15.75" x14ac:dyDescent="0.25">
      <c r="C42" s="82"/>
      <c r="D42" s="126"/>
      <c r="G42" s="63"/>
      <c r="H42" s="13">
        <v>667</v>
      </c>
      <c r="I42" s="47" t="s">
        <v>1</v>
      </c>
      <c r="J42" s="48" t="s">
        <v>3</v>
      </c>
      <c r="K42" s="45"/>
      <c r="L42" s="24"/>
      <c r="M42" s="81"/>
      <c r="N42" s="24"/>
      <c r="O42" s="24"/>
      <c r="P42" s="26"/>
      <c r="Q42" s="14"/>
      <c r="T42" s="18" t="s">
        <v>0</v>
      </c>
      <c r="U42" s="192">
        <v>667</v>
      </c>
      <c r="V42" s="192"/>
      <c r="W42" s="192"/>
      <c r="X42" s="19" t="s">
        <v>2</v>
      </c>
      <c r="Y42" s="96"/>
      <c r="Z42" s="18" t="s">
        <v>0</v>
      </c>
      <c r="AA42" s="192">
        <v>4427</v>
      </c>
      <c r="AB42" s="192"/>
      <c r="AC42" s="192"/>
      <c r="AD42" s="19" t="s">
        <v>2</v>
      </c>
    </row>
    <row r="43" spans="3:30" x14ac:dyDescent="0.25">
      <c r="C43" s="82"/>
      <c r="D43" s="127"/>
      <c r="E43" s="69"/>
      <c r="F43" s="78"/>
      <c r="G43" s="62"/>
      <c r="I43" s="47"/>
      <c r="J43" s="48"/>
      <c r="K43" s="45"/>
      <c r="L43" s="24"/>
      <c r="M43" s="81"/>
      <c r="N43" s="24"/>
      <c r="O43" s="24"/>
      <c r="P43" s="26"/>
      <c r="Q43" s="14"/>
      <c r="T43" s="152" t="s">
        <v>26</v>
      </c>
      <c r="U43" s="20"/>
      <c r="V43" s="21"/>
      <c r="W43" s="20"/>
      <c r="X43" s="17"/>
      <c r="Y43" s="96"/>
      <c r="Z43" s="31"/>
      <c r="AA43" s="20"/>
      <c r="AB43" s="21"/>
      <c r="AC43" s="61"/>
      <c r="AD43" s="153" t="s">
        <v>26</v>
      </c>
    </row>
    <row r="44" spans="3:30" ht="15" customHeight="1" x14ac:dyDescent="0.25">
      <c r="C44" s="82"/>
      <c r="D44" s="126"/>
      <c r="Q44" s="14"/>
      <c r="T44" s="1" t="s">
        <v>27</v>
      </c>
      <c r="U44" s="14">
        <v>2068.19</v>
      </c>
      <c r="V44" s="22"/>
      <c r="W44" s="14">
        <v>2068.19</v>
      </c>
      <c r="X44" s="16" t="s">
        <v>28</v>
      </c>
      <c r="Z44" s="1" t="s">
        <v>27</v>
      </c>
      <c r="AA44" s="14"/>
      <c r="AB44" s="22"/>
      <c r="AC44" s="14">
        <v>9430.94</v>
      </c>
      <c r="AD44" s="16" t="s">
        <v>28</v>
      </c>
    </row>
    <row r="45" spans="3:30" x14ac:dyDescent="0.25">
      <c r="D45" s="126"/>
      <c r="I45" s="47" t="s">
        <v>21</v>
      </c>
      <c r="J45" s="48" t="s">
        <v>22</v>
      </c>
      <c r="K45" s="44"/>
      <c r="L45" s="9" t="s">
        <v>0</v>
      </c>
      <c r="M45" s="10"/>
      <c r="N45" s="11" t="s">
        <v>2</v>
      </c>
      <c r="P45" s="12" t="s">
        <v>0</v>
      </c>
      <c r="Q45" s="124" t="s">
        <v>2</v>
      </c>
      <c r="U45" s="14"/>
      <c r="V45" s="22"/>
      <c r="W45" s="14"/>
      <c r="X45" s="32"/>
      <c r="AA45" s="14"/>
      <c r="AB45" s="22"/>
      <c r="AC45" s="14"/>
      <c r="AD45" s="32"/>
    </row>
    <row r="46" spans="3:30" x14ac:dyDescent="0.25">
      <c r="D46" s="126" t="s">
        <v>37</v>
      </c>
      <c r="H46" s="13">
        <v>4111</v>
      </c>
      <c r="I46" s="47" t="s">
        <v>1</v>
      </c>
      <c r="J46" s="48" t="s">
        <v>4</v>
      </c>
      <c r="K46" s="46"/>
      <c r="L46" s="27">
        <v>5121</v>
      </c>
      <c r="M46" s="12" t="s">
        <v>25</v>
      </c>
      <c r="N46" s="15">
        <v>4111</v>
      </c>
      <c r="P46" s="29">
        <v>59067.45</v>
      </c>
      <c r="Q46" s="30">
        <v>59067.45</v>
      </c>
      <c r="U46" s="14"/>
      <c r="V46" s="22"/>
      <c r="W46" s="14"/>
      <c r="X46" s="32"/>
      <c r="AA46" s="14"/>
      <c r="AB46" s="22"/>
      <c r="AC46" s="14"/>
      <c r="AD46" s="32"/>
    </row>
    <row r="47" spans="3:30" x14ac:dyDescent="0.25">
      <c r="D47" s="126"/>
      <c r="H47" s="13">
        <v>5121</v>
      </c>
      <c r="I47" s="47" t="s">
        <v>1</v>
      </c>
      <c r="J47" s="48" t="s">
        <v>3</v>
      </c>
      <c r="K47" s="45"/>
      <c r="L47" s="24"/>
      <c r="M47" s="81"/>
      <c r="N47" s="24"/>
      <c r="O47" s="24"/>
      <c r="P47" s="26"/>
      <c r="Q47" s="14"/>
      <c r="T47" s="36" t="s">
        <v>29</v>
      </c>
      <c r="U47" s="37">
        <f>SUM(U43:U46)</f>
        <v>2068.19</v>
      </c>
      <c r="V47" s="38"/>
      <c r="W47" s="37">
        <f>SUM(W43:W46)</f>
        <v>2068.19</v>
      </c>
      <c r="X47" s="39" t="s">
        <v>30</v>
      </c>
      <c r="Z47" s="36" t="s">
        <v>29</v>
      </c>
      <c r="AA47" s="37">
        <f>SUM(AA43:AA46)</f>
        <v>0</v>
      </c>
      <c r="AB47" s="38"/>
      <c r="AC47" s="37">
        <f>SUM(AC43:AC46)</f>
        <v>9430.94</v>
      </c>
      <c r="AD47" s="39" t="s">
        <v>30</v>
      </c>
    </row>
    <row r="48" spans="3:30" x14ac:dyDescent="0.25">
      <c r="D48" s="126"/>
      <c r="I48" s="47"/>
      <c r="J48" s="48"/>
      <c r="K48" s="45"/>
      <c r="L48" s="24"/>
      <c r="M48" s="81"/>
      <c r="N48" s="24"/>
      <c r="O48" s="24"/>
      <c r="P48" s="26"/>
      <c r="Q48" s="14"/>
      <c r="T48" s="33"/>
      <c r="U48" s="34"/>
      <c r="V48" s="35"/>
      <c r="W48" s="40">
        <f>U47-W47</f>
        <v>0</v>
      </c>
      <c r="X48" s="41" t="s">
        <v>33</v>
      </c>
      <c r="Z48" s="41" t="s">
        <v>34</v>
      </c>
      <c r="AA48" s="40">
        <f>AC47-AA47</f>
        <v>9430.94</v>
      </c>
      <c r="AB48" s="35"/>
      <c r="AC48" s="40"/>
      <c r="AD48" s="41"/>
    </row>
    <row r="49" spans="3:30" x14ac:dyDescent="0.25">
      <c r="D49" s="126"/>
    </row>
    <row r="50" spans="3:30" x14ac:dyDescent="0.25">
      <c r="D50" s="126"/>
      <c r="I50" s="47" t="s">
        <v>21</v>
      </c>
      <c r="J50" s="48" t="s">
        <v>22</v>
      </c>
      <c r="K50" s="44"/>
      <c r="L50" s="9" t="s">
        <v>0</v>
      </c>
      <c r="M50" s="10"/>
      <c r="N50" s="11" t="s">
        <v>2</v>
      </c>
      <c r="P50" s="12" t="s">
        <v>0</v>
      </c>
      <c r="Q50" s="124" t="s">
        <v>2</v>
      </c>
    </row>
    <row r="51" spans="3:30" ht="18.75" x14ac:dyDescent="0.3">
      <c r="D51" s="126" t="s">
        <v>38</v>
      </c>
      <c r="H51" s="13">
        <v>121</v>
      </c>
      <c r="I51" s="47" t="s">
        <v>21</v>
      </c>
      <c r="J51" s="48" t="s">
        <v>3</v>
      </c>
      <c r="K51" s="46"/>
      <c r="L51" s="27">
        <v>121</v>
      </c>
      <c r="M51" s="12" t="s">
        <v>25</v>
      </c>
      <c r="N51" s="15">
        <v>667</v>
      </c>
      <c r="P51" s="29">
        <v>2068.19</v>
      </c>
      <c r="Q51" s="30">
        <v>2068.19</v>
      </c>
      <c r="T51" s="18" t="s">
        <v>0</v>
      </c>
      <c r="U51" s="192">
        <v>5121</v>
      </c>
      <c r="V51" s="192"/>
      <c r="W51" s="192"/>
      <c r="X51" s="19" t="s">
        <v>2</v>
      </c>
      <c r="Z51" s="18" t="s">
        <v>0</v>
      </c>
      <c r="AA51" s="193">
        <v>121</v>
      </c>
      <c r="AB51" s="193"/>
      <c r="AC51" s="193"/>
      <c r="AD51" s="19" t="s">
        <v>2</v>
      </c>
    </row>
    <row r="52" spans="3:30" x14ac:dyDescent="0.25">
      <c r="D52" s="126"/>
      <c r="H52" s="13">
        <v>667</v>
      </c>
      <c r="I52" s="47" t="s">
        <v>1</v>
      </c>
      <c r="J52" s="48" t="s">
        <v>4</v>
      </c>
      <c r="K52" s="45"/>
      <c r="L52" s="24"/>
      <c r="M52" s="81"/>
      <c r="N52" s="24"/>
      <c r="O52" s="24"/>
      <c r="P52" s="26"/>
      <c r="Q52" s="26"/>
      <c r="T52" s="152" t="s">
        <v>26</v>
      </c>
      <c r="U52" s="20"/>
      <c r="V52" s="21"/>
      <c r="W52" s="20"/>
      <c r="X52" s="17"/>
      <c r="Z52" s="31"/>
      <c r="AA52" s="20"/>
      <c r="AB52" s="21"/>
      <c r="AC52" s="61"/>
      <c r="AD52" s="153"/>
    </row>
    <row r="53" spans="3:30" x14ac:dyDescent="0.25">
      <c r="D53" s="126"/>
      <c r="I53" s="47"/>
      <c r="J53" s="48"/>
      <c r="K53" s="45"/>
      <c r="L53" s="24"/>
      <c r="M53" s="81"/>
      <c r="N53" s="24"/>
      <c r="O53" s="24"/>
      <c r="P53" s="26"/>
      <c r="Q53" s="26"/>
      <c r="T53" s="1" t="s">
        <v>27</v>
      </c>
      <c r="U53" s="14">
        <v>59067.45</v>
      </c>
      <c r="V53" s="22"/>
      <c r="W53" s="14"/>
      <c r="X53" s="16" t="s">
        <v>28</v>
      </c>
      <c r="Z53" s="1" t="s">
        <v>27</v>
      </c>
      <c r="AA53" s="14">
        <v>2068.19</v>
      </c>
      <c r="AB53" s="22"/>
      <c r="AC53" s="14">
        <v>51704.7</v>
      </c>
      <c r="AD53" s="16" t="s">
        <v>28</v>
      </c>
    </row>
    <row r="54" spans="3:30" x14ac:dyDescent="0.25">
      <c r="C54" s="82"/>
      <c r="D54" s="126"/>
      <c r="Q54" s="14"/>
      <c r="U54" s="14"/>
      <c r="V54" s="22"/>
      <c r="W54" s="14"/>
      <c r="X54" s="32"/>
      <c r="AA54" s="14"/>
      <c r="AB54" s="22"/>
      <c r="AC54" s="14"/>
      <c r="AD54" s="32"/>
    </row>
    <row r="55" spans="3:30" x14ac:dyDescent="0.25">
      <c r="C55" s="82"/>
      <c r="D55" s="126"/>
      <c r="I55" s="47" t="s">
        <v>21</v>
      </c>
      <c r="J55" s="48" t="s">
        <v>22</v>
      </c>
      <c r="K55" s="44"/>
      <c r="L55" s="9" t="s">
        <v>0</v>
      </c>
      <c r="M55" s="10"/>
      <c r="N55" s="11" t="s">
        <v>2</v>
      </c>
      <c r="P55" s="12" t="s">
        <v>0</v>
      </c>
      <c r="Q55" s="124" t="s">
        <v>2</v>
      </c>
      <c r="U55" s="14"/>
      <c r="V55" s="22"/>
      <c r="W55" s="14"/>
      <c r="X55" s="32"/>
      <c r="AA55" s="14"/>
      <c r="AB55" s="22"/>
      <c r="AC55" s="14"/>
      <c r="AD55" s="32"/>
    </row>
    <row r="56" spans="3:30" x14ac:dyDescent="0.25">
      <c r="C56" s="82"/>
      <c r="D56" s="126" t="s">
        <v>39</v>
      </c>
      <c r="H56" s="13">
        <v>121</v>
      </c>
      <c r="I56" s="47" t="s">
        <v>21</v>
      </c>
      <c r="J56" s="48" t="s">
        <v>3</v>
      </c>
      <c r="K56" s="46"/>
      <c r="L56" s="27">
        <v>7015</v>
      </c>
      <c r="M56" s="12" t="s">
        <v>25</v>
      </c>
      <c r="N56" s="15">
        <v>121</v>
      </c>
      <c r="P56" s="29">
        <v>51704.7</v>
      </c>
      <c r="Q56" s="30">
        <v>51704.7</v>
      </c>
      <c r="T56" s="36" t="s">
        <v>29</v>
      </c>
      <c r="U56" s="37">
        <f>SUM(U52:U55)</f>
        <v>59067.45</v>
      </c>
      <c r="V56" s="38"/>
      <c r="W56" s="37">
        <f>SUM(W52:W55)</f>
        <v>0</v>
      </c>
      <c r="X56" s="39" t="s">
        <v>30</v>
      </c>
      <c r="Z56" s="36" t="s">
        <v>29</v>
      </c>
      <c r="AA56" s="37">
        <f>SUM(AA52:AA55)</f>
        <v>2068.19</v>
      </c>
      <c r="AB56" s="38"/>
      <c r="AC56" s="37">
        <f>SUM(AC52:AC55)</f>
        <v>51704.7</v>
      </c>
      <c r="AD56" s="39" t="s">
        <v>30</v>
      </c>
    </row>
    <row r="57" spans="3:30" x14ac:dyDescent="0.25">
      <c r="H57" s="13">
        <v>7015</v>
      </c>
      <c r="I57" s="47" t="s">
        <v>5</v>
      </c>
      <c r="J57" s="48" t="s">
        <v>4</v>
      </c>
      <c r="K57" s="45"/>
      <c r="L57" s="24"/>
      <c r="M57" s="81"/>
      <c r="N57" s="24"/>
      <c r="O57" s="24"/>
      <c r="P57" s="26"/>
      <c r="Q57" s="14"/>
      <c r="T57" s="33"/>
      <c r="U57" s="34"/>
      <c r="V57" s="35"/>
      <c r="W57" s="40">
        <f>U56-W56</f>
        <v>59067.45</v>
      </c>
      <c r="X57" s="41" t="s">
        <v>33</v>
      </c>
      <c r="Z57" s="41" t="s">
        <v>34</v>
      </c>
      <c r="AA57" s="40">
        <f>AC56-AA56</f>
        <v>49636.509999999995</v>
      </c>
      <c r="AB57" s="35"/>
      <c r="AC57" s="40"/>
      <c r="AD57" s="41"/>
    </row>
    <row r="58" spans="3:30" x14ac:dyDescent="0.25">
      <c r="C58" s="82"/>
      <c r="I58" s="47"/>
      <c r="J58" s="48"/>
      <c r="K58" s="45"/>
      <c r="L58" s="24"/>
      <c r="M58" s="81"/>
      <c r="N58" s="24"/>
      <c r="O58" s="24"/>
      <c r="P58" s="26"/>
      <c r="Q58" s="14"/>
    </row>
    <row r="59" spans="3:30" x14ac:dyDescent="0.25">
      <c r="Q59" s="14"/>
    </row>
    <row r="60" spans="3:30" x14ac:dyDescent="0.25">
      <c r="Q60" s="14"/>
    </row>
    <row r="61" spans="3:30" x14ac:dyDescent="0.25">
      <c r="Q61" s="14"/>
    </row>
    <row r="62" spans="3:30" ht="15.75" x14ac:dyDescent="0.25">
      <c r="E62" s="71"/>
      <c r="F62" s="76"/>
      <c r="G62" s="66"/>
      <c r="Q62" s="14"/>
    </row>
    <row r="63" spans="3:30" ht="15.75" x14ac:dyDescent="0.25">
      <c r="D63" s="141" t="s">
        <v>84</v>
      </c>
      <c r="F63" s="77"/>
      <c r="I63" s="51"/>
      <c r="J63" s="52"/>
      <c r="K63" s="53"/>
      <c r="L63" s="54"/>
      <c r="M63" s="23"/>
      <c r="N63" s="55"/>
      <c r="O63" s="24"/>
      <c r="P63" s="23"/>
      <c r="Q63" s="125"/>
      <c r="T63" s="97"/>
      <c r="U63" s="191"/>
      <c r="V63" s="191"/>
      <c r="W63" s="191"/>
      <c r="X63" s="98"/>
      <c r="Y63" s="96"/>
      <c r="Z63" s="97"/>
      <c r="AA63" s="191"/>
      <c r="AB63" s="191"/>
      <c r="AC63" s="191"/>
      <c r="AD63" s="98"/>
    </row>
    <row r="64" spans="3:30" ht="24" customHeight="1" x14ac:dyDescent="0.25">
      <c r="E64" s="72" t="s">
        <v>6</v>
      </c>
      <c r="F64" s="75" t="s">
        <v>7</v>
      </c>
      <c r="G64" s="72" t="s">
        <v>8</v>
      </c>
      <c r="I64" s="51"/>
      <c r="J64" s="52"/>
      <c r="K64" s="58"/>
      <c r="L64" s="57"/>
      <c r="M64" s="23"/>
      <c r="N64" s="25"/>
      <c r="O64" s="24"/>
      <c r="P64" s="26"/>
      <c r="Q64" s="26"/>
      <c r="T64" s="99"/>
      <c r="U64" s="100"/>
      <c r="V64" s="100"/>
      <c r="W64" s="100"/>
      <c r="X64" s="96"/>
      <c r="Y64" s="96"/>
      <c r="Z64" s="99"/>
      <c r="AA64" s="100"/>
      <c r="AB64" s="100"/>
      <c r="AC64" s="101"/>
      <c r="AD64" s="102"/>
    </row>
    <row r="65" spans="3:30" x14ac:dyDescent="0.25">
      <c r="D65" s="108" t="s">
        <v>40</v>
      </c>
      <c r="E65" s="122">
        <v>40000</v>
      </c>
      <c r="F65" s="116"/>
      <c r="G65" s="68"/>
      <c r="I65" s="51"/>
      <c r="J65" s="52"/>
      <c r="K65" s="56"/>
      <c r="L65" s="24"/>
      <c r="M65" s="81"/>
      <c r="N65" s="24"/>
      <c r="O65" s="24"/>
      <c r="P65" s="26"/>
      <c r="Q65" s="26"/>
      <c r="T65" s="99"/>
      <c r="U65" s="100"/>
      <c r="V65" s="100"/>
      <c r="W65" s="100"/>
      <c r="X65" s="102"/>
      <c r="Y65" s="96"/>
      <c r="Z65" s="99"/>
      <c r="AA65" s="100"/>
      <c r="AB65" s="100"/>
      <c r="AC65" s="100"/>
      <c r="AD65" s="102"/>
    </row>
    <row r="66" spans="3:30" x14ac:dyDescent="0.25">
      <c r="C66" s="82"/>
      <c r="D66" s="109" t="s">
        <v>41</v>
      </c>
      <c r="E66" s="68">
        <f>E65</f>
        <v>40000</v>
      </c>
      <c r="F66" s="74">
        <v>0.02</v>
      </c>
      <c r="G66" s="69">
        <f>E66*F66</f>
        <v>800</v>
      </c>
      <c r="I66" s="51"/>
      <c r="J66" s="52"/>
      <c r="K66" s="56"/>
      <c r="L66" s="24"/>
      <c r="M66" s="81"/>
      <c r="N66" s="24"/>
      <c r="O66" s="24"/>
      <c r="P66" s="26"/>
      <c r="Q66" s="26"/>
      <c r="T66" s="96"/>
      <c r="U66" s="100"/>
      <c r="V66" s="100"/>
      <c r="W66" s="100"/>
      <c r="X66" s="103"/>
      <c r="Y66" s="96"/>
      <c r="Z66" s="96"/>
      <c r="AA66" s="100"/>
      <c r="AB66" s="100"/>
      <c r="AC66" s="100"/>
      <c r="AD66" s="103"/>
    </row>
    <row r="67" spans="3:30" x14ac:dyDescent="0.25">
      <c r="C67" s="82"/>
      <c r="E67" s="65">
        <v>35000</v>
      </c>
      <c r="G67" s="65">
        <f>E66-G66</f>
        <v>39200</v>
      </c>
      <c r="I67" s="59"/>
      <c r="J67" s="60"/>
      <c r="K67" s="24"/>
      <c r="L67" s="24"/>
      <c r="M67" s="81"/>
      <c r="N67" s="24"/>
      <c r="O67" s="24"/>
      <c r="P67" s="24"/>
      <c r="Q67" s="26"/>
      <c r="T67" s="96"/>
      <c r="U67" s="100"/>
      <c r="V67" s="100"/>
      <c r="W67" s="100"/>
      <c r="X67" s="103"/>
      <c r="Y67" s="96"/>
      <c r="Z67" s="96"/>
      <c r="AA67" s="100"/>
      <c r="AB67" s="100"/>
      <c r="AC67" s="100"/>
      <c r="AD67" s="103"/>
    </row>
    <row r="68" spans="3:30" x14ac:dyDescent="0.25">
      <c r="C68" s="82"/>
      <c r="D68" s="109" t="s">
        <v>42</v>
      </c>
      <c r="E68" s="68">
        <f>G67</f>
        <v>39200</v>
      </c>
      <c r="F68" s="74">
        <v>0.1</v>
      </c>
      <c r="G68" s="69">
        <f>E68*F68</f>
        <v>3920</v>
      </c>
      <c r="I68" s="59"/>
      <c r="J68" s="60"/>
      <c r="K68" s="24"/>
      <c r="L68" s="24"/>
      <c r="M68" s="81"/>
      <c r="N68" s="24"/>
      <c r="O68" s="24"/>
      <c r="P68" s="24"/>
      <c r="Q68" s="26"/>
      <c r="T68" s="99"/>
      <c r="U68" s="101"/>
      <c r="V68" s="101"/>
      <c r="W68" s="101"/>
      <c r="X68" s="102"/>
      <c r="Y68" s="96"/>
      <c r="Z68" s="99"/>
      <c r="AA68" s="101"/>
      <c r="AB68" s="101"/>
      <c r="AC68" s="101"/>
      <c r="AD68" s="102"/>
    </row>
    <row r="69" spans="3:30" x14ac:dyDescent="0.25">
      <c r="D69" s="109"/>
      <c r="E69" s="68"/>
      <c r="G69" s="65">
        <f>G67-G68</f>
        <v>35280</v>
      </c>
      <c r="I69" s="51"/>
      <c r="J69" s="52"/>
      <c r="K69" s="53"/>
      <c r="L69" s="54"/>
      <c r="M69" s="23"/>
      <c r="N69" s="55"/>
      <c r="O69" s="24"/>
      <c r="P69" s="23"/>
      <c r="Q69" s="125"/>
      <c r="T69" s="96"/>
      <c r="U69" s="101"/>
      <c r="V69" s="101"/>
      <c r="W69" s="104"/>
      <c r="X69" s="105"/>
      <c r="Y69" s="96"/>
      <c r="Z69" s="105"/>
      <c r="AA69" s="104"/>
      <c r="AB69" s="101"/>
      <c r="AC69" s="104"/>
      <c r="AD69" s="105"/>
    </row>
    <row r="70" spans="3:30" ht="15.75" thickBot="1" x14ac:dyDescent="0.3">
      <c r="D70" s="109" t="s">
        <v>43</v>
      </c>
      <c r="E70" s="68">
        <f>G69</f>
        <v>35280</v>
      </c>
      <c r="F70" s="74">
        <v>0.04</v>
      </c>
      <c r="G70" s="69">
        <f>E70*F70</f>
        <v>1411.2</v>
      </c>
      <c r="I70" s="51"/>
      <c r="J70" s="52"/>
      <c r="K70" s="58"/>
      <c r="L70" s="57"/>
      <c r="M70" s="23"/>
      <c r="N70" s="25"/>
      <c r="O70" s="24"/>
      <c r="P70" s="26"/>
      <c r="Q70" s="2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</row>
    <row r="71" spans="3:30" ht="15.75" x14ac:dyDescent="0.25">
      <c r="D71" s="113" t="s">
        <v>12</v>
      </c>
      <c r="E71" s="114"/>
      <c r="F71" s="115"/>
      <c r="G71" s="117">
        <f>G69-G70</f>
        <v>33868.800000000003</v>
      </c>
      <c r="H71" s="148" t="s">
        <v>44</v>
      </c>
      <c r="I71" s="51"/>
      <c r="J71" s="52"/>
      <c r="K71" s="56"/>
      <c r="L71" s="24"/>
      <c r="M71" s="81"/>
      <c r="N71" s="24"/>
      <c r="O71" s="24"/>
      <c r="P71" s="26"/>
      <c r="Q71" s="26"/>
      <c r="T71" s="96"/>
      <c r="U71" s="96"/>
      <c r="V71" s="96"/>
      <c r="W71" s="96"/>
      <c r="X71" s="96"/>
      <c r="Y71" s="106"/>
      <c r="Z71" s="96"/>
      <c r="AA71" s="96"/>
      <c r="AB71" s="96"/>
      <c r="AC71" s="96"/>
      <c r="AD71" s="96"/>
    </row>
    <row r="72" spans="3:30" ht="15.75" x14ac:dyDescent="0.25">
      <c r="D72" s="109" t="s">
        <v>45</v>
      </c>
      <c r="E72" s="68">
        <f>G71</f>
        <v>33868.800000000003</v>
      </c>
      <c r="F72" s="74">
        <v>7.0000000000000007E-2</v>
      </c>
      <c r="G72" s="69">
        <f>E72*F72</f>
        <v>2370.8160000000003</v>
      </c>
      <c r="H72" s="148" t="s">
        <v>15</v>
      </c>
      <c r="I72" s="51"/>
      <c r="J72" s="52"/>
      <c r="K72" s="56"/>
      <c r="L72" s="24"/>
      <c r="M72" s="81"/>
      <c r="N72" s="24"/>
      <c r="O72" s="24"/>
      <c r="P72" s="26"/>
      <c r="Q72" s="26"/>
      <c r="T72" s="97"/>
      <c r="U72" s="191"/>
      <c r="V72" s="191"/>
      <c r="W72" s="191"/>
      <c r="X72" s="98"/>
      <c r="Y72" s="96"/>
      <c r="Z72" s="97"/>
      <c r="AA72" s="191"/>
      <c r="AB72" s="191"/>
      <c r="AC72" s="191"/>
      <c r="AD72" s="98"/>
    </row>
    <row r="73" spans="3:30" ht="15.75" x14ac:dyDescent="0.25">
      <c r="D73" s="118" t="s">
        <v>16</v>
      </c>
      <c r="E73" s="119"/>
      <c r="F73" s="120"/>
      <c r="G73" s="121">
        <f>G71-G72</f>
        <v>31497.984000000004</v>
      </c>
      <c r="H73" s="148"/>
      <c r="I73" s="59"/>
      <c r="J73" s="60"/>
      <c r="K73" s="24"/>
      <c r="L73" s="24"/>
      <c r="M73" s="81"/>
      <c r="N73" s="24"/>
      <c r="O73" s="24"/>
      <c r="P73" s="24"/>
      <c r="Q73" s="26"/>
      <c r="T73" s="99"/>
      <c r="U73" s="100"/>
      <c r="V73" s="100"/>
      <c r="W73" s="100"/>
      <c r="X73" s="96"/>
      <c r="Y73" s="96"/>
      <c r="Z73" s="99"/>
      <c r="AA73" s="100"/>
      <c r="AB73" s="100"/>
      <c r="AC73" s="101"/>
      <c r="AD73" s="102"/>
    </row>
    <row r="74" spans="3:30" ht="15.75" thickBot="1" x14ac:dyDescent="0.3">
      <c r="D74" s="110" t="s">
        <v>17</v>
      </c>
      <c r="E74" s="112">
        <f>G73</f>
        <v>31497.984000000004</v>
      </c>
      <c r="F74" s="80">
        <v>0.19</v>
      </c>
      <c r="G74" s="79">
        <f>E74*F74</f>
        <v>5984.6169600000012</v>
      </c>
      <c r="H74" s="148" t="s">
        <v>18</v>
      </c>
      <c r="I74" s="59"/>
      <c r="J74" s="60"/>
      <c r="K74" s="24"/>
      <c r="L74" s="24"/>
      <c r="M74" s="81"/>
      <c r="N74" s="24"/>
      <c r="O74" s="24"/>
      <c r="P74" s="24"/>
      <c r="Q74" s="26"/>
      <c r="T74" s="99"/>
      <c r="U74" s="100"/>
      <c r="V74" s="100"/>
      <c r="W74" s="100"/>
      <c r="X74" s="102"/>
      <c r="Y74" s="96"/>
      <c r="Z74" s="99"/>
      <c r="AA74" s="100"/>
      <c r="AB74" s="100"/>
      <c r="AC74" s="100"/>
      <c r="AD74" s="102"/>
    </row>
    <row r="75" spans="3:30" ht="18" thickBot="1" x14ac:dyDescent="0.3">
      <c r="D75" s="180" t="s">
        <v>19</v>
      </c>
      <c r="E75" s="181"/>
      <c r="F75" s="182"/>
      <c r="G75" s="183">
        <f>G73+G74</f>
        <v>37482.600960000003</v>
      </c>
      <c r="H75" s="148" t="s">
        <v>20</v>
      </c>
      <c r="I75" s="51"/>
      <c r="J75" s="52"/>
      <c r="K75" s="53"/>
      <c r="L75" s="54"/>
      <c r="M75" s="23"/>
      <c r="N75" s="55"/>
      <c r="O75" s="24"/>
      <c r="P75" s="23"/>
      <c r="Q75" s="125"/>
      <c r="T75" s="96"/>
      <c r="U75" s="100"/>
      <c r="V75" s="100"/>
      <c r="W75" s="100"/>
      <c r="X75" s="103"/>
      <c r="Y75" s="96"/>
      <c r="Z75" s="96"/>
      <c r="AA75" s="100"/>
      <c r="AB75" s="100"/>
      <c r="AC75" s="100"/>
      <c r="AD75" s="103"/>
    </row>
    <row r="76" spans="3:30" x14ac:dyDescent="0.25">
      <c r="I76" s="51"/>
      <c r="J76" s="52"/>
      <c r="K76" s="58"/>
      <c r="L76" s="57"/>
      <c r="M76" s="23"/>
      <c r="N76" s="25"/>
      <c r="O76" s="24"/>
      <c r="P76" s="26"/>
      <c r="Q76" s="26"/>
      <c r="T76" s="96"/>
      <c r="U76" s="100"/>
      <c r="V76" s="100"/>
      <c r="W76" s="100"/>
      <c r="X76" s="103"/>
      <c r="Y76" s="96"/>
      <c r="Z76" s="96"/>
      <c r="AA76" s="100"/>
      <c r="AB76" s="100"/>
      <c r="AC76" s="100"/>
      <c r="AD76" s="103"/>
    </row>
    <row r="77" spans="3:30" ht="21" x14ac:dyDescent="0.35">
      <c r="I77" s="51"/>
      <c r="J77" s="52"/>
      <c r="K77" s="56"/>
      <c r="L77" s="24"/>
      <c r="M77" s="81"/>
      <c r="N77" s="24"/>
      <c r="O77" s="24"/>
      <c r="P77" s="26"/>
      <c r="Q77" s="26"/>
      <c r="T77" s="99"/>
      <c r="U77" s="189" t="s">
        <v>82</v>
      </c>
      <c r="V77" s="189"/>
      <c r="W77" s="189"/>
      <c r="AA77" s="190" t="s">
        <v>83</v>
      </c>
      <c r="AB77" s="190"/>
      <c r="AC77" s="190"/>
      <c r="AD77" s="102"/>
    </row>
    <row r="78" spans="3:30" ht="15.75" x14ac:dyDescent="0.25">
      <c r="D78" s="67" t="s">
        <v>80</v>
      </c>
      <c r="E78" s="71"/>
      <c r="F78" s="76"/>
      <c r="G78" s="66"/>
      <c r="H78" s="188" t="s">
        <v>81</v>
      </c>
      <c r="I78" s="188"/>
      <c r="J78" s="188"/>
      <c r="K78" s="188"/>
      <c r="L78" s="24"/>
      <c r="M78" s="81"/>
      <c r="N78" s="24"/>
      <c r="O78" s="24"/>
      <c r="P78" s="26"/>
      <c r="Q78" s="26"/>
      <c r="T78" s="96"/>
      <c r="U78" s="101"/>
      <c r="V78" s="101"/>
      <c r="W78" s="104"/>
      <c r="X78" s="105"/>
      <c r="Y78" s="96"/>
      <c r="Z78" s="105"/>
      <c r="AA78" s="104"/>
      <c r="AB78" s="101"/>
      <c r="AC78" s="104"/>
      <c r="AD78" s="105"/>
    </row>
    <row r="79" spans="3:30" ht="15.75" x14ac:dyDescent="0.25">
      <c r="D79" s="111"/>
      <c r="F79" s="77"/>
      <c r="I79" s="47" t="s">
        <v>21</v>
      </c>
      <c r="J79" s="48" t="s">
        <v>22</v>
      </c>
      <c r="K79" s="44"/>
      <c r="L79" s="9" t="s">
        <v>0</v>
      </c>
      <c r="M79" s="10"/>
      <c r="N79" s="11" t="s">
        <v>2</v>
      </c>
      <c r="P79" s="12" t="s">
        <v>0</v>
      </c>
      <c r="Q79" s="13" t="s">
        <v>2</v>
      </c>
      <c r="T79" s="18" t="s">
        <v>0</v>
      </c>
      <c r="U79" s="192">
        <v>341</v>
      </c>
      <c r="V79" s="192"/>
      <c r="W79" s="192"/>
      <c r="X79" s="19" t="s">
        <v>2</v>
      </c>
      <c r="Z79" s="18" t="s">
        <v>0</v>
      </c>
      <c r="AA79" s="192">
        <v>711</v>
      </c>
      <c r="AB79" s="192"/>
      <c r="AC79" s="192"/>
      <c r="AD79" s="19" t="s">
        <v>2</v>
      </c>
    </row>
    <row r="80" spans="3:30" x14ac:dyDescent="0.25">
      <c r="C80" s="83" t="s">
        <v>46</v>
      </c>
      <c r="D80" s="126" t="s">
        <v>47</v>
      </c>
      <c r="G80" s="63"/>
      <c r="H80" s="13">
        <v>341</v>
      </c>
      <c r="I80" s="47" t="s">
        <v>1</v>
      </c>
      <c r="J80" s="48" t="s">
        <v>3</v>
      </c>
      <c r="K80" s="46"/>
      <c r="L80" s="27">
        <v>341</v>
      </c>
      <c r="M80" s="12" t="s">
        <v>25</v>
      </c>
      <c r="N80" s="15">
        <v>711</v>
      </c>
      <c r="P80" s="29">
        <v>27000</v>
      </c>
      <c r="Q80" s="30">
        <f>P80</f>
        <v>27000</v>
      </c>
      <c r="T80" s="152" t="s">
        <v>26</v>
      </c>
      <c r="U80" s="20"/>
      <c r="V80" s="21"/>
      <c r="W80" s="20"/>
      <c r="X80" s="17"/>
      <c r="Z80" s="31"/>
      <c r="AA80" s="20"/>
      <c r="AB80" s="21"/>
      <c r="AC80" s="61"/>
      <c r="AD80" s="153" t="s">
        <v>26</v>
      </c>
    </row>
    <row r="81" spans="3:30" x14ac:dyDescent="0.25">
      <c r="C81" s="82"/>
      <c r="D81" s="126"/>
      <c r="G81" s="63"/>
      <c r="H81" s="13">
        <v>711</v>
      </c>
      <c r="I81" s="47" t="s">
        <v>5</v>
      </c>
      <c r="J81" s="48" t="s">
        <v>3</v>
      </c>
      <c r="K81" s="45"/>
      <c r="L81" s="24"/>
      <c r="M81" s="81"/>
      <c r="N81" s="24"/>
      <c r="O81" s="24"/>
      <c r="P81" s="26"/>
      <c r="Q81" s="14"/>
      <c r="T81" s="1" t="s">
        <v>27</v>
      </c>
      <c r="U81" s="14">
        <v>27000</v>
      </c>
      <c r="V81" s="22"/>
      <c r="W81" s="14">
        <v>27000</v>
      </c>
      <c r="X81" s="16" t="s">
        <v>28</v>
      </c>
      <c r="Z81" s="1" t="s">
        <v>27</v>
      </c>
      <c r="AA81" s="14">
        <v>27000</v>
      </c>
      <c r="AB81" s="22"/>
      <c r="AC81" s="14">
        <v>27000</v>
      </c>
      <c r="AD81" s="16" t="s">
        <v>28</v>
      </c>
    </row>
    <row r="82" spans="3:30" x14ac:dyDescent="0.25">
      <c r="C82" s="82"/>
      <c r="D82" s="127"/>
      <c r="E82" s="69"/>
      <c r="F82" s="78"/>
      <c r="G82" s="62"/>
      <c r="I82" s="47"/>
      <c r="J82" s="48"/>
      <c r="K82" s="45"/>
      <c r="L82" s="24"/>
      <c r="M82" s="81"/>
      <c r="N82" s="24"/>
      <c r="O82" s="24"/>
      <c r="P82" s="26"/>
      <c r="Q82" s="14"/>
      <c r="U82" s="14"/>
      <c r="V82" s="22"/>
      <c r="W82" s="14"/>
      <c r="X82" s="32"/>
      <c r="AA82" s="14"/>
      <c r="AB82" s="22"/>
      <c r="AC82" s="14"/>
      <c r="AD82" s="32"/>
    </row>
    <row r="83" spans="3:30" x14ac:dyDescent="0.25">
      <c r="D83" s="126"/>
      <c r="G83" s="63"/>
      <c r="Q83" s="14"/>
      <c r="U83" s="14"/>
      <c r="V83" s="22"/>
      <c r="W83" s="14"/>
      <c r="X83" s="32"/>
      <c r="AA83" s="14"/>
      <c r="AB83" s="22"/>
      <c r="AC83" s="14"/>
      <c r="AD83" s="32"/>
    </row>
    <row r="84" spans="3:30" ht="13.5" customHeight="1" x14ac:dyDescent="0.25">
      <c r="D84" s="126"/>
      <c r="F84" s="78"/>
      <c r="G84" s="63"/>
      <c r="I84" s="47" t="s">
        <v>21</v>
      </c>
      <c r="J84" s="48" t="s">
        <v>22</v>
      </c>
      <c r="K84" s="44"/>
      <c r="L84" s="9" t="s">
        <v>0</v>
      </c>
      <c r="M84" s="10"/>
      <c r="N84" s="11" t="s">
        <v>2</v>
      </c>
      <c r="P84" s="12" t="s">
        <v>0</v>
      </c>
      <c r="Q84" s="124" t="s">
        <v>2</v>
      </c>
      <c r="T84" s="36" t="s">
        <v>29</v>
      </c>
      <c r="U84" s="37">
        <f>SUM(U80:U83)</f>
        <v>27000</v>
      </c>
      <c r="V84" s="38"/>
      <c r="W84" s="37">
        <f>SUM(W80:W83)</f>
        <v>27000</v>
      </c>
      <c r="X84" s="39" t="s">
        <v>30</v>
      </c>
      <c r="Z84" s="36" t="s">
        <v>29</v>
      </c>
      <c r="AA84" s="37">
        <f>SUM(AA80:AA83)</f>
        <v>27000</v>
      </c>
      <c r="AB84" s="38"/>
      <c r="AC84" s="37">
        <f>SUM(AC80:AC83)</f>
        <v>27000</v>
      </c>
      <c r="AD84" s="39" t="s">
        <v>30</v>
      </c>
    </row>
    <row r="85" spans="3:30" x14ac:dyDescent="0.25">
      <c r="D85" s="127" t="s">
        <v>48</v>
      </c>
      <c r="E85" s="69"/>
      <c r="F85" s="78"/>
      <c r="G85" s="62"/>
      <c r="H85" s="13">
        <v>4111</v>
      </c>
      <c r="I85" s="47" t="s">
        <v>1</v>
      </c>
      <c r="J85" s="48" t="s">
        <v>3</v>
      </c>
      <c r="K85" s="46"/>
      <c r="L85" s="27">
        <v>4111</v>
      </c>
      <c r="M85" s="12" t="s">
        <v>25</v>
      </c>
      <c r="N85" s="15" t="s">
        <v>32</v>
      </c>
      <c r="P85" s="29">
        <f>SUM(Q86:Q87)</f>
        <v>39853.420000000006</v>
      </c>
      <c r="Q85" s="30"/>
      <c r="T85" s="33"/>
      <c r="U85" s="34"/>
      <c r="V85" s="35"/>
      <c r="W85" s="40">
        <f>U84-W84</f>
        <v>0</v>
      </c>
      <c r="X85" s="41" t="s">
        <v>33</v>
      </c>
      <c r="Z85" s="41" t="s">
        <v>34</v>
      </c>
      <c r="AA85" s="40">
        <f>AC84-AA84</f>
        <v>0</v>
      </c>
      <c r="AB85" s="35"/>
      <c r="AC85" s="40"/>
      <c r="AD85" s="41"/>
    </row>
    <row r="86" spans="3:30" x14ac:dyDescent="0.25">
      <c r="D86" s="126"/>
      <c r="H86" s="13">
        <v>4427</v>
      </c>
      <c r="I86" s="47" t="s">
        <v>5</v>
      </c>
      <c r="J86" s="48" t="s">
        <v>3</v>
      </c>
      <c r="K86" s="45"/>
      <c r="L86" s="28"/>
      <c r="N86" s="123">
        <v>702</v>
      </c>
      <c r="P86" s="43"/>
      <c r="Q86" s="14">
        <v>33868.800000000003</v>
      </c>
    </row>
    <row r="87" spans="3:30" x14ac:dyDescent="0.25">
      <c r="D87" s="126"/>
      <c r="G87" s="63"/>
      <c r="H87" s="13">
        <v>702</v>
      </c>
      <c r="I87" s="47" t="s">
        <v>5</v>
      </c>
      <c r="J87" s="48" t="s">
        <v>3</v>
      </c>
      <c r="K87" s="45"/>
      <c r="L87" s="28"/>
      <c r="N87" s="123">
        <v>4427</v>
      </c>
      <c r="P87" s="43"/>
      <c r="Q87" s="14">
        <v>5984.62</v>
      </c>
      <c r="Y87" s="42"/>
    </row>
    <row r="88" spans="3:30" ht="15.75" x14ac:dyDescent="0.25">
      <c r="C88" s="82"/>
      <c r="D88" s="126"/>
      <c r="G88" s="63"/>
      <c r="Q88" s="14"/>
      <c r="T88" s="18" t="s">
        <v>0</v>
      </c>
      <c r="U88" s="192">
        <v>4111</v>
      </c>
      <c r="V88" s="192"/>
      <c r="W88" s="192"/>
      <c r="X88" s="19" t="s">
        <v>2</v>
      </c>
      <c r="Z88" s="18" t="s">
        <v>0</v>
      </c>
      <c r="AA88" s="192">
        <v>702</v>
      </c>
      <c r="AB88" s="192"/>
      <c r="AC88" s="192"/>
      <c r="AD88" s="19" t="s">
        <v>2</v>
      </c>
    </row>
    <row r="89" spans="3:30" x14ac:dyDescent="0.25">
      <c r="C89" s="82"/>
      <c r="D89" s="126"/>
      <c r="G89" s="63"/>
      <c r="Q89" s="14"/>
      <c r="T89" s="152" t="s">
        <v>26</v>
      </c>
      <c r="U89" s="20"/>
      <c r="V89" s="21"/>
      <c r="W89" s="20"/>
      <c r="X89" s="17"/>
      <c r="Z89" s="31"/>
      <c r="AA89" s="20"/>
      <c r="AB89" s="21"/>
      <c r="AC89" s="61"/>
      <c r="AD89" s="153" t="s">
        <v>26</v>
      </c>
    </row>
    <row r="90" spans="3:30" x14ac:dyDescent="0.25">
      <c r="D90" s="126"/>
      <c r="G90" s="63"/>
      <c r="I90" s="47" t="s">
        <v>21</v>
      </c>
      <c r="J90" s="48" t="s">
        <v>22</v>
      </c>
      <c r="K90" s="44"/>
      <c r="L90" s="9" t="s">
        <v>0</v>
      </c>
      <c r="M90" s="10"/>
      <c r="N90" s="11" t="s">
        <v>2</v>
      </c>
      <c r="P90" s="12" t="s">
        <v>0</v>
      </c>
      <c r="Q90" s="13" t="s">
        <v>2</v>
      </c>
      <c r="T90" s="1" t="s">
        <v>27</v>
      </c>
      <c r="U90" s="14">
        <v>39853.42</v>
      </c>
      <c r="V90" s="22"/>
      <c r="W90" s="14">
        <f>Q96</f>
        <v>2370.8200000000002</v>
      </c>
      <c r="X90" s="16" t="s">
        <v>28</v>
      </c>
      <c r="Z90" s="1" t="s">
        <v>27</v>
      </c>
      <c r="AA90" s="14">
        <v>33868.800000000003</v>
      </c>
      <c r="AB90" s="22"/>
      <c r="AC90" s="14">
        <v>33868.800000000003</v>
      </c>
      <c r="AD90" s="16" t="s">
        <v>28</v>
      </c>
    </row>
    <row r="91" spans="3:30" x14ac:dyDescent="0.25">
      <c r="C91" s="82"/>
      <c r="D91" s="127" t="s">
        <v>49</v>
      </c>
      <c r="E91" s="69"/>
      <c r="F91" s="78"/>
      <c r="G91" s="62"/>
      <c r="H91" s="13">
        <v>711</v>
      </c>
      <c r="I91" s="47" t="s">
        <v>5</v>
      </c>
      <c r="J91" s="48" t="s">
        <v>4</v>
      </c>
      <c r="K91" s="46"/>
      <c r="L91" s="27">
        <v>711</v>
      </c>
      <c r="M91" s="12" t="s">
        <v>25</v>
      </c>
      <c r="N91" s="15">
        <v>341</v>
      </c>
      <c r="P91" s="29">
        <v>27000</v>
      </c>
      <c r="Q91" s="30">
        <f>P91</f>
        <v>27000</v>
      </c>
      <c r="U91" s="14"/>
      <c r="V91" s="22"/>
      <c r="W91" s="14">
        <f>Q101</f>
        <v>37482.6</v>
      </c>
      <c r="X91" s="32"/>
      <c r="AA91" s="14"/>
      <c r="AB91" s="22"/>
      <c r="AC91" s="14"/>
      <c r="AD91" s="32"/>
    </row>
    <row r="92" spans="3:30" x14ac:dyDescent="0.25">
      <c r="D92" s="126"/>
      <c r="H92" s="13">
        <v>341</v>
      </c>
      <c r="I92" s="49" t="s">
        <v>1</v>
      </c>
      <c r="J92" s="50" t="s">
        <v>4</v>
      </c>
      <c r="U92" s="14"/>
      <c r="V92" s="22"/>
      <c r="W92" s="14"/>
      <c r="X92" s="32"/>
      <c r="AA92" s="14"/>
      <c r="AB92" s="22"/>
      <c r="AC92" s="14"/>
      <c r="AD92" s="32"/>
    </row>
    <row r="93" spans="3:30" x14ac:dyDescent="0.25">
      <c r="D93" s="126"/>
      <c r="T93" s="36" t="s">
        <v>29</v>
      </c>
      <c r="U93" s="37">
        <f>SUM(U89:U92)</f>
        <v>39853.42</v>
      </c>
      <c r="V93" s="38"/>
      <c r="W93" s="37">
        <f>SUM(W89:W92)</f>
        <v>39853.42</v>
      </c>
      <c r="X93" s="39" t="s">
        <v>30</v>
      </c>
      <c r="Z93" s="36" t="s">
        <v>29</v>
      </c>
      <c r="AA93" s="37">
        <f>SUM(AA89:AA92)</f>
        <v>33868.800000000003</v>
      </c>
      <c r="AB93" s="38"/>
      <c r="AC93" s="37">
        <f>SUM(AC89:AC92)</f>
        <v>33868.800000000003</v>
      </c>
      <c r="AD93" s="39" t="s">
        <v>30</v>
      </c>
    </row>
    <row r="94" spans="3:30" x14ac:dyDescent="0.25">
      <c r="D94" s="126"/>
      <c r="T94" s="33"/>
      <c r="U94" s="34"/>
      <c r="V94" s="35"/>
      <c r="W94" s="40">
        <f>U93-W93</f>
        <v>0</v>
      </c>
      <c r="X94" s="41" t="s">
        <v>33</v>
      </c>
      <c r="Z94" s="41" t="s">
        <v>34</v>
      </c>
      <c r="AA94" s="40">
        <f>AC93-AA93</f>
        <v>0</v>
      </c>
      <c r="AB94" s="35"/>
      <c r="AC94" s="40"/>
      <c r="AD94" s="41"/>
    </row>
    <row r="95" spans="3:30" x14ac:dyDescent="0.25">
      <c r="C95" s="82"/>
      <c r="D95" s="127"/>
      <c r="E95" s="69"/>
      <c r="F95" s="78"/>
      <c r="G95" s="62"/>
      <c r="I95" s="47" t="s">
        <v>21</v>
      </c>
      <c r="J95" s="48" t="s">
        <v>22</v>
      </c>
      <c r="K95" s="44"/>
      <c r="L95" s="9" t="s">
        <v>0</v>
      </c>
      <c r="M95" s="10"/>
      <c r="N95" s="11" t="s">
        <v>2</v>
      </c>
      <c r="P95" s="12" t="s">
        <v>0</v>
      </c>
      <c r="Q95" s="124" t="s">
        <v>2</v>
      </c>
      <c r="Y95" s="42"/>
    </row>
    <row r="96" spans="3:30" x14ac:dyDescent="0.25">
      <c r="D96" s="126" t="s">
        <v>36</v>
      </c>
      <c r="G96" s="63"/>
      <c r="H96" s="13">
        <v>667</v>
      </c>
      <c r="I96" s="47" t="s">
        <v>1</v>
      </c>
      <c r="J96" s="48" t="s">
        <v>3</v>
      </c>
      <c r="K96" s="46"/>
      <c r="L96" s="27">
        <v>667</v>
      </c>
      <c r="M96" s="12" t="s">
        <v>25</v>
      </c>
      <c r="N96" s="15">
        <v>4111</v>
      </c>
      <c r="P96" s="29">
        <v>2370.8200000000002</v>
      </c>
      <c r="Q96" s="30">
        <f>P96</f>
        <v>2370.8200000000002</v>
      </c>
    </row>
    <row r="97" spans="3:30" ht="16.5" thickBot="1" x14ac:dyDescent="0.3">
      <c r="C97" s="82"/>
      <c r="D97" s="126"/>
      <c r="G97" s="63"/>
      <c r="H97" s="13">
        <v>4111</v>
      </c>
      <c r="I97" s="47" t="s">
        <v>1</v>
      </c>
      <c r="J97" s="48" t="s">
        <v>4</v>
      </c>
      <c r="K97" s="45"/>
      <c r="L97" s="24"/>
      <c r="M97" s="81"/>
      <c r="N97" s="24"/>
      <c r="O97" s="24"/>
      <c r="P97" s="26"/>
      <c r="Q97" s="14"/>
      <c r="T97" s="18" t="s">
        <v>0</v>
      </c>
      <c r="U97" s="192">
        <v>667</v>
      </c>
      <c r="V97" s="192"/>
      <c r="W97" s="192"/>
      <c r="X97" s="19" t="s">
        <v>2</v>
      </c>
      <c r="Y97" s="96"/>
      <c r="Z97" s="18" t="s">
        <v>0</v>
      </c>
      <c r="AA97" s="192">
        <v>4427</v>
      </c>
      <c r="AB97" s="192"/>
      <c r="AC97" s="192"/>
      <c r="AD97" s="19" t="s">
        <v>2</v>
      </c>
    </row>
    <row r="98" spans="3:30" x14ac:dyDescent="0.25">
      <c r="C98" s="82"/>
      <c r="D98" s="127"/>
      <c r="E98" s="69"/>
      <c r="F98" s="78"/>
      <c r="G98" s="62"/>
      <c r="I98" s="47"/>
      <c r="J98" s="48"/>
      <c r="K98" s="45"/>
      <c r="L98" s="24"/>
      <c r="M98" s="81"/>
      <c r="N98" s="24"/>
      <c r="O98" s="24"/>
      <c r="P98" s="26"/>
      <c r="Q98" s="14"/>
      <c r="T98" s="152" t="s">
        <v>26</v>
      </c>
      <c r="U98" s="20"/>
      <c r="V98" s="21"/>
      <c r="W98" s="20"/>
      <c r="X98" s="17"/>
      <c r="Y98" s="96"/>
      <c r="Z98" s="31"/>
      <c r="AA98" s="20"/>
      <c r="AB98" s="21"/>
      <c r="AC98" s="61"/>
      <c r="AD98" s="153" t="s">
        <v>26</v>
      </c>
    </row>
    <row r="99" spans="3:30" x14ac:dyDescent="0.25">
      <c r="C99" s="82"/>
      <c r="D99" s="126"/>
      <c r="Q99" s="14"/>
      <c r="T99" s="1" t="s">
        <v>27</v>
      </c>
      <c r="U99" s="14">
        <f>P96</f>
        <v>2370.8200000000002</v>
      </c>
      <c r="V99" s="22"/>
      <c r="W99" s="14">
        <f>Q106</f>
        <v>2370.8200000000002</v>
      </c>
      <c r="X99" s="16" t="s">
        <v>28</v>
      </c>
      <c r="Z99" s="1" t="s">
        <v>27</v>
      </c>
      <c r="AA99" s="14"/>
      <c r="AB99" s="22"/>
      <c r="AC99" s="14">
        <v>5984.62</v>
      </c>
      <c r="AD99" s="16" t="s">
        <v>28</v>
      </c>
    </row>
    <row r="100" spans="3:30" x14ac:dyDescent="0.25">
      <c r="D100" s="126"/>
      <c r="I100" s="47" t="s">
        <v>21</v>
      </c>
      <c r="J100" s="48" t="s">
        <v>22</v>
      </c>
      <c r="K100" s="44"/>
      <c r="L100" s="9" t="s">
        <v>0</v>
      </c>
      <c r="M100" s="10"/>
      <c r="N100" s="11" t="s">
        <v>2</v>
      </c>
      <c r="P100" s="12" t="s">
        <v>0</v>
      </c>
      <c r="Q100" s="124" t="s">
        <v>2</v>
      </c>
      <c r="U100" s="14"/>
      <c r="V100" s="22"/>
      <c r="W100" s="14"/>
      <c r="X100" s="32"/>
      <c r="AA100" s="14"/>
      <c r="AB100" s="22"/>
      <c r="AC100" s="14"/>
      <c r="AD100" s="32"/>
    </row>
    <row r="101" spans="3:30" x14ac:dyDescent="0.25">
      <c r="D101" s="126" t="s">
        <v>37</v>
      </c>
      <c r="H101" s="13">
        <v>5121</v>
      </c>
      <c r="I101" s="47" t="s">
        <v>50</v>
      </c>
      <c r="J101" s="48" t="s">
        <v>3</v>
      </c>
      <c r="K101" s="46"/>
      <c r="L101" s="27">
        <v>5121</v>
      </c>
      <c r="M101" s="12" t="s">
        <v>25</v>
      </c>
      <c r="N101" s="15">
        <v>4111</v>
      </c>
      <c r="P101" s="29">
        <v>37482.6</v>
      </c>
      <c r="Q101" s="30">
        <f>P101</f>
        <v>37482.6</v>
      </c>
      <c r="U101" s="14"/>
      <c r="V101" s="22"/>
      <c r="W101" s="14"/>
      <c r="X101" s="32"/>
      <c r="AA101" s="14"/>
      <c r="AB101" s="22"/>
      <c r="AC101" s="14"/>
      <c r="AD101" s="32"/>
    </row>
    <row r="102" spans="3:30" x14ac:dyDescent="0.25">
      <c r="D102" s="126"/>
      <c r="H102" s="13">
        <v>4111</v>
      </c>
      <c r="I102" s="47" t="s">
        <v>50</v>
      </c>
      <c r="J102" s="48" t="s">
        <v>4</v>
      </c>
      <c r="K102" s="45"/>
      <c r="L102" s="24"/>
      <c r="M102" s="81"/>
      <c r="N102" s="24"/>
      <c r="O102" s="24"/>
      <c r="P102" s="26"/>
      <c r="Q102" s="14"/>
      <c r="T102" s="36" t="s">
        <v>29</v>
      </c>
      <c r="U102" s="37">
        <f>SUM(U98:U101)</f>
        <v>2370.8200000000002</v>
      </c>
      <c r="V102" s="38"/>
      <c r="W102" s="37">
        <f>SUM(W98:W101)</f>
        <v>2370.8200000000002</v>
      </c>
      <c r="X102" s="39" t="s">
        <v>30</v>
      </c>
      <c r="Z102" s="36" t="s">
        <v>29</v>
      </c>
      <c r="AA102" s="37">
        <f>SUM(AA98:AA101)</f>
        <v>0</v>
      </c>
      <c r="AB102" s="38"/>
      <c r="AC102" s="37">
        <f>SUM(AC98:AC101)</f>
        <v>5984.62</v>
      </c>
      <c r="AD102" s="39" t="s">
        <v>30</v>
      </c>
    </row>
    <row r="103" spans="3:30" x14ac:dyDescent="0.25">
      <c r="D103" s="126"/>
      <c r="I103" s="47"/>
      <c r="J103" s="48"/>
      <c r="K103" s="45"/>
      <c r="L103" s="24"/>
      <c r="M103" s="81"/>
      <c r="N103" s="24"/>
      <c r="O103" s="24"/>
      <c r="P103" s="26"/>
      <c r="Q103" s="14"/>
      <c r="T103" s="33"/>
      <c r="U103" s="34"/>
      <c r="V103" s="35"/>
      <c r="W103" s="40">
        <f>U102-W102</f>
        <v>0</v>
      </c>
      <c r="X103" s="41" t="s">
        <v>33</v>
      </c>
      <c r="Z103" s="41" t="s">
        <v>34</v>
      </c>
      <c r="AA103" s="40">
        <f>AC102-AA102</f>
        <v>5984.62</v>
      </c>
      <c r="AB103" s="35"/>
      <c r="AC103" s="40"/>
      <c r="AD103" s="41"/>
    </row>
    <row r="104" spans="3:30" x14ac:dyDescent="0.25">
      <c r="D104" s="126"/>
    </row>
    <row r="105" spans="3:30" x14ac:dyDescent="0.25">
      <c r="D105" s="126"/>
      <c r="I105" s="47" t="s">
        <v>21</v>
      </c>
      <c r="J105" s="48" t="s">
        <v>22</v>
      </c>
      <c r="K105" s="44"/>
      <c r="L105" s="9" t="s">
        <v>0</v>
      </c>
      <c r="M105" s="10"/>
      <c r="N105" s="11" t="s">
        <v>2</v>
      </c>
      <c r="P105" s="12" t="s">
        <v>0</v>
      </c>
      <c r="Q105" s="124" t="s">
        <v>2</v>
      </c>
    </row>
    <row r="106" spans="3:30" ht="18.75" x14ac:dyDescent="0.3">
      <c r="D106" s="126" t="s">
        <v>38</v>
      </c>
      <c r="H106" s="13">
        <v>121</v>
      </c>
      <c r="I106" s="47" t="s">
        <v>51</v>
      </c>
      <c r="J106" s="48" t="s">
        <v>3</v>
      </c>
      <c r="K106" s="46"/>
      <c r="L106" s="27">
        <v>121</v>
      </c>
      <c r="M106" s="12" t="s">
        <v>25</v>
      </c>
      <c r="N106" s="15">
        <v>667</v>
      </c>
      <c r="P106" s="29">
        <f>P96</f>
        <v>2370.8200000000002</v>
      </c>
      <c r="Q106" s="30">
        <f>P106</f>
        <v>2370.8200000000002</v>
      </c>
      <c r="T106" s="18" t="s">
        <v>0</v>
      </c>
      <c r="U106" s="192">
        <v>5121</v>
      </c>
      <c r="V106" s="192"/>
      <c r="W106" s="192"/>
      <c r="X106" s="19" t="s">
        <v>2</v>
      </c>
      <c r="Z106" s="18" t="s">
        <v>0</v>
      </c>
      <c r="AA106" s="193">
        <v>121</v>
      </c>
      <c r="AB106" s="193"/>
      <c r="AC106" s="193"/>
      <c r="AD106" s="19" t="s">
        <v>2</v>
      </c>
    </row>
    <row r="107" spans="3:30" x14ac:dyDescent="0.25">
      <c r="D107" s="126"/>
      <c r="H107" s="13">
        <v>667</v>
      </c>
      <c r="I107" s="47" t="s">
        <v>50</v>
      </c>
      <c r="J107" s="48" t="s">
        <v>4</v>
      </c>
      <c r="K107" s="45"/>
      <c r="L107" s="24"/>
      <c r="M107" s="81"/>
      <c r="N107" s="24"/>
      <c r="O107" s="24"/>
      <c r="P107" s="26"/>
      <c r="Q107" s="26"/>
      <c r="T107" s="152" t="s">
        <v>26</v>
      </c>
      <c r="U107" s="20"/>
      <c r="V107" s="21"/>
      <c r="W107" s="20"/>
      <c r="X107" s="17"/>
      <c r="Z107" s="31"/>
      <c r="AA107" s="20"/>
      <c r="AB107" s="21"/>
      <c r="AC107" s="61"/>
      <c r="AD107" s="153"/>
    </row>
    <row r="108" spans="3:30" x14ac:dyDescent="0.25">
      <c r="D108" s="126"/>
      <c r="I108" s="47"/>
      <c r="J108" s="48"/>
      <c r="K108" s="45"/>
      <c r="L108" s="24"/>
      <c r="M108" s="81"/>
      <c r="N108" s="24"/>
      <c r="O108" s="24"/>
      <c r="P108" s="26"/>
      <c r="Q108" s="26"/>
      <c r="T108" s="1" t="s">
        <v>27</v>
      </c>
      <c r="U108" s="14">
        <f>P101</f>
        <v>37482.6</v>
      </c>
      <c r="V108" s="22"/>
      <c r="W108" s="14"/>
      <c r="X108" s="16" t="s">
        <v>28</v>
      </c>
      <c r="Z108" s="1" t="s">
        <v>27</v>
      </c>
      <c r="AA108" s="14">
        <f>P106</f>
        <v>2370.8200000000002</v>
      </c>
      <c r="AB108" s="22"/>
      <c r="AC108" s="14">
        <f>Q111</f>
        <v>33868.800000000003</v>
      </c>
      <c r="AD108" s="16" t="s">
        <v>28</v>
      </c>
    </row>
    <row r="109" spans="3:30" x14ac:dyDescent="0.25">
      <c r="C109" s="82"/>
      <c r="D109" s="126"/>
      <c r="Q109" s="14"/>
      <c r="U109" s="14"/>
      <c r="V109" s="22"/>
      <c r="W109" s="14"/>
      <c r="X109" s="32"/>
      <c r="AA109" s="14"/>
      <c r="AB109" s="22"/>
      <c r="AC109" s="14"/>
      <c r="AD109" s="32"/>
    </row>
    <row r="110" spans="3:30" x14ac:dyDescent="0.25">
      <c r="C110" s="82"/>
      <c r="D110" s="126"/>
      <c r="I110" s="47" t="s">
        <v>21</v>
      </c>
      <c r="J110" s="48" t="s">
        <v>22</v>
      </c>
      <c r="K110" s="44"/>
      <c r="L110" s="9" t="s">
        <v>0</v>
      </c>
      <c r="M110" s="10"/>
      <c r="N110" s="11" t="s">
        <v>2</v>
      </c>
      <c r="P110" s="12" t="s">
        <v>0</v>
      </c>
      <c r="Q110" s="124" t="s">
        <v>2</v>
      </c>
      <c r="U110" s="14"/>
      <c r="V110" s="22"/>
      <c r="W110" s="14"/>
      <c r="X110" s="32"/>
      <c r="AA110" s="14"/>
      <c r="AB110" s="22"/>
      <c r="AC110" s="14"/>
      <c r="AD110" s="32"/>
    </row>
    <row r="111" spans="3:30" x14ac:dyDescent="0.25">
      <c r="C111" s="82"/>
      <c r="D111" s="126" t="s">
        <v>39</v>
      </c>
      <c r="H111" s="13">
        <v>121</v>
      </c>
      <c r="I111" s="47" t="s">
        <v>51</v>
      </c>
      <c r="J111" s="48" t="s">
        <v>3</v>
      </c>
      <c r="K111" s="46"/>
      <c r="L111" s="27">
        <v>702</v>
      </c>
      <c r="M111" s="12" t="s">
        <v>25</v>
      </c>
      <c r="N111" s="15">
        <v>121</v>
      </c>
      <c r="P111" s="29">
        <v>33868.800000000003</v>
      </c>
      <c r="Q111" s="30">
        <f>P111</f>
        <v>33868.800000000003</v>
      </c>
      <c r="T111" s="36" t="s">
        <v>29</v>
      </c>
      <c r="U111" s="37">
        <f>SUM(U107:U110)</f>
        <v>37482.6</v>
      </c>
      <c r="V111" s="38"/>
      <c r="W111" s="37">
        <f>SUM(W107:W110)</f>
        <v>0</v>
      </c>
      <c r="X111" s="39" t="s">
        <v>30</v>
      </c>
      <c r="Z111" s="36" t="s">
        <v>29</v>
      </c>
      <c r="AA111" s="37">
        <f>SUM(AA107:AA110)</f>
        <v>2370.8200000000002</v>
      </c>
      <c r="AB111" s="38"/>
      <c r="AC111" s="37">
        <f>SUM(AC107:AC110)</f>
        <v>33868.800000000003</v>
      </c>
      <c r="AD111" s="39" t="s">
        <v>30</v>
      </c>
    </row>
    <row r="112" spans="3:30" x14ac:dyDescent="0.25">
      <c r="H112" s="13">
        <v>702</v>
      </c>
      <c r="I112" s="47" t="s">
        <v>5</v>
      </c>
      <c r="J112" s="48" t="s">
        <v>4</v>
      </c>
      <c r="K112" s="45"/>
      <c r="L112" s="24"/>
      <c r="M112" s="81"/>
      <c r="N112" s="24"/>
      <c r="O112" s="24"/>
      <c r="P112" s="26"/>
      <c r="Q112" s="14"/>
      <c r="T112" s="33"/>
      <c r="U112" s="34"/>
      <c r="V112" s="35"/>
      <c r="W112" s="40">
        <f>U111-W111</f>
        <v>37482.6</v>
      </c>
      <c r="X112" s="41" t="s">
        <v>33</v>
      </c>
      <c r="Z112" s="41" t="s">
        <v>34</v>
      </c>
      <c r="AA112" s="40">
        <f>AC111-AA111</f>
        <v>31497.980000000003</v>
      </c>
      <c r="AB112" s="35"/>
      <c r="AC112" s="40"/>
      <c r="AD112" s="41"/>
    </row>
    <row r="113" spans="3:30" x14ac:dyDescent="0.25">
      <c r="I113" s="59"/>
      <c r="J113" s="60"/>
      <c r="K113" s="24"/>
      <c r="L113" s="24"/>
      <c r="M113" s="81"/>
      <c r="N113" s="24"/>
      <c r="O113" s="24"/>
      <c r="P113" s="24"/>
      <c r="Q113" s="26"/>
      <c r="T113" s="96"/>
      <c r="U113" s="101"/>
      <c r="V113" s="101"/>
      <c r="W113" s="104"/>
      <c r="X113" s="105"/>
      <c r="Y113" s="96"/>
      <c r="Z113" s="105"/>
      <c r="AA113" s="104"/>
      <c r="AB113" s="101"/>
      <c r="AC113" s="104"/>
      <c r="AD113" s="105"/>
    </row>
    <row r="114" spans="3:30" x14ac:dyDescent="0.25">
      <c r="I114" s="51"/>
      <c r="J114" s="52"/>
      <c r="K114" s="58"/>
      <c r="L114" s="54"/>
      <c r="M114" s="23"/>
      <c r="N114" s="55"/>
      <c r="O114" s="24"/>
      <c r="P114" s="23"/>
      <c r="Q114" s="125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</row>
    <row r="115" spans="3:30" x14ac:dyDescent="0.25">
      <c r="I115" s="59"/>
      <c r="J115" s="60"/>
      <c r="K115" s="53"/>
      <c r="L115" s="57"/>
      <c r="M115" s="23"/>
      <c r="N115" s="25"/>
      <c r="O115" s="24"/>
      <c r="P115" s="26"/>
      <c r="Q115" s="2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</row>
    <row r="116" spans="3:30" ht="15.75" x14ac:dyDescent="0.25">
      <c r="I116" s="59"/>
      <c r="J116" s="60"/>
      <c r="K116" s="24"/>
      <c r="L116" s="24"/>
      <c r="M116" s="81"/>
      <c r="N116" s="24"/>
      <c r="O116" s="24"/>
      <c r="P116" s="24"/>
      <c r="Q116" s="26"/>
      <c r="T116" s="97"/>
      <c r="U116" s="150"/>
      <c r="V116" s="150"/>
      <c r="W116" s="150"/>
      <c r="X116" s="98"/>
      <c r="Y116" s="96"/>
      <c r="Z116" s="97"/>
      <c r="AA116" s="150"/>
      <c r="AB116" s="150"/>
      <c r="AC116" s="150"/>
      <c r="AD116" s="98"/>
    </row>
    <row r="117" spans="3:30" x14ac:dyDescent="0.25">
      <c r="C117" s="82"/>
      <c r="I117" s="59"/>
      <c r="J117" s="60"/>
      <c r="K117" s="24"/>
      <c r="L117" s="24"/>
      <c r="M117" s="81"/>
      <c r="N117" s="24"/>
      <c r="O117" s="24"/>
      <c r="P117" s="24"/>
      <c r="Q117" s="26"/>
      <c r="T117" s="99"/>
      <c r="U117" s="100"/>
      <c r="V117" s="100"/>
      <c r="W117" s="100"/>
      <c r="X117" s="96"/>
      <c r="Y117" s="96"/>
      <c r="Z117" s="99"/>
      <c r="AA117" s="100"/>
      <c r="AB117" s="100"/>
      <c r="AC117" s="101"/>
      <c r="AD117" s="102"/>
    </row>
    <row r="118" spans="3:30" x14ac:dyDescent="0.25">
      <c r="I118" s="59"/>
      <c r="J118" s="60"/>
      <c r="K118" s="24"/>
      <c r="L118" s="24"/>
      <c r="M118" s="81"/>
      <c r="N118" s="24"/>
      <c r="O118" s="24"/>
      <c r="P118" s="24"/>
      <c r="Q118" s="26"/>
      <c r="T118" s="99"/>
      <c r="U118" s="100"/>
      <c r="V118" s="100"/>
      <c r="W118" s="100"/>
      <c r="X118" s="102"/>
      <c r="Y118" s="96"/>
      <c r="Z118" s="99"/>
      <c r="AA118" s="100"/>
      <c r="AB118" s="100"/>
      <c r="AC118" s="100"/>
      <c r="AD118" s="102"/>
    </row>
    <row r="119" spans="3:30" x14ac:dyDescent="0.25">
      <c r="I119" s="59"/>
      <c r="J119" s="60"/>
      <c r="K119" s="24"/>
      <c r="L119" s="24"/>
      <c r="M119" s="81"/>
      <c r="N119" s="24"/>
      <c r="O119" s="24"/>
      <c r="P119" s="24"/>
      <c r="Q119" s="26"/>
      <c r="T119" s="96"/>
      <c r="U119" s="100"/>
      <c r="V119" s="100"/>
      <c r="W119" s="100"/>
      <c r="X119" s="103"/>
      <c r="Y119" s="96"/>
      <c r="Z119" s="96"/>
      <c r="AA119" s="100"/>
      <c r="AB119" s="100"/>
      <c r="AC119" s="100"/>
      <c r="AD119" s="103"/>
    </row>
    <row r="120" spans="3:30" x14ac:dyDescent="0.25">
      <c r="I120" s="59"/>
      <c r="J120" s="60"/>
      <c r="K120" s="24"/>
      <c r="L120" s="24"/>
      <c r="M120" s="81"/>
      <c r="N120" s="24"/>
      <c r="O120" s="24"/>
      <c r="P120" s="24"/>
      <c r="Q120" s="26"/>
      <c r="T120" s="96"/>
      <c r="U120" s="100"/>
      <c r="V120" s="100"/>
      <c r="W120" s="100"/>
      <c r="X120" s="103"/>
      <c r="Y120" s="96"/>
      <c r="Z120" s="96"/>
      <c r="AA120" s="100"/>
      <c r="AB120" s="100"/>
      <c r="AC120" s="100"/>
      <c r="AD120" s="103"/>
    </row>
    <row r="121" spans="3:30" x14ac:dyDescent="0.25">
      <c r="I121" s="59"/>
      <c r="J121" s="60"/>
      <c r="K121" s="24"/>
      <c r="L121" s="24"/>
      <c r="M121" s="81"/>
      <c r="N121" s="24"/>
      <c r="O121" s="24"/>
      <c r="P121" s="24"/>
      <c r="Q121" s="26"/>
      <c r="T121" s="99"/>
      <c r="U121" s="101"/>
      <c r="V121" s="101"/>
      <c r="W121" s="101"/>
      <c r="X121" s="102"/>
      <c r="Y121" s="96"/>
      <c r="Z121" s="99"/>
      <c r="AA121" s="101"/>
      <c r="AB121" s="101"/>
      <c r="AC121" s="101"/>
      <c r="AD121" s="102"/>
    </row>
    <row r="122" spans="3:30" x14ac:dyDescent="0.25">
      <c r="I122" s="59"/>
      <c r="J122" s="60"/>
      <c r="K122" s="24"/>
      <c r="L122" s="24"/>
      <c r="M122" s="81"/>
      <c r="N122" s="24"/>
      <c r="O122" s="24"/>
      <c r="P122" s="24"/>
      <c r="Q122" s="26"/>
      <c r="T122" s="96"/>
      <c r="U122" s="101"/>
      <c r="V122" s="101"/>
      <c r="W122" s="104"/>
      <c r="X122" s="105"/>
      <c r="Y122" s="96"/>
      <c r="Z122" s="105"/>
      <c r="AA122" s="104"/>
      <c r="AB122" s="101"/>
      <c r="AC122" s="104"/>
      <c r="AD122" s="105"/>
    </row>
    <row r="123" spans="3:30" x14ac:dyDescent="0.25">
      <c r="I123" s="59"/>
      <c r="J123" s="60"/>
      <c r="K123" s="24"/>
      <c r="L123" s="24"/>
      <c r="M123" s="81"/>
      <c r="N123" s="24"/>
      <c r="O123" s="24"/>
      <c r="P123" s="24"/>
      <c r="Q123" s="2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</row>
    <row r="124" spans="3:30" x14ac:dyDescent="0.25">
      <c r="I124" s="59"/>
      <c r="J124" s="60"/>
      <c r="K124" s="24"/>
      <c r="L124" s="24"/>
      <c r="M124" s="81"/>
      <c r="N124" s="24"/>
      <c r="O124" s="24"/>
      <c r="P124" s="24"/>
      <c r="Q124" s="2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</row>
    <row r="125" spans="3:30" ht="15.75" x14ac:dyDescent="0.25">
      <c r="I125" s="59"/>
      <c r="J125" s="60"/>
      <c r="K125" s="24"/>
      <c r="L125" s="24"/>
      <c r="M125" s="81"/>
      <c r="N125" s="24"/>
      <c r="O125" s="24"/>
      <c r="P125" s="24"/>
      <c r="Q125" s="26"/>
      <c r="T125" s="97"/>
      <c r="U125" s="150"/>
      <c r="V125" s="150"/>
      <c r="W125" s="150"/>
      <c r="X125" s="98"/>
      <c r="Y125" s="96"/>
      <c r="Z125" s="97"/>
      <c r="AA125" s="150"/>
      <c r="AB125" s="150"/>
      <c r="AC125" s="150"/>
      <c r="AD125" s="98"/>
    </row>
    <row r="126" spans="3:30" x14ac:dyDescent="0.25">
      <c r="I126" s="59"/>
      <c r="J126" s="60"/>
      <c r="K126" s="24"/>
      <c r="L126" s="24"/>
      <c r="M126" s="81"/>
      <c r="N126" s="24"/>
      <c r="O126" s="24"/>
      <c r="P126" s="24"/>
      <c r="Q126" s="26"/>
      <c r="T126" s="99"/>
      <c r="U126" s="100"/>
      <c r="V126" s="100"/>
      <c r="W126" s="100"/>
      <c r="X126" s="96"/>
      <c r="Y126" s="96"/>
      <c r="Z126" s="99"/>
      <c r="AA126" s="100"/>
      <c r="AB126" s="100"/>
      <c r="AC126" s="101"/>
      <c r="AD126" s="102"/>
    </row>
    <row r="127" spans="3:30" x14ac:dyDescent="0.25">
      <c r="I127" s="59"/>
      <c r="J127" s="60"/>
      <c r="K127" s="24"/>
      <c r="L127" s="24"/>
      <c r="M127" s="81"/>
      <c r="N127" s="24"/>
      <c r="O127" s="24"/>
      <c r="P127" s="24"/>
      <c r="Q127" s="24"/>
      <c r="T127" s="99"/>
      <c r="U127" s="100"/>
      <c r="V127" s="100"/>
      <c r="W127" s="100"/>
      <c r="X127" s="102"/>
      <c r="Y127" s="96"/>
      <c r="Z127" s="99"/>
      <c r="AA127" s="100"/>
      <c r="AB127" s="100"/>
      <c r="AC127" s="100"/>
      <c r="AD127" s="102"/>
    </row>
    <row r="128" spans="3:30" x14ac:dyDescent="0.25">
      <c r="I128" s="59"/>
      <c r="J128" s="60"/>
      <c r="K128" s="24"/>
      <c r="L128" s="24"/>
      <c r="M128" s="81"/>
      <c r="N128" s="24"/>
      <c r="O128" s="24"/>
      <c r="P128" s="24"/>
      <c r="Q128" s="24"/>
      <c r="T128" s="96"/>
      <c r="U128" s="100"/>
      <c r="V128" s="100"/>
      <c r="W128" s="100"/>
      <c r="X128" s="103"/>
      <c r="Y128" s="96"/>
      <c r="Z128" s="96"/>
      <c r="AA128" s="100"/>
      <c r="AB128" s="100"/>
      <c r="AC128" s="100"/>
      <c r="AD128" s="103"/>
    </row>
    <row r="129" spans="9:30" x14ac:dyDescent="0.25">
      <c r="I129" s="59"/>
      <c r="J129" s="60"/>
      <c r="K129" s="24"/>
      <c r="L129" s="24"/>
      <c r="M129" s="81"/>
      <c r="N129" s="24"/>
      <c r="O129" s="24"/>
      <c r="P129" s="24"/>
      <c r="Q129" s="24"/>
      <c r="T129" s="96"/>
      <c r="U129" s="100"/>
      <c r="V129" s="100"/>
      <c r="W129" s="100"/>
      <c r="X129" s="103"/>
      <c r="Y129" s="96"/>
      <c r="Z129" s="96"/>
      <c r="AA129" s="100"/>
      <c r="AB129" s="100"/>
      <c r="AC129" s="100"/>
      <c r="AD129" s="103"/>
    </row>
    <row r="130" spans="9:30" x14ac:dyDescent="0.25">
      <c r="I130" s="59"/>
      <c r="J130" s="60"/>
      <c r="K130" s="24"/>
      <c r="L130" s="24"/>
      <c r="M130" s="81"/>
      <c r="N130" s="24"/>
      <c r="O130" s="24"/>
      <c r="P130" s="24"/>
      <c r="Q130" s="24"/>
      <c r="T130" s="99"/>
      <c r="U130" s="101"/>
      <c r="V130" s="101"/>
      <c r="W130" s="101"/>
      <c r="X130" s="102"/>
      <c r="Y130" s="96"/>
      <c r="Z130" s="99"/>
      <c r="AA130" s="101"/>
      <c r="AB130" s="101"/>
      <c r="AC130" s="101"/>
      <c r="AD130" s="102"/>
    </row>
    <row r="131" spans="9:30" x14ac:dyDescent="0.25">
      <c r="I131" s="59"/>
      <c r="J131" s="60"/>
      <c r="K131" s="24"/>
      <c r="L131" s="24"/>
      <c r="M131" s="81"/>
      <c r="N131" s="24"/>
      <c r="O131" s="24"/>
      <c r="P131" s="24"/>
      <c r="Q131" s="24"/>
      <c r="T131" s="96"/>
      <c r="U131" s="101"/>
      <c r="V131" s="101"/>
      <c r="W131" s="104"/>
      <c r="X131" s="105"/>
      <c r="Y131" s="96"/>
      <c r="Z131" s="105"/>
      <c r="AA131" s="104"/>
      <c r="AB131" s="101"/>
      <c r="AC131" s="104"/>
      <c r="AD131" s="105"/>
    </row>
    <row r="132" spans="9:30" x14ac:dyDescent="0.25">
      <c r="I132" s="51"/>
      <c r="J132" s="52"/>
      <c r="K132" s="53"/>
      <c r="L132" s="54"/>
      <c r="M132" s="23"/>
      <c r="N132" s="55"/>
      <c r="O132" s="24"/>
      <c r="P132" s="23"/>
      <c r="Q132" s="23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</row>
    <row r="133" spans="9:30" x14ac:dyDescent="0.25">
      <c r="I133" s="51"/>
      <c r="J133" s="52"/>
      <c r="K133" s="56"/>
      <c r="L133" s="57"/>
      <c r="M133" s="23"/>
      <c r="N133" s="25"/>
      <c r="O133" s="24"/>
      <c r="P133" s="26"/>
      <c r="Q133" s="2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</row>
    <row r="134" spans="9:30" ht="15.75" x14ac:dyDescent="0.25">
      <c r="I134" s="51"/>
      <c r="J134" s="52"/>
      <c r="K134" s="58"/>
      <c r="L134" s="24"/>
      <c r="M134" s="81"/>
      <c r="N134" s="24"/>
      <c r="O134" s="24"/>
      <c r="P134" s="26"/>
      <c r="Q134" s="26"/>
      <c r="T134" s="97"/>
      <c r="U134" s="150"/>
      <c r="V134" s="150"/>
      <c r="W134" s="150"/>
      <c r="X134" s="98"/>
      <c r="Y134" s="96"/>
      <c r="Z134" s="97"/>
      <c r="AA134" s="150"/>
      <c r="AB134" s="150"/>
      <c r="AC134" s="150"/>
      <c r="AD134" s="98"/>
    </row>
    <row r="135" spans="9:30" x14ac:dyDescent="0.25">
      <c r="I135" s="51"/>
      <c r="J135" s="52"/>
      <c r="K135" s="58"/>
      <c r="L135" s="24"/>
      <c r="M135" s="81"/>
      <c r="N135" s="24"/>
      <c r="O135" s="24"/>
      <c r="P135" s="26"/>
      <c r="Q135" s="26"/>
      <c r="T135" s="99"/>
      <c r="U135" s="100"/>
      <c r="V135" s="100"/>
      <c r="W135" s="100"/>
      <c r="X135" s="96"/>
      <c r="Y135" s="96"/>
      <c r="Z135" s="99"/>
      <c r="AA135" s="100"/>
      <c r="AB135" s="100"/>
      <c r="AC135" s="101"/>
      <c r="AD135" s="102"/>
    </row>
    <row r="136" spans="9:30" x14ac:dyDescent="0.25">
      <c r="I136" s="59"/>
      <c r="J136" s="60"/>
      <c r="K136" s="24"/>
      <c r="L136" s="24"/>
      <c r="M136" s="81"/>
      <c r="N136" s="24"/>
      <c r="O136" s="24"/>
      <c r="P136" s="24"/>
      <c r="Q136" s="24"/>
      <c r="T136" s="99"/>
      <c r="U136" s="100"/>
      <c r="V136" s="100"/>
      <c r="W136" s="100"/>
      <c r="X136" s="102"/>
      <c r="Y136" s="96"/>
      <c r="Z136" s="99"/>
      <c r="AA136" s="100"/>
      <c r="AB136" s="100"/>
      <c r="AC136" s="100"/>
      <c r="AD136" s="102"/>
    </row>
    <row r="137" spans="9:30" x14ac:dyDescent="0.25">
      <c r="I137" s="59"/>
      <c r="J137" s="60"/>
      <c r="K137" s="24"/>
      <c r="L137" s="24"/>
      <c r="M137" s="81"/>
      <c r="N137" s="24"/>
      <c r="O137" s="24"/>
      <c r="P137" s="24"/>
      <c r="Q137" s="24"/>
      <c r="T137" s="96"/>
      <c r="U137" s="100"/>
      <c r="V137" s="100"/>
      <c r="W137" s="100"/>
      <c r="X137" s="103"/>
      <c r="Y137" s="96"/>
      <c r="Z137" s="96"/>
      <c r="AA137" s="100"/>
      <c r="AB137" s="100"/>
      <c r="AC137" s="100"/>
      <c r="AD137" s="103"/>
    </row>
    <row r="138" spans="9:30" x14ac:dyDescent="0.25">
      <c r="I138" s="51"/>
      <c r="J138" s="52"/>
      <c r="K138" s="53"/>
      <c r="L138" s="54"/>
      <c r="M138" s="23"/>
      <c r="N138" s="55"/>
      <c r="O138" s="24"/>
      <c r="P138" s="23"/>
      <c r="Q138" s="23"/>
      <c r="T138" s="96"/>
      <c r="U138" s="100"/>
      <c r="V138" s="100"/>
      <c r="W138" s="100"/>
      <c r="X138" s="103"/>
      <c r="Y138" s="96"/>
      <c r="Z138" s="96"/>
      <c r="AA138" s="100"/>
      <c r="AB138" s="100"/>
      <c r="AC138" s="100"/>
      <c r="AD138" s="103"/>
    </row>
    <row r="139" spans="9:30" x14ac:dyDescent="0.25">
      <c r="I139" s="51"/>
      <c r="J139" s="52"/>
      <c r="K139" s="56"/>
      <c r="L139" s="57"/>
      <c r="M139" s="23"/>
      <c r="N139" s="25"/>
      <c r="O139" s="24"/>
      <c r="P139" s="26"/>
      <c r="Q139" s="26"/>
      <c r="T139" s="99"/>
      <c r="U139" s="101"/>
      <c r="V139" s="101"/>
      <c r="W139" s="101"/>
      <c r="X139" s="102"/>
      <c r="Y139" s="96"/>
      <c r="Z139" s="99"/>
      <c r="AA139" s="101"/>
      <c r="AB139" s="101"/>
      <c r="AC139" s="101"/>
      <c r="AD139" s="102"/>
    </row>
    <row r="140" spans="9:30" x14ac:dyDescent="0.25">
      <c r="I140" s="51"/>
      <c r="J140" s="52"/>
      <c r="K140" s="58"/>
      <c r="L140" s="24"/>
      <c r="M140" s="81"/>
      <c r="N140" s="24"/>
      <c r="O140" s="24"/>
      <c r="P140" s="26"/>
      <c r="Q140" s="26"/>
      <c r="T140" s="96"/>
      <c r="U140" s="101"/>
      <c r="V140" s="101"/>
      <c r="W140" s="104"/>
      <c r="X140" s="105"/>
      <c r="Y140" s="96"/>
      <c r="Z140" s="105"/>
      <c r="AA140" s="104"/>
      <c r="AB140" s="101"/>
      <c r="AC140" s="104"/>
      <c r="AD140" s="105"/>
    </row>
    <row r="141" spans="9:30" x14ac:dyDescent="0.25">
      <c r="I141" s="51"/>
      <c r="J141" s="52"/>
      <c r="K141" s="58"/>
      <c r="L141" s="24"/>
      <c r="M141" s="81"/>
      <c r="N141" s="24"/>
      <c r="O141" s="24"/>
      <c r="P141" s="26"/>
      <c r="Q141" s="2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</row>
    <row r="142" spans="9:30" x14ac:dyDescent="0.25">
      <c r="I142" s="59"/>
      <c r="J142" s="60"/>
      <c r="K142" s="24"/>
      <c r="L142" s="24"/>
      <c r="M142" s="81"/>
      <c r="N142" s="24"/>
      <c r="O142" s="24"/>
      <c r="P142" s="24"/>
      <c r="Q142" s="24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</row>
    <row r="143" spans="9:30" ht="15.75" x14ac:dyDescent="0.25">
      <c r="I143" s="59"/>
      <c r="J143" s="60"/>
      <c r="K143" s="24"/>
      <c r="L143" s="24"/>
      <c r="M143" s="81"/>
      <c r="N143" s="24"/>
      <c r="O143" s="24"/>
      <c r="P143" s="24"/>
      <c r="Q143" s="24"/>
      <c r="T143" s="97"/>
      <c r="U143" s="150"/>
      <c r="V143" s="150"/>
      <c r="W143" s="150"/>
      <c r="X143" s="98"/>
      <c r="Y143" s="96"/>
      <c r="Z143" s="97"/>
      <c r="AA143" s="150"/>
      <c r="AB143" s="150"/>
      <c r="AC143" s="150"/>
      <c r="AD143" s="98"/>
    </row>
    <row r="144" spans="9:30" x14ac:dyDescent="0.25">
      <c r="I144" s="51"/>
      <c r="J144" s="52"/>
      <c r="K144" s="53"/>
      <c r="L144" s="54"/>
      <c r="M144" s="23"/>
      <c r="N144" s="55"/>
      <c r="O144" s="24"/>
      <c r="P144" s="23"/>
      <c r="Q144" s="23"/>
      <c r="T144" s="99"/>
      <c r="U144" s="100"/>
      <c r="V144" s="100"/>
      <c r="W144" s="100"/>
      <c r="X144" s="96"/>
      <c r="Y144" s="96"/>
      <c r="Z144" s="99"/>
      <c r="AA144" s="100"/>
      <c r="AB144" s="100"/>
      <c r="AC144" s="101"/>
      <c r="AD144" s="102"/>
    </row>
    <row r="145" spans="9:30" x14ac:dyDescent="0.25">
      <c r="I145" s="51"/>
      <c r="J145" s="52"/>
      <c r="K145" s="56"/>
      <c r="L145" s="57"/>
      <c r="M145" s="23"/>
      <c r="N145" s="25"/>
      <c r="O145" s="24"/>
      <c r="P145" s="26"/>
      <c r="Q145" s="26"/>
      <c r="T145" s="99"/>
      <c r="U145" s="100"/>
      <c r="V145" s="100"/>
      <c r="W145" s="100"/>
      <c r="X145" s="102"/>
      <c r="Y145" s="96"/>
      <c r="Z145" s="99"/>
      <c r="AA145" s="100"/>
      <c r="AB145" s="100"/>
      <c r="AC145" s="100"/>
      <c r="AD145" s="102"/>
    </row>
    <row r="146" spans="9:30" x14ac:dyDescent="0.25">
      <c r="I146" s="51"/>
      <c r="J146" s="52"/>
      <c r="K146" s="58"/>
      <c r="L146" s="24"/>
      <c r="M146" s="81"/>
      <c r="N146" s="24"/>
      <c r="O146" s="24"/>
      <c r="P146" s="26"/>
      <c r="Q146" s="26"/>
      <c r="T146" s="96"/>
      <c r="U146" s="100"/>
      <c r="V146" s="100"/>
      <c r="W146" s="100"/>
      <c r="X146" s="103"/>
      <c r="Y146" s="96"/>
      <c r="Z146" s="96"/>
      <c r="AA146" s="100"/>
      <c r="AB146" s="100"/>
      <c r="AC146" s="100"/>
      <c r="AD146" s="103"/>
    </row>
    <row r="147" spans="9:30" x14ac:dyDescent="0.25">
      <c r="I147" s="51"/>
      <c r="J147" s="52"/>
      <c r="K147" s="58"/>
      <c r="L147" s="24"/>
      <c r="M147" s="81"/>
      <c r="N147" s="24"/>
      <c r="O147" s="24"/>
      <c r="P147" s="26"/>
      <c r="Q147" s="26"/>
      <c r="T147" s="96"/>
      <c r="U147" s="100"/>
      <c r="V147" s="100"/>
      <c r="W147" s="100"/>
      <c r="X147" s="103"/>
      <c r="Y147" s="96"/>
      <c r="Z147" s="96"/>
      <c r="AA147" s="100"/>
      <c r="AB147" s="100"/>
      <c r="AC147" s="100"/>
      <c r="AD147" s="103"/>
    </row>
    <row r="148" spans="9:30" x14ac:dyDescent="0.25">
      <c r="I148" s="59"/>
      <c r="J148" s="60"/>
      <c r="K148" s="24"/>
      <c r="L148" s="24"/>
      <c r="M148" s="81"/>
      <c r="N148" s="24"/>
      <c r="O148" s="24"/>
      <c r="P148" s="24"/>
      <c r="Q148" s="24"/>
      <c r="T148" s="99"/>
      <c r="U148" s="101"/>
      <c r="V148" s="101"/>
      <c r="W148" s="101"/>
      <c r="X148" s="102"/>
      <c r="Y148" s="96"/>
      <c r="Z148" s="99"/>
      <c r="AA148" s="101"/>
      <c r="AB148" s="101"/>
      <c r="AC148" s="101"/>
      <c r="AD148" s="102"/>
    </row>
    <row r="149" spans="9:30" x14ac:dyDescent="0.25">
      <c r="I149" s="59"/>
      <c r="J149" s="60"/>
      <c r="K149" s="24"/>
      <c r="L149" s="24"/>
      <c r="M149" s="81"/>
      <c r="N149" s="24"/>
      <c r="O149" s="24"/>
      <c r="P149" s="24"/>
      <c r="Q149" s="24"/>
      <c r="T149" s="96"/>
      <c r="U149" s="101"/>
      <c r="V149" s="101"/>
      <c r="W149" s="104"/>
      <c r="X149" s="105"/>
      <c r="Y149" s="96"/>
      <c r="Z149" s="105"/>
      <c r="AA149" s="104"/>
      <c r="AB149" s="101"/>
      <c r="AC149" s="104"/>
      <c r="AD149" s="105"/>
    </row>
    <row r="150" spans="9:30" x14ac:dyDescent="0.25">
      <c r="I150" s="51"/>
      <c r="J150" s="52"/>
      <c r="K150" s="53"/>
      <c r="L150" s="54"/>
      <c r="M150" s="23"/>
      <c r="N150" s="55"/>
      <c r="O150" s="24"/>
      <c r="P150" s="23"/>
      <c r="Q150" s="23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</row>
    <row r="151" spans="9:30" x14ac:dyDescent="0.25">
      <c r="I151" s="51"/>
      <c r="J151" s="52"/>
      <c r="K151" s="56"/>
      <c r="L151" s="57"/>
      <c r="M151" s="23"/>
      <c r="N151" s="25"/>
      <c r="O151" s="24"/>
      <c r="P151" s="26"/>
      <c r="Q151" s="26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</row>
    <row r="152" spans="9:30" ht="15.75" x14ac:dyDescent="0.25">
      <c r="I152" s="51"/>
      <c r="J152" s="52"/>
      <c r="K152" s="58"/>
      <c r="L152" s="24"/>
      <c r="M152" s="81"/>
      <c r="N152" s="24"/>
      <c r="O152" s="24"/>
      <c r="P152" s="26"/>
      <c r="Q152" s="26"/>
      <c r="T152" s="86"/>
      <c r="U152" s="87"/>
      <c r="V152" s="87"/>
      <c r="W152" s="87"/>
      <c r="X152" s="88"/>
      <c r="Y152" s="85"/>
      <c r="Z152" s="86"/>
      <c r="AA152" s="87"/>
      <c r="AB152" s="87"/>
      <c r="AC152" s="87"/>
      <c r="AD152" s="88"/>
    </row>
    <row r="153" spans="9:30" x14ac:dyDescent="0.25">
      <c r="I153" s="51"/>
      <c r="J153" s="52"/>
      <c r="K153" s="58"/>
      <c r="L153" s="24"/>
      <c r="M153" s="81"/>
      <c r="N153" s="24"/>
      <c r="O153" s="24"/>
      <c r="P153" s="26"/>
      <c r="Q153" s="26"/>
      <c r="T153" s="89"/>
      <c r="U153" s="90"/>
      <c r="V153" s="90"/>
      <c r="W153" s="90"/>
      <c r="X153" s="85"/>
      <c r="Y153" s="85"/>
      <c r="Z153" s="89"/>
      <c r="AA153" s="90"/>
      <c r="AB153" s="90"/>
      <c r="AC153" s="91"/>
      <c r="AD153" s="92"/>
    </row>
    <row r="154" spans="9:30" x14ac:dyDescent="0.25">
      <c r="I154" s="59"/>
      <c r="J154" s="60"/>
      <c r="K154" s="24"/>
      <c r="L154" s="24"/>
      <c r="M154" s="81"/>
      <c r="N154" s="24"/>
      <c r="O154" s="24"/>
      <c r="P154" s="24"/>
      <c r="Q154" s="24"/>
      <c r="T154" s="89"/>
      <c r="U154" s="90"/>
      <c r="V154" s="90"/>
      <c r="W154" s="90"/>
      <c r="X154" s="92"/>
      <c r="Y154" s="85"/>
      <c r="Z154" s="89"/>
      <c r="AA154" s="90"/>
      <c r="AB154" s="90"/>
      <c r="AC154" s="90"/>
      <c r="AD154" s="92"/>
    </row>
    <row r="155" spans="9:30" x14ac:dyDescent="0.25">
      <c r="I155" s="59"/>
      <c r="J155" s="60"/>
      <c r="K155" s="24"/>
      <c r="L155" s="24"/>
      <c r="M155" s="81"/>
      <c r="N155" s="24"/>
      <c r="O155" s="24"/>
      <c r="P155" s="24"/>
      <c r="Q155" s="24"/>
      <c r="T155" s="85"/>
      <c r="U155" s="90"/>
      <c r="V155" s="90"/>
      <c r="W155" s="90"/>
      <c r="X155" s="93"/>
      <c r="Y155" s="85"/>
      <c r="Z155" s="85"/>
      <c r="AA155" s="90"/>
      <c r="AB155" s="90"/>
      <c r="AC155" s="90"/>
      <c r="AD155" s="93"/>
    </row>
    <row r="156" spans="9:30" x14ac:dyDescent="0.25">
      <c r="I156" s="51"/>
      <c r="J156" s="52"/>
      <c r="K156" s="58"/>
      <c r="L156" s="54"/>
      <c r="M156" s="23"/>
      <c r="N156" s="55"/>
      <c r="O156" s="24"/>
      <c r="P156" s="23"/>
      <c r="Q156" s="23"/>
      <c r="T156" s="85"/>
      <c r="U156" s="90"/>
      <c r="V156" s="90"/>
      <c r="W156" s="90"/>
      <c r="X156" s="93"/>
      <c r="Y156" s="85"/>
      <c r="Z156" s="85"/>
      <c r="AA156" s="90"/>
      <c r="AB156" s="90"/>
      <c r="AC156" s="90"/>
      <c r="AD156" s="93"/>
    </row>
    <row r="157" spans="9:30" x14ac:dyDescent="0.25">
      <c r="I157" s="59"/>
      <c r="J157" s="60"/>
      <c r="K157" s="53"/>
      <c r="L157" s="57"/>
      <c r="M157" s="23"/>
      <c r="N157" s="25"/>
      <c r="O157" s="24"/>
      <c r="P157" s="26"/>
      <c r="Q157" s="26"/>
      <c r="T157" s="89"/>
      <c r="U157" s="91"/>
      <c r="V157" s="91"/>
      <c r="W157" s="91"/>
      <c r="X157" s="92"/>
      <c r="Y157" s="85"/>
      <c r="Z157" s="89"/>
      <c r="AA157" s="91"/>
      <c r="AB157" s="91"/>
      <c r="AC157" s="91"/>
      <c r="AD157" s="92"/>
    </row>
    <row r="158" spans="9:30" x14ac:dyDescent="0.25">
      <c r="I158" s="59"/>
      <c r="J158" s="60"/>
      <c r="K158" s="24"/>
      <c r="L158" s="24"/>
      <c r="M158" s="81"/>
      <c r="N158" s="24"/>
      <c r="O158" s="24"/>
      <c r="P158" s="24"/>
      <c r="Q158" s="24"/>
      <c r="T158" s="85"/>
      <c r="U158" s="91"/>
      <c r="V158" s="91"/>
      <c r="W158" s="94"/>
      <c r="X158" s="95"/>
      <c r="Y158" s="85"/>
      <c r="Z158" s="95"/>
      <c r="AA158" s="94"/>
      <c r="AB158" s="91"/>
      <c r="AC158" s="94"/>
      <c r="AD158" s="95"/>
    </row>
    <row r="159" spans="9:30" x14ac:dyDescent="0.25"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</row>
    <row r="160" spans="9:30" x14ac:dyDescent="0.25"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</row>
    <row r="161" spans="3:30" ht="15.75" x14ac:dyDescent="0.25">
      <c r="T161" s="86"/>
      <c r="U161" s="87"/>
      <c r="V161" s="87"/>
      <c r="W161" s="87"/>
      <c r="X161" s="88"/>
      <c r="Y161" s="85"/>
      <c r="Z161" s="85"/>
      <c r="AA161" s="85"/>
      <c r="AB161" s="85"/>
      <c r="AC161" s="85"/>
      <c r="AD161" s="85"/>
    </row>
    <row r="162" spans="3:30" x14ac:dyDescent="0.25">
      <c r="T162" s="89"/>
      <c r="U162" s="90"/>
      <c r="V162" s="90"/>
      <c r="W162" s="90"/>
      <c r="X162" s="85"/>
      <c r="Y162" s="85"/>
      <c r="Z162" s="85"/>
      <c r="AA162" s="85"/>
      <c r="AB162" s="85"/>
      <c r="AC162" s="85"/>
      <c r="AD162" s="85"/>
    </row>
    <row r="163" spans="3:30" x14ac:dyDescent="0.25">
      <c r="T163" s="89"/>
      <c r="U163" s="90"/>
      <c r="V163" s="90"/>
      <c r="W163" s="90"/>
      <c r="X163" s="92"/>
      <c r="Y163" s="85"/>
      <c r="Z163" s="85"/>
      <c r="AA163" s="85"/>
      <c r="AB163" s="85"/>
      <c r="AC163" s="85"/>
      <c r="AD163" s="85"/>
    </row>
    <row r="164" spans="3:30" x14ac:dyDescent="0.25">
      <c r="T164" s="85"/>
      <c r="U164" s="90"/>
      <c r="V164" s="90"/>
      <c r="W164" s="90"/>
      <c r="X164" s="93"/>
      <c r="Y164" s="85"/>
      <c r="Z164" s="85"/>
      <c r="AA164" s="85"/>
      <c r="AB164" s="85"/>
      <c r="AC164" s="85"/>
      <c r="AD164" s="85"/>
    </row>
    <row r="165" spans="3:30" x14ac:dyDescent="0.25">
      <c r="T165" s="85"/>
      <c r="U165" s="90"/>
      <c r="V165" s="90"/>
      <c r="W165" s="90"/>
      <c r="X165" s="93"/>
      <c r="Y165" s="85"/>
      <c r="Z165" s="85"/>
      <c r="AA165" s="85"/>
      <c r="AB165" s="85"/>
      <c r="AC165" s="85"/>
      <c r="AD165" s="85"/>
    </row>
    <row r="166" spans="3:30" x14ac:dyDescent="0.25">
      <c r="T166" s="89"/>
      <c r="U166" s="91"/>
      <c r="V166" s="91"/>
      <c r="W166" s="91"/>
      <c r="X166" s="92"/>
      <c r="Y166" s="85"/>
      <c r="Z166" s="85"/>
      <c r="AA166" s="85"/>
      <c r="AB166" s="85"/>
      <c r="AC166" s="85"/>
      <c r="AD166" s="85"/>
    </row>
    <row r="167" spans="3:30" x14ac:dyDescent="0.25">
      <c r="C167" s="82"/>
      <c r="T167" s="95"/>
      <c r="U167" s="94"/>
      <c r="V167" s="91"/>
      <c r="W167" s="94"/>
      <c r="X167" s="95"/>
      <c r="Y167" s="85"/>
      <c r="Z167" s="85"/>
      <c r="AA167" s="85"/>
      <c r="AB167" s="85"/>
      <c r="AC167" s="85"/>
      <c r="AD167" s="85"/>
    </row>
    <row r="168" spans="3:30" x14ac:dyDescent="0.25"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</row>
    <row r="169" spans="3:30" x14ac:dyDescent="0.25"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</row>
    <row r="170" spans="3:30" x14ac:dyDescent="0.25"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</row>
    <row r="171" spans="3:30" x14ac:dyDescent="0.25"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</row>
    <row r="172" spans="3:30" x14ac:dyDescent="0.25"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</row>
    <row r="173" spans="3:30" x14ac:dyDescent="0.25"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</row>
    <row r="174" spans="3:30" x14ac:dyDescent="0.25"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</row>
    <row r="175" spans="3:30" x14ac:dyDescent="0.25"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</row>
    <row r="176" spans="3:30" x14ac:dyDescent="0.25"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</row>
    <row r="177" spans="20:30" x14ac:dyDescent="0.25"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</row>
  </sheetData>
  <mergeCells count="28">
    <mergeCell ref="U33:W33"/>
    <mergeCell ref="U42:W42"/>
    <mergeCell ref="AA42:AC42"/>
    <mergeCell ref="U24:W24"/>
    <mergeCell ref="U106:W106"/>
    <mergeCell ref="AA106:AC106"/>
    <mergeCell ref="U79:W79"/>
    <mergeCell ref="AA79:AC79"/>
    <mergeCell ref="U88:W88"/>
    <mergeCell ref="AA88:AC88"/>
    <mergeCell ref="U97:W97"/>
    <mergeCell ref="AA97:AC97"/>
    <mergeCell ref="BX1:BZ1"/>
    <mergeCell ref="H23:K23"/>
    <mergeCell ref="H78:K78"/>
    <mergeCell ref="U22:W22"/>
    <mergeCell ref="AA22:AC22"/>
    <mergeCell ref="U77:W77"/>
    <mergeCell ref="AA77:AC77"/>
    <mergeCell ref="Z1:AE1"/>
    <mergeCell ref="U63:W63"/>
    <mergeCell ref="AA63:AC63"/>
    <mergeCell ref="U72:W72"/>
    <mergeCell ref="AA72:AC72"/>
    <mergeCell ref="AA24:AC24"/>
    <mergeCell ref="U51:W51"/>
    <mergeCell ref="AA51:AC51"/>
    <mergeCell ref="AA33:AC33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187"/>
  <sheetViews>
    <sheetView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.140625" customWidth="1"/>
    <col min="2" max="2" width="3.7109375" style="1" customWidth="1"/>
    <col min="3" max="3" width="3.7109375" style="32" customWidth="1"/>
    <col min="4" max="4" width="69.7109375" style="107" customWidth="1"/>
    <col min="5" max="5" width="10.28515625" style="65" customWidth="1"/>
    <col min="6" max="6" width="11.28515625" style="74" customWidth="1"/>
    <col min="7" max="7" width="13.85546875" style="65" customWidth="1"/>
    <col min="8" max="8" width="5.28515625" style="13" customWidth="1"/>
    <col min="9" max="9" width="4.5703125" style="49" customWidth="1"/>
    <col min="10" max="10" width="4.42578125" style="50" customWidth="1"/>
    <col min="11" max="11" width="4.42578125" customWidth="1"/>
    <col min="13" max="13" width="1.5703125" style="1" customWidth="1"/>
    <col min="15" max="15" width="3.28515625" customWidth="1"/>
    <col min="16" max="16" width="10.28515625" bestFit="1" customWidth="1"/>
    <col min="17" max="17" width="11.85546875" bestFit="1" customWidth="1"/>
    <col min="20" max="20" width="4.140625" customWidth="1"/>
    <col min="21" max="21" width="10.28515625" bestFit="1" customWidth="1"/>
    <col min="22" max="22" width="0.5703125" customWidth="1"/>
    <col min="23" max="23" width="10.5703125" customWidth="1"/>
    <col min="24" max="24" width="3.5703125" customWidth="1"/>
    <col min="26" max="26" width="3.7109375" customWidth="1"/>
    <col min="27" max="27" width="10.28515625" customWidth="1"/>
    <col min="28" max="28" width="0.5703125" customWidth="1"/>
    <col min="29" max="29" width="10.5703125" customWidth="1"/>
    <col min="30" max="30" width="3.7109375" customWidth="1"/>
  </cols>
  <sheetData>
    <row r="1" spans="2:29" ht="19.5" thickBot="1" x14ac:dyDescent="0.35">
      <c r="B1" s="3"/>
      <c r="C1" s="82"/>
      <c r="D1" s="185"/>
      <c r="E1" s="70"/>
      <c r="F1" s="73"/>
      <c r="G1" s="64"/>
      <c r="H1" s="7"/>
      <c r="I1" s="146"/>
      <c r="J1" s="147"/>
      <c r="K1" s="2"/>
      <c r="L1" s="4" t="s">
        <v>0</v>
      </c>
      <c r="M1" s="5" t="s">
        <v>1</v>
      </c>
      <c r="N1" s="6" t="s">
        <v>2</v>
      </c>
      <c r="O1" s="2"/>
      <c r="P1" s="2"/>
      <c r="Q1" s="2"/>
      <c r="Y1" s="187" t="s">
        <v>76</v>
      </c>
      <c r="Z1" s="187"/>
      <c r="AA1" s="187"/>
      <c r="AB1" s="187"/>
      <c r="AC1" s="187"/>
    </row>
    <row r="2" spans="2:29" ht="15.75" x14ac:dyDescent="0.25">
      <c r="C2" s="82"/>
      <c r="L2" s="7" t="s">
        <v>3</v>
      </c>
      <c r="M2" s="8"/>
      <c r="N2" s="7" t="s">
        <v>4</v>
      </c>
    </row>
    <row r="3" spans="2:29" ht="14.25" customHeight="1" x14ac:dyDescent="0.25">
      <c r="L3" s="2"/>
      <c r="M3" s="8"/>
      <c r="N3" s="2"/>
    </row>
    <row r="4" spans="2:29" ht="15.75" x14ac:dyDescent="0.25">
      <c r="L4" s="2"/>
      <c r="M4" s="7"/>
      <c r="N4" s="2"/>
    </row>
    <row r="5" spans="2:29" ht="18.75" x14ac:dyDescent="0.3">
      <c r="L5" s="4" t="s">
        <v>0</v>
      </c>
      <c r="M5" s="5" t="s">
        <v>5</v>
      </c>
      <c r="N5" s="6" t="s">
        <v>2</v>
      </c>
    </row>
    <row r="6" spans="2:29" ht="15.75" x14ac:dyDescent="0.25">
      <c r="L6" s="7" t="s">
        <v>4</v>
      </c>
      <c r="M6" s="8"/>
      <c r="N6" s="7" t="s">
        <v>3</v>
      </c>
    </row>
    <row r="7" spans="2:29" ht="15.75" x14ac:dyDescent="0.25">
      <c r="C7" s="82"/>
      <c r="L7" s="2"/>
      <c r="M7" s="8"/>
      <c r="N7" s="2"/>
    </row>
    <row r="8" spans="2:29" x14ac:dyDescent="0.25">
      <c r="C8" s="82"/>
      <c r="D8" s="141" t="s">
        <v>85</v>
      </c>
    </row>
    <row r="9" spans="2:29" ht="24.75" customHeight="1" x14ac:dyDescent="0.25">
      <c r="C9" s="82"/>
      <c r="E9" s="72" t="s">
        <v>6</v>
      </c>
      <c r="F9" s="75" t="s">
        <v>7</v>
      </c>
      <c r="G9" s="72" t="s">
        <v>8</v>
      </c>
    </row>
    <row r="10" spans="2:29" x14ac:dyDescent="0.25">
      <c r="C10" s="83"/>
      <c r="D10" s="108" t="s">
        <v>52</v>
      </c>
      <c r="E10" s="122">
        <v>120000</v>
      </c>
      <c r="F10" s="116"/>
      <c r="G10" s="68"/>
    </row>
    <row r="11" spans="2:29" x14ac:dyDescent="0.25">
      <c r="C11" s="83"/>
      <c r="D11" s="108" t="s">
        <v>53</v>
      </c>
      <c r="E11" s="128">
        <f>E10*19%</f>
        <v>22800</v>
      </c>
      <c r="F11" s="116"/>
      <c r="G11" s="68"/>
    </row>
    <row r="12" spans="2:29" x14ac:dyDescent="0.25">
      <c r="C12" s="83"/>
      <c r="D12" s="129" t="s">
        <v>54</v>
      </c>
      <c r="E12" s="131">
        <f>E10+E11</f>
        <v>142800</v>
      </c>
      <c r="F12" s="116"/>
      <c r="G12" s="68"/>
    </row>
    <row r="13" spans="2:29" x14ac:dyDescent="0.25">
      <c r="C13" s="83"/>
      <c r="D13" s="108"/>
      <c r="E13" s="130"/>
      <c r="F13" s="116"/>
      <c r="G13" s="68"/>
    </row>
    <row r="14" spans="2:29" x14ac:dyDescent="0.25">
      <c r="C14" s="83"/>
      <c r="D14" s="109" t="s">
        <v>55</v>
      </c>
      <c r="E14" s="68">
        <f>E10</f>
        <v>120000</v>
      </c>
      <c r="G14" s="69">
        <f>E14*F14</f>
        <v>0</v>
      </c>
    </row>
    <row r="15" spans="2:29" x14ac:dyDescent="0.25">
      <c r="C15" s="84"/>
      <c r="G15" s="65">
        <f>E14-G14</f>
        <v>120000</v>
      </c>
    </row>
    <row r="16" spans="2:29" x14ac:dyDescent="0.25">
      <c r="C16" s="84"/>
      <c r="D16" s="109" t="s">
        <v>56</v>
      </c>
      <c r="E16" s="68">
        <f>G15</f>
        <v>120000</v>
      </c>
      <c r="G16" s="69">
        <f>E16*F16</f>
        <v>0</v>
      </c>
    </row>
    <row r="17" spans="3:30" x14ac:dyDescent="0.25">
      <c r="C17" s="84"/>
      <c r="D17" s="109"/>
      <c r="E17" s="68"/>
      <c r="G17" s="65">
        <f>G15-G16</f>
        <v>120000</v>
      </c>
    </row>
    <row r="18" spans="3:30" x14ac:dyDescent="0.25">
      <c r="C18" s="84"/>
      <c r="D18" s="109" t="s">
        <v>57</v>
      </c>
      <c r="E18" s="68">
        <f>G17</f>
        <v>120000</v>
      </c>
      <c r="F18" s="74">
        <v>0.1</v>
      </c>
      <c r="G18" s="69">
        <f>E18*F18</f>
        <v>12000</v>
      </c>
      <c r="H18" s="156"/>
    </row>
    <row r="19" spans="3:30" ht="16.5" thickBot="1" x14ac:dyDescent="0.3">
      <c r="C19" s="84"/>
      <c r="D19" s="113" t="s">
        <v>58</v>
      </c>
      <c r="E19" s="114"/>
      <c r="F19" s="115"/>
      <c r="G19" s="165">
        <f>G14+G16+G18</f>
        <v>12000</v>
      </c>
      <c r="H19" s="164" t="s">
        <v>59</v>
      </c>
    </row>
    <row r="20" spans="3:30" ht="17.25" customHeight="1" thickBot="1" x14ac:dyDescent="0.3">
      <c r="C20" s="84"/>
      <c r="D20" s="167" t="s">
        <v>60</v>
      </c>
      <c r="E20" s="168">
        <f>G19</f>
        <v>12000</v>
      </c>
      <c r="F20" s="169">
        <v>0.19</v>
      </c>
      <c r="G20" s="175">
        <f>E20*F20</f>
        <v>2280</v>
      </c>
      <c r="H20" s="163" t="s">
        <v>61</v>
      </c>
      <c r="I20" s="159"/>
    </row>
    <row r="21" spans="3:30" ht="16.5" thickBot="1" x14ac:dyDescent="0.3">
      <c r="C21" s="84"/>
      <c r="D21" s="171" t="s">
        <v>62</v>
      </c>
      <c r="E21" s="172"/>
      <c r="F21" s="173"/>
      <c r="G21" s="174">
        <f>G19+G20</f>
        <v>14280</v>
      </c>
      <c r="H21" s="166" t="s">
        <v>63</v>
      </c>
      <c r="I21" s="160"/>
    </row>
    <row r="22" spans="3:30" x14ac:dyDescent="0.25">
      <c r="C22" s="84"/>
      <c r="H22" s="157"/>
    </row>
    <row r="23" spans="3:30" x14ac:dyDescent="0.25">
      <c r="C23" s="84"/>
      <c r="D23" s="107" t="s">
        <v>79</v>
      </c>
      <c r="E23" s="65">
        <f>IF(F23=0,0, E10-G19)</f>
        <v>0</v>
      </c>
      <c r="G23" s="65">
        <f>E23*F23</f>
        <v>0</v>
      </c>
      <c r="H23" s="157" t="s">
        <v>15</v>
      </c>
    </row>
    <row r="24" spans="3:30" x14ac:dyDescent="0.25">
      <c r="C24" s="84"/>
      <c r="D24" s="118" t="s">
        <v>64</v>
      </c>
      <c r="E24" s="132">
        <f>G23</f>
        <v>0</v>
      </c>
      <c r="F24" s="133"/>
      <c r="G24" s="132">
        <f>E24*F24</f>
        <v>0</v>
      </c>
      <c r="H24" s="161" t="s">
        <v>61</v>
      </c>
    </row>
    <row r="25" spans="3:30" ht="15.75" x14ac:dyDescent="0.25">
      <c r="C25" s="84"/>
      <c r="D25" s="134" t="s">
        <v>65</v>
      </c>
      <c r="E25" s="135"/>
      <c r="F25" s="136"/>
      <c r="G25" s="137">
        <f>G23+G24</f>
        <v>0</v>
      </c>
      <c r="H25" s="154" t="s">
        <v>63</v>
      </c>
    </row>
    <row r="26" spans="3:30" ht="15.75" thickBot="1" x14ac:dyDescent="0.3">
      <c r="C26" s="84"/>
      <c r="H26" s="158"/>
    </row>
    <row r="27" spans="3:30" ht="16.5" thickBot="1" x14ac:dyDescent="0.3">
      <c r="C27" s="84"/>
      <c r="D27" s="142" t="s">
        <v>66</v>
      </c>
      <c r="E27" s="143"/>
      <c r="F27" s="144"/>
      <c r="G27" s="176">
        <f>G21+G25</f>
        <v>14280</v>
      </c>
      <c r="H27" s="163"/>
      <c r="I27" s="159"/>
    </row>
    <row r="28" spans="3:30" ht="19.5" thickBot="1" x14ac:dyDescent="0.35">
      <c r="C28" s="84"/>
      <c r="D28" s="177" t="s">
        <v>67</v>
      </c>
      <c r="E28" s="178"/>
      <c r="F28" s="179"/>
      <c r="G28" s="184">
        <f>E12-G27</f>
        <v>128520</v>
      </c>
      <c r="H28" s="162" t="s">
        <v>20</v>
      </c>
      <c r="I28" s="160"/>
    </row>
    <row r="29" spans="3:30" x14ac:dyDescent="0.25">
      <c r="C29" s="84"/>
      <c r="H29" s="156"/>
    </row>
    <row r="30" spans="3:30" ht="21" x14ac:dyDescent="0.35">
      <c r="C30" s="84"/>
      <c r="U30" s="189" t="s">
        <v>82</v>
      </c>
      <c r="V30" s="189"/>
      <c r="W30" s="189"/>
      <c r="AA30" s="190" t="s">
        <v>83</v>
      </c>
      <c r="AB30" s="190"/>
      <c r="AC30" s="190"/>
    </row>
    <row r="31" spans="3:30" ht="15.75" x14ac:dyDescent="0.25">
      <c r="C31" s="82"/>
      <c r="D31" s="67" t="s">
        <v>80</v>
      </c>
      <c r="E31" s="71"/>
      <c r="F31" s="76"/>
      <c r="G31" s="66"/>
      <c r="H31" s="188" t="s">
        <v>81</v>
      </c>
      <c r="I31" s="188"/>
      <c r="J31" s="188"/>
      <c r="K31" s="188"/>
    </row>
    <row r="32" spans="3:30" ht="15.75" x14ac:dyDescent="0.25">
      <c r="C32" s="83" t="s">
        <v>23</v>
      </c>
      <c r="D32" s="111"/>
      <c r="F32" s="77"/>
      <c r="I32" s="47" t="s">
        <v>21</v>
      </c>
      <c r="J32" s="48" t="s">
        <v>22</v>
      </c>
      <c r="K32" s="44"/>
      <c r="L32" s="9" t="s">
        <v>0</v>
      </c>
      <c r="M32" s="10"/>
      <c r="N32" s="11" t="s">
        <v>2</v>
      </c>
      <c r="P32" s="12" t="s">
        <v>0</v>
      </c>
      <c r="Q32" s="13" t="s">
        <v>2</v>
      </c>
      <c r="T32" s="18" t="s">
        <v>0</v>
      </c>
      <c r="U32" s="192">
        <v>345</v>
      </c>
      <c r="V32" s="192"/>
      <c r="W32" s="192"/>
      <c r="X32" s="19" t="s">
        <v>2</v>
      </c>
      <c r="Z32" s="18" t="s">
        <v>0</v>
      </c>
      <c r="AA32" s="192">
        <v>711</v>
      </c>
      <c r="AB32" s="192"/>
      <c r="AC32" s="192"/>
      <c r="AD32" s="19" t="s">
        <v>2</v>
      </c>
    </row>
    <row r="33" spans="3:30" x14ac:dyDescent="0.25">
      <c r="C33" s="82"/>
      <c r="D33" s="126" t="s">
        <v>24</v>
      </c>
      <c r="G33" s="63"/>
      <c r="H33" s="13">
        <v>345</v>
      </c>
      <c r="I33" s="47" t="s">
        <v>1</v>
      </c>
      <c r="J33" s="48" t="s">
        <v>3</v>
      </c>
      <c r="K33" s="46"/>
      <c r="L33" s="27">
        <v>345</v>
      </c>
      <c r="M33" s="12" t="s">
        <v>25</v>
      </c>
      <c r="N33" s="15">
        <v>711</v>
      </c>
      <c r="P33" s="29">
        <v>106000</v>
      </c>
      <c r="Q33" s="30">
        <v>106000</v>
      </c>
      <c r="T33" s="152" t="s">
        <v>26</v>
      </c>
      <c r="U33" s="20"/>
      <c r="V33" s="21"/>
      <c r="W33" s="20"/>
      <c r="X33" s="17"/>
      <c r="Z33" s="31"/>
      <c r="AA33" s="20"/>
      <c r="AB33" s="21"/>
      <c r="AC33" s="61"/>
      <c r="AD33" s="153" t="s">
        <v>26</v>
      </c>
    </row>
    <row r="34" spans="3:30" x14ac:dyDescent="0.25">
      <c r="C34" s="82"/>
      <c r="D34" s="126"/>
      <c r="G34" s="63"/>
      <c r="H34" s="13">
        <v>711</v>
      </c>
      <c r="I34" s="47" t="s">
        <v>5</v>
      </c>
      <c r="J34" s="48" t="s">
        <v>3</v>
      </c>
      <c r="K34" s="45"/>
      <c r="L34" s="24"/>
      <c r="M34" s="81"/>
      <c r="N34" s="24"/>
      <c r="O34" s="24"/>
      <c r="P34" s="26"/>
      <c r="Q34" s="14"/>
      <c r="T34" s="1" t="s">
        <v>27</v>
      </c>
      <c r="U34" s="14">
        <v>106000</v>
      </c>
      <c r="V34" s="22"/>
      <c r="W34" s="14">
        <v>106000</v>
      </c>
      <c r="X34" s="16" t="s">
        <v>28</v>
      </c>
      <c r="Z34" s="1" t="s">
        <v>27</v>
      </c>
      <c r="AA34" s="14">
        <v>106000</v>
      </c>
      <c r="AB34" s="22"/>
      <c r="AC34" s="14">
        <v>106000</v>
      </c>
      <c r="AD34" s="16" t="s">
        <v>28</v>
      </c>
    </row>
    <row r="35" spans="3:30" x14ac:dyDescent="0.25">
      <c r="C35" s="82"/>
      <c r="D35" s="127"/>
      <c r="E35" s="69"/>
      <c r="F35" s="78"/>
      <c r="G35" s="62"/>
      <c r="I35" s="47"/>
      <c r="J35" s="48"/>
      <c r="K35" s="45"/>
      <c r="L35" s="24"/>
      <c r="M35" s="81"/>
      <c r="N35" s="24"/>
      <c r="O35" s="24"/>
      <c r="P35" s="26"/>
      <c r="Q35" s="14"/>
      <c r="U35" s="14"/>
      <c r="V35" s="22"/>
      <c r="W35" s="14"/>
      <c r="X35" s="32"/>
      <c r="AA35" s="14"/>
      <c r="AB35" s="22"/>
      <c r="AC35" s="14"/>
      <c r="AD35" s="32"/>
    </row>
    <row r="36" spans="3:30" x14ac:dyDescent="0.25">
      <c r="D36" s="126"/>
      <c r="G36" s="63"/>
      <c r="Q36" s="14"/>
      <c r="U36" s="14"/>
      <c r="V36" s="22"/>
      <c r="W36" s="14"/>
      <c r="X36" s="32"/>
      <c r="AA36" s="14"/>
      <c r="AB36" s="22"/>
      <c r="AC36" s="14"/>
      <c r="AD36" s="32"/>
    </row>
    <row r="37" spans="3:30" x14ac:dyDescent="0.25">
      <c r="D37" s="126"/>
      <c r="F37" s="78"/>
      <c r="G37" s="63"/>
      <c r="I37" s="47" t="s">
        <v>21</v>
      </c>
      <c r="J37" s="48" t="s">
        <v>22</v>
      </c>
      <c r="K37" s="44"/>
      <c r="L37" s="9" t="s">
        <v>0</v>
      </c>
      <c r="M37" s="10"/>
      <c r="N37" s="11" t="s">
        <v>2</v>
      </c>
      <c r="P37" s="12" t="s">
        <v>0</v>
      </c>
      <c r="Q37" s="124" t="s">
        <v>2</v>
      </c>
      <c r="T37" s="36" t="s">
        <v>29</v>
      </c>
      <c r="U37" s="37">
        <f>SUM(U33:U36)</f>
        <v>106000</v>
      </c>
      <c r="V37" s="38"/>
      <c r="W37" s="37">
        <f>SUM(W33:W36)</f>
        <v>106000</v>
      </c>
      <c r="X37" s="39" t="s">
        <v>30</v>
      </c>
      <c r="Z37" s="36" t="s">
        <v>29</v>
      </c>
      <c r="AA37" s="37">
        <f>SUM(AA33:AA36)</f>
        <v>106000</v>
      </c>
      <c r="AB37" s="38"/>
      <c r="AC37" s="37">
        <f>SUM(AC33:AC36)</f>
        <v>106000</v>
      </c>
      <c r="AD37" s="39" t="s">
        <v>30</v>
      </c>
    </row>
    <row r="38" spans="3:30" x14ac:dyDescent="0.25">
      <c r="D38" s="127" t="s">
        <v>75</v>
      </c>
      <c r="E38" s="69"/>
      <c r="F38" s="78"/>
      <c r="G38" s="62"/>
      <c r="H38" s="13">
        <v>4111</v>
      </c>
      <c r="I38" s="47" t="s">
        <v>3</v>
      </c>
      <c r="J38" s="48"/>
      <c r="K38" s="46"/>
      <c r="L38" s="27">
        <v>4111</v>
      </c>
      <c r="M38" s="12" t="s">
        <v>25</v>
      </c>
      <c r="N38" s="15" t="s">
        <v>32</v>
      </c>
      <c r="P38" s="29">
        <v>142800</v>
      </c>
      <c r="Q38" s="30"/>
      <c r="T38" s="33"/>
      <c r="U38" s="34"/>
      <c r="V38" s="35"/>
      <c r="W38" s="40">
        <f>U37-W37</f>
        <v>0</v>
      </c>
      <c r="X38" s="41" t="s">
        <v>33</v>
      </c>
      <c r="Z38" s="41" t="s">
        <v>34</v>
      </c>
      <c r="AA38" s="40">
        <f>AC37-AA37</f>
        <v>0</v>
      </c>
      <c r="AB38" s="35"/>
      <c r="AC38" s="40"/>
      <c r="AD38" s="41"/>
    </row>
    <row r="39" spans="3:30" x14ac:dyDescent="0.25">
      <c r="D39" s="126"/>
      <c r="H39" s="13">
        <v>7015</v>
      </c>
      <c r="I39" s="47" t="s">
        <v>3</v>
      </c>
      <c r="J39" s="48"/>
      <c r="K39" s="45"/>
      <c r="L39" s="28"/>
      <c r="N39" s="123">
        <v>7015</v>
      </c>
      <c r="P39" s="43"/>
      <c r="Q39" s="14">
        <v>120000</v>
      </c>
    </row>
    <row r="40" spans="3:30" x14ac:dyDescent="0.25">
      <c r="D40" s="126"/>
      <c r="G40" s="63"/>
      <c r="H40" s="13">
        <v>4427</v>
      </c>
      <c r="I40" s="47" t="s">
        <v>3</v>
      </c>
      <c r="J40" s="48"/>
      <c r="K40" s="45"/>
      <c r="L40" s="28"/>
      <c r="N40" s="123">
        <v>4427</v>
      </c>
      <c r="P40" s="43"/>
      <c r="Q40" s="14">
        <v>22800</v>
      </c>
      <c r="Y40" s="42"/>
    </row>
    <row r="41" spans="3:30" ht="15.75" x14ac:dyDescent="0.25">
      <c r="C41" s="82"/>
      <c r="D41" s="126"/>
      <c r="G41" s="63"/>
      <c r="Q41" s="14"/>
      <c r="T41" s="18" t="s">
        <v>0</v>
      </c>
      <c r="U41" s="192">
        <v>4111</v>
      </c>
      <c r="V41" s="192"/>
      <c r="W41" s="192"/>
      <c r="X41" s="19" t="s">
        <v>2</v>
      </c>
      <c r="Z41" s="18" t="s">
        <v>0</v>
      </c>
      <c r="AA41" s="192">
        <v>7015</v>
      </c>
      <c r="AB41" s="192"/>
      <c r="AC41" s="192"/>
      <c r="AD41" s="19" t="s">
        <v>2</v>
      </c>
    </row>
    <row r="42" spans="3:30" x14ac:dyDescent="0.25">
      <c r="C42" s="82"/>
      <c r="D42" s="126"/>
      <c r="G42" s="63"/>
      <c r="Q42" s="14"/>
      <c r="T42" s="152" t="s">
        <v>26</v>
      </c>
      <c r="U42" s="20"/>
      <c r="V42" s="21"/>
      <c r="W42" s="20"/>
      <c r="X42" s="17"/>
      <c r="Z42" s="31"/>
      <c r="AA42" s="20"/>
      <c r="AB42" s="21"/>
      <c r="AC42" s="61"/>
      <c r="AD42" s="153" t="s">
        <v>26</v>
      </c>
    </row>
    <row r="43" spans="3:30" x14ac:dyDescent="0.25">
      <c r="D43" s="126"/>
      <c r="G43" s="63"/>
      <c r="I43" s="47" t="s">
        <v>21</v>
      </c>
      <c r="J43" s="48" t="s">
        <v>22</v>
      </c>
      <c r="K43" s="44"/>
      <c r="L43" s="9" t="s">
        <v>0</v>
      </c>
      <c r="M43" s="10"/>
      <c r="N43" s="11" t="s">
        <v>2</v>
      </c>
      <c r="P43" s="12" t="s">
        <v>0</v>
      </c>
      <c r="Q43" s="13" t="s">
        <v>2</v>
      </c>
      <c r="T43" s="1" t="s">
        <v>27</v>
      </c>
      <c r="U43" s="14">
        <v>142800</v>
      </c>
      <c r="V43" s="22"/>
      <c r="W43" s="14">
        <v>14280</v>
      </c>
      <c r="X43" s="16" t="s">
        <v>28</v>
      </c>
      <c r="Z43" s="1" t="s">
        <v>27</v>
      </c>
      <c r="AA43" s="14">
        <v>120000</v>
      </c>
      <c r="AB43" s="22"/>
      <c r="AC43" s="14">
        <v>120000</v>
      </c>
      <c r="AD43" s="16" t="s">
        <v>28</v>
      </c>
    </row>
    <row r="44" spans="3:30" x14ac:dyDescent="0.25">
      <c r="C44" s="82"/>
      <c r="D44" s="127" t="s">
        <v>35</v>
      </c>
      <c r="E44" s="69"/>
      <c r="F44" s="78"/>
      <c r="G44" s="62"/>
      <c r="H44" s="13">
        <v>345</v>
      </c>
      <c r="I44" s="47" t="s">
        <v>1</v>
      </c>
      <c r="J44" s="48" t="s">
        <v>4</v>
      </c>
      <c r="K44" s="46"/>
      <c r="L44" s="27">
        <v>711</v>
      </c>
      <c r="M44" s="12" t="s">
        <v>25</v>
      </c>
      <c r="N44" s="15">
        <v>345</v>
      </c>
      <c r="P44" s="29">
        <v>106000</v>
      </c>
      <c r="Q44" s="30">
        <v>106000</v>
      </c>
      <c r="U44" s="14"/>
      <c r="V44" s="22"/>
      <c r="W44" s="14"/>
      <c r="X44" s="32"/>
      <c r="AA44" s="14"/>
      <c r="AB44" s="22"/>
      <c r="AC44" s="14"/>
      <c r="AD44" s="32"/>
    </row>
    <row r="45" spans="3:30" x14ac:dyDescent="0.25">
      <c r="D45" s="126"/>
      <c r="H45" s="13">
        <v>711</v>
      </c>
      <c r="I45" s="49" t="s">
        <v>5</v>
      </c>
      <c r="J45" s="50" t="s">
        <v>4</v>
      </c>
      <c r="U45" s="14"/>
      <c r="V45" s="22"/>
      <c r="W45" s="14"/>
      <c r="X45" s="32"/>
      <c r="AA45" s="14"/>
      <c r="AB45" s="22"/>
      <c r="AC45" s="14"/>
      <c r="AD45" s="32"/>
    </row>
    <row r="46" spans="3:30" x14ac:dyDescent="0.25">
      <c r="D46" s="126"/>
      <c r="T46" s="36" t="s">
        <v>29</v>
      </c>
      <c r="U46" s="37">
        <f>SUM(U42:U45)</f>
        <v>142800</v>
      </c>
      <c r="V46" s="38"/>
      <c r="W46" s="37">
        <f>SUM(W42:W45)</f>
        <v>14280</v>
      </c>
      <c r="X46" s="39" t="s">
        <v>30</v>
      </c>
      <c r="Z46" s="36" t="s">
        <v>29</v>
      </c>
      <c r="AA46" s="37">
        <f>SUM(AA42:AA45)</f>
        <v>120000</v>
      </c>
      <c r="AB46" s="38"/>
      <c r="AC46" s="37">
        <f>SUM(AC42:AC45)</f>
        <v>120000</v>
      </c>
      <c r="AD46" s="39" t="s">
        <v>30</v>
      </c>
    </row>
    <row r="47" spans="3:30" x14ac:dyDescent="0.25">
      <c r="D47" s="126"/>
      <c r="T47" s="33"/>
      <c r="U47" s="34"/>
      <c r="V47" s="35"/>
      <c r="W47" s="40">
        <f>U46-W46</f>
        <v>128520</v>
      </c>
      <c r="X47" s="41" t="s">
        <v>33</v>
      </c>
      <c r="Z47" s="41" t="s">
        <v>34</v>
      </c>
      <c r="AA47" s="40">
        <f>AC46-AA46</f>
        <v>0</v>
      </c>
      <c r="AB47" s="35"/>
      <c r="AC47" s="40"/>
      <c r="AD47" s="41"/>
    </row>
    <row r="48" spans="3:30" x14ac:dyDescent="0.25">
      <c r="C48" s="82"/>
      <c r="D48" s="127"/>
      <c r="E48" s="69"/>
      <c r="F48" s="78"/>
      <c r="G48" s="62"/>
      <c r="I48" s="47" t="s">
        <v>21</v>
      </c>
      <c r="J48" s="48" t="s">
        <v>22</v>
      </c>
      <c r="K48" s="44"/>
      <c r="L48" s="9" t="s">
        <v>0</v>
      </c>
      <c r="M48" s="10"/>
      <c r="N48" s="11" t="s">
        <v>2</v>
      </c>
      <c r="P48" s="12" t="s">
        <v>0</v>
      </c>
      <c r="Q48" s="124" t="s">
        <v>2</v>
      </c>
      <c r="Y48" s="42"/>
    </row>
    <row r="49" spans="3:30" x14ac:dyDescent="0.25">
      <c r="D49" s="126" t="s">
        <v>68</v>
      </c>
      <c r="G49" s="63"/>
      <c r="H49" s="13">
        <v>709</v>
      </c>
      <c r="I49" s="47" t="s">
        <v>1</v>
      </c>
      <c r="J49" s="48" t="s">
        <v>3</v>
      </c>
      <c r="K49" s="46"/>
      <c r="L49" s="27" t="s">
        <v>32</v>
      </c>
      <c r="M49" s="12" t="s">
        <v>25</v>
      </c>
      <c r="N49" s="15">
        <v>4111</v>
      </c>
      <c r="P49" s="29"/>
      <c r="Q49" s="30">
        <v>14208</v>
      </c>
    </row>
    <row r="50" spans="3:30" ht="16.5" thickBot="1" x14ac:dyDescent="0.3">
      <c r="C50" s="82"/>
      <c r="D50" s="126"/>
      <c r="G50" s="63"/>
      <c r="H50" s="13">
        <v>4427</v>
      </c>
      <c r="I50" s="47" t="s">
        <v>5</v>
      </c>
      <c r="J50" s="48" t="s">
        <v>4</v>
      </c>
      <c r="K50" s="45"/>
      <c r="L50" s="28">
        <v>709</v>
      </c>
      <c r="N50" s="123"/>
      <c r="P50" s="43">
        <v>12000</v>
      </c>
      <c r="Q50" s="14"/>
      <c r="T50" s="18" t="s">
        <v>0</v>
      </c>
      <c r="U50" s="192">
        <v>5121</v>
      </c>
      <c r="V50" s="192"/>
      <c r="W50" s="192"/>
      <c r="X50" s="19" t="s">
        <v>2</v>
      </c>
      <c r="Y50" s="96"/>
      <c r="Z50" s="18" t="s">
        <v>0</v>
      </c>
      <c r="AA50" s="192">
        <v>4427</v>
      </c>
      <c r="AB50" s="192"/>
      <c r="AC50" s="192"/>
      <c r="AD50" s="19" t="s">
        <v>2</v>
      </c>
    </row>
    <row r="51" spans="3:30" x14ac:dyDescent="0.25">
      <c r="C51" s="82"/>
      <c r="D51" s="127"/>
      <c r="E51" s="69"/>
      <c r="F51" s="78"/>
      <c r="G51" s="62"/>
      <c r="H51" s="13">
        <v>4111</v>
      </c>
      <c r="I51" s="47" t="s">
        <v>1</v>
      </c>
      <c r="J51" s="48" t="s">
        <v>4</v>
      </c>
      <c r="K51" s="45"/>
      <c r="L51" s="28">
        <v>4427</v>
      </c>
      <c r="N51" s="123"/>
      <c r="P51" s="43">
        <v>2280</v>
      </c>
      <c r="Q51" s="14"/>
      <c r="T51" s="152" t="s">
        <v>26</v>
      </c>
      <c r="U51" s="20"/>
      <c r="V51" s="21"/>
      <c r="W51" s="20"/>
      <c r="X51" s="17"/>
      <c r="Y51" s="96"/>
      <c r="Z51" s="31"/>
      <c r="AA51" s="20"/>
      <c r="AB51" s="21"/>
      <c r="AC51" s="61"/>
      <c r="AD51" s="153" t="s">
        <v>26</v>
      </c>
    </row>
    <row r="52" spans="3:30" x14ac:dyDescent="0.25">
      <c r="C52" s="82"/>
      <c r="D52" s="126"/>
      <c r="Q52" s="14"/>
      <c r="T52" s="1" t="s">
        <v>27</v>
      </c>
      <c r="U52" s="14"/>
      <c r="V52" s="22"/>
      <c r="W52" s="14"/>
      <c r="X52" s="16" t="s">
        <v>28</v>
      </c>
      <c r="Z52" s="1" t="s">
        <v>27</v>
      </c>
      <c r="AA52" s="14">
        <v>2280</v>
      </c>
      <c r="AB52" s="22"/>
      <c r="AC52" s="14">
        <v>22800</v>
      </c>
      <c r="AD52" s="16" t="s">
        <v>28</v>
      </c>
    </row>
    <row r="53" spans="3:30" x14ac:dyDescent="0.25">
      <c r="D53" s="126"/>
      <c r="U53" s="14"/>
      <c r="V53" s="22"/>
      <c r="W53" s="14"/>
      <c r="X53" s="32"/>
      <c r="AA53" s="14"/>
      <c r="AB53" s="22"/>
      <c r="AC53" s="14"/>
      <c r="AD53" s="32"/>
    </row>
    <row r="54" spans="3:30" x14ac:dyDescent="0.25">
      <c r="I54" s="47" t="s">
        <v>21</v>
      </c>
      <c r="J54" s="48" t="s">
        <v>22</v>
      </c>
      <c r="K54" s="44"/>
      <c r="L54" s="9" t="s">
        <v>0</v>
      </c>
      <c r="M54" s="10"/>
      <c r="N54" s="11" t="s">
        <v>2</v>
      </c>
      <c r="P54" s="12" t="s">
        <v>0</v>
      </c>
      <c r="Q54" s="124" t="s">
        <v>2</v>
      </c>
      <c r="U54" s="14"/>
      <c r="V54" s="22"/>
      <c r="W54" s="14"/>
      <c r="X54" s="32"/>
      <c r="AA54" s="14"/>
      <c r="AB54" s="22"/>
      <c r="AC54" s="14"/>
      <c r="AD54" s="32"/>
    </row>
    <row r="55" spans="3:30" x14ac:dyDescent="0.25">
      <c r="D55" s="126" t="s">
        <v>69</v>
      </c>
      <c r="H55" s="13">
        <v>4111</v>
      </c>
      <c r="I55" s="47" t="s">
        <v>1</v>
      </c>
      <c r="J55" s="48" t="s">
        <v>4</v>
      </c>
      <c r="K55" s="46"/>
      <c r="L55" s="27">
        <v>5121</v>
      </c>
      <c r="M55" s="12" t="s">
        <v>25</v>
      </c>
      <c r="N55" s="15">
        <v>4111</v>
      </c>
      <c r="P55" s="29">
        <v>128520</v>
      </c>
      <c r="Q55" s="30">
        <v>128520</v>
      </c>
      <c r="T55" s="36" t="s">
        <v>29</v>
      </c>
      <c r="U55" s="37">
        <f>SUM(U51:U54)</f>
        <v>0</v>
      </c>
      <c r="V55" s="38"/>
      <c r="W55" s="37">
        <f>SUM(W51:W54)</f>
        <v>0</v>
      </c>
      <c r="X55" s="39" t="s">
        <v>30</v>
      </c>
      <c r="Z55" s="36" t="s">
        <v>29</v>
      </c>
      <c r="AA55" s="37">
        <f>SUM(AA51:AA54)</f>
        <v>2280</v>
      </c>
      <c r="AB55" s="38"/>
      <c r="AC55" s="37">
        <f>SUM(AC51:AC54)</f>
        <v>22800</v>
      </c>
      <c r="AD55" s="39" t="s">
        <v>30</v>
      </c>
    </row>
    <row r="56" spans="3:30" x14ac:dyDescent="0.25">
      <c r="D56" s="126"/>
      <c r="H56" s="13">
        <v>5121</v>
      </c>
      <c r="I56" s="47" t="s">
        <v>1</v>
      </c>
      <c r="J56" s="48" t="s">
        <v>3</v>
      </c>
      <c r="K56" s="45"/>
      <c r="L56" s="24"/>
      <c r="M56" s="81"/>
      <c r="N56" s="24"/>
      <c r="O56" s="24"/>
      <c r="P56" s="26"/>
      <c r="Q56" s="14"/>
      <c r="T56" s="33"/>
      <c r="U56" s="34"/>
      <c r="V56" s="35"/>
      <c r="W56" s="40">
        <f>U55-W55</f>
        <v>0</v>
      </c>
      <c r="X56" s="41" t="s">
        <v>33</v>
      </c>
      <c r="Z56" s="41" t="s">
        <v>34</v>
      </c>
      <c r="AA56" s="40">
        <f>AC55-AA55</f>
        <v>20520</v>
      </c>
      <c r="AB56" s="35"/>
      <c r="AC56" s="40"/>
      <c r="AD56" s="41"/>
    </row>
    <row r="57" spans="3:30" x14ac:dyDescent="0.25">
      <c r="D57" s="126"/>
      <c r="I57" s="47"/>
      <c r="J57" s="48"/>
      <c r="K57" s="45"/>
      <c r="L57" s="24"/>
      <c r="M57" s="81"/>
      <c r="N57" s="24"/>
      <c r="O57" s="24"/>
      <c r="P57" s="26"/>
      <c r="Q57" s="14"/>
    </row>
    <row r="58" spans="3:30" x14ac:dyDescent="0.25">
      <c r="D58" s="126"/>
    </row>
    <row r="59" spans="3:30" ht="19.5" thickBot="1" x14ac:dyDescent="0.35">
      <c r="I59" s="47" t="s">
        <v>21</v>
      </c>
      <c r="J59" s="48" t="s">
        <v>22</v>
      </c>
      <c r="K59" s="44"/>
      <c r="L59" s="9" t="s">
        <v>0</v>
      </c>
      <c r="M59" s="10"/>
      <c r="N59" s="11" t="s">
        <v>2</v>
      </c>
      <c r="P59" s="12" t="s">
        <v>0</v>
      </c>
      <c r="Q59" s="124" t="s">
        <v>2</v>
      </c>
      <c r="T59" s="18" t="s">
        <v>0</v>
      </c>
      <c r="U59" s="192">
        <v>709</v>
      </c>
      <c r="V59" s="192"/>
      <c r="W59" s="192"/>
      <c r="X59" s="19" t="s">
        <v>2</v>
      </c>
      <c r="Z59" s="18" t="s">
        <v>0</v>
      </c>
      <c r="AA59" s="193">
        <v>121</v>
      </c>
      <c r="AB59" s="193"/>
      <c r="AC59" s="193"/>
      <c r="AD59" s="19" t="s">
        <v>2</v>
      </c>
    </row>
    <row r="60" spans="3:30" x14ac:dyDescent="0.25">
      <c r="D60" s="126" t="s">
        <v>38</v>
      </c>
      <c r="H60" s="13">
        <v>121</v>
      </c>
      <c r="I60" s="47" t="s">
        <v>21</v>
      </c>
      <c r="J60" s="48" t="s">
        <v>3</v>
      </c>
      <c r="K60" s="46"/>
      <c r="L60" s="27">
        <v>121</v>
      </c>
      <c r="M60" s="12" t="s">
        <v>25</v>
      </c>
      <c r="N60" s="15">
        <v>709</v>
      </c>
      <c r="P60" s="29">
        <v>12000</v>
      </c>
      <c r="Q60" s="30">
        <v>12000</v>
      </c>
      <c r="T60" s="152" t="s">
        <v>26</v>
      </c>
      <c r="U60" s="20"/>
      <c r="V60" s="21"/>
      <c r="W60" s="20"/>
      <c r="X60" s="17"/>
      <c r="Z60" s="31"/>
      <c r="AA60" s="20"/>
      <c r="AB60" s="21"/>
      <c r="AC60" s="61"/>
      <c r="AD60" s="153"/>
    </row>
    <row r="61" spans="3:30" x14ac:dyDescent="0.25">
      <c r="D61" s="126"/>
      <c r="H61" s="13">
        <v>709</v>
      </c>
      <c r="I61" s="47" t="s">
        <v>1</v>
      </c>
      <c r="J61" s="48" t="s">
        <v>4</v>
      </c>
      <c r="K61" s="45"/>
      <c r="L61" s="24"/>
      <c r="M61" s="81"/>
      <c r="N61" s="24"/>
      <c r="O61" s="24"/>
      <c r="P61" s="26"/>
      <c r="Q61" s="26"/>
      <c r="T61" s="1" t="s">
        <v>27</v>
      </c>
      <c r="U61" s="14">
        <v>12000</v>
      </c>
      <c r="V61" s="22"/>
      <c r="W61" s="14">
        <v>12000</v>
      </c>
      <c r="X61" s="16" t="s">
        <v>28</v>
      </c>
      <c r="Z61" s="1" t="s">
        <v>27</v>
      </c>
      <c r="AA61" s="14">
        <v>12000</v>
      </c>
      <c r="AB61" s="22"/>
      <c r="AC61" s="14">
        <v>120000</v>
      </c>
      <c r="AD61" s="16" t="s">
        <v>28</v>
      </c>
    </row>
    <row r="62" spans="3:30" x14ac:dyDescent="0.25">
      <c r="C62" s="82"/>
      <c r="D62" s="126"/>
      <c r="I62" s="47"/>
      <c r="J62" s="48"/>
      <c r="K62" s="45"/>
      <c r="L62" s="24"/>
      <c r="M62" s="81"/>
      <c r="N62" s="24"/>
      <c r="O62" s="24"/>
      <c r="P62" s="26"/>
      <c r="Q62" s="26"/>
      <c r="U62" s="14"/>
      <c r="V62" s="22"/>
      <c r="W62" s="14"/>
      <c r="X62" s="32"/>
      <c r="AA62" s="14"/>
      <c r="AB62" s="22"/>
      <c r="AC62" s="14"/>
      <c r="AD62" s="32"/>
    </row>
    <row r="63" spans="3:30" x14ac:dyDescent="0.25">
      <c r="C63" s="82"/>
      <c r="D63" s="126"/>
      <c r="Q63" s="14"/>
      <c r="U63" s="14"/>
      <c r="V63" s="22"/>
      <c r="W63" s="14"/>
      <c r="X63" s="32"/>
      <c r="AA63" s="14"/>
      <c r="AB63" s="22"/>
      <c r="AC63" s="14"/>
      <c r="AD63" s="32"/>
    </row>
    <row r="64" spans="3:30" x14ac:dyDescent="0.25">
      <c r="C64" s="82"/>
      <c r="I64" s="47" t="s">
        <v>21</v>
      </c>
      <c r="J64" s="48" t="s">
        <v>22</v>
      </c>
      <c r="K64" s="44"/>
      <c r="L64" s="9" t="s">
        <v>0</v>
      </c>
      <c r="M64" s="10"/>
      <c r="N64" s="11" t="s">
        <v>2</v>
      </c>
      <c r="P64" s="12" t="s">
        <v>0</v>
      </c>
      <c r="Q64" s="124" t="s">
        <v>2</v>
      </c>
      <c r="T64" s="36" t="s">
        <v>29</v>
      </c>
      <c r="U64" s="37">
        <f>SUM(U60:U63)</f>
        <v>12000</v>
      </c>
      <c r="V64" s="38"/>
      <c r="W64" s="37">
        <f>SUM(W60:W63)</f>
        <v>12000</v>
      </c>
      <c r="X64" s="39" t="s">
        <v>30</v>
      </c>
      <c r="Z64" s="36" t="s">
        <v>29</v>
      </c>
      <c r="AA64" s="37">
        <f>SUM(AA60:AA63)</f>
        <v>12000</v>
      </c>
      <c r="AB64" s="38"/>
      <c r="AC64" s="37">
        <f>SUM(AC60:AC63)</f>
        <v>120000</v>
      </c>
      <c r="AD64" s="39" t="s">
        <v>30</v>
      </c>
    </row>
    <row r="65" spans="3:30" x14ac:dyDescent="0.25">
      <c r="D65" s="126" t="s">
        <v>39</v>
      </c>
      <c r="H65" s="13">
        <v>121</v>
      </c>
      <c r="I65" s="47" t="s">
        <v>21</v>
      </c>
      <c r="J65" s="48" t="s">
        <v>3</v>
      </c>
      <c r="K65" s="46"/>
      <c r="L65" s="27">
        <v>7015</v>
      </c>
      <c r="M65" s="12" t="s">
        <v>25</v>
      </c>
      <c r="N65" s="15">
        <v>121</v>
      </c>
      <c r="P65" s="29">
        <v>120000</v>
      </c>
      <c r="Q65" s="30">
        <v>120000</v>
      </c>
      <c r="T65" s="33"/>
      <c r="U65" s="34"/>
      <c r="V65" s="35"/>
      <c r="W65" s="40">
        <f>U64-W64</f>
        <v>0</v>
      </c>
      <c r="X65" s="41" t="s">
        <v>33</v>
      </c>
      <c r="Z65" s="41" t="s">
        <v>34</v>
      </c>
      <c r="AA65" s="40">
        <f>AC64-AA64</f>
        <v>108000</v>
      </c>
      <c r="AB65" s="35"/>
      <c r="AC65" s="40"/>
      <c r="AD65" s="41"/>
    </row>
    <row r="66" spans="3:30" x14ac:dyDescent="0.25">
      <c r="C66" s="82"/>
      <c r="H66" s="13">
        <v>7015</v>
      </c>
      <c r="I66" s="51" t="s">
        <v>5</v>
      </c>
      <c r="J66" s="52" t="s">
        <v>4</v>
      </c>
      <c r="K66" s="53"/>
      <c r="L66" s="54"/>
      <c r="M66" s="23"/>
      <c r="N66" s="55"/>
      <c r="O66" s="24"/>
      <c r="P66" s="23"/>
      <c r="Q66" s="23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</row>
    <row r="67" spans="3:30" x14ac:dyDescent="0.25">
      <c r="C67" s="82"/>
      <c r="I67" s="51"/>
      <c r="J67" s="52"/>
      <c r="K67" s="53"/>
      <c r="L67" s="54"/>
      <c r="M67" s="23"/>
      <c r="N67" s="55"/>
      <c r="O67" s="24"/>
      <c r="P67" s="23"/>
      <c r="Q67" s="23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</row>
    <row r="68" spans="3:30" x14ac:dyDescent="0.25">
      <c r="C68" s="82"/>
      <c r="I68" s="51"/>
      <c r="J68" s="52"/>
      <c r="K68" s="53"/>
      <c r="L68" s="54"/>
      <c r="M68" s="23"/>
      <c r="N68" s="55"/>
      <c r="O68" s="24"/>
      <c r="P68" s="23"/>
      <c r="Q68" s="23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</row>
    <row r="69" spans="3:30" x14ac:dyDescent="0.25">
      <c r="C69" s="82"/>
      <c r="I69" s="51"/>
      <c r="J69" s="52"/>
      <c r="K69" s="53"/>
      <c r="L69" s="54"/>
      <c r="M69" s="23"/>
      <c r="N69" s="55"/>
      <c r="O69" s="24"/>
      <c r="P69" s="23"/>
      <c r="Q69" s="23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</row>
    <row r="70" spans="3:30" x14ac:dyDescent="0.25">
      <c r="C70" s="82"/>
      <c r="I70" s="51"/>
      <c r="J70" s="52"/>
      <c r="K70" s="53"/>
      <c r="L70" s="54"/>
      <c r="M70" s="23"/>
      <c r="N70" s="55"/>
      <c r="O70" s="24"/>
      <c r="P70" s="23"/>
      <c r="Q70" s="23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</row>
    <row r="71" spans="3:30" x14ac:dyDescent="0.25">
      <c r="I71" s="51"/>
      <c r="J71" s="52"/>
      <c r="K71" s="56"/>
      <c r="L71" s="57"/>
      <c r="M71" s="23"/>
      <c r="N71" s="25"/>
      <c r="O71" s="24"/>
      <c r="P71" s="26"/>
      <c r="Q71" s="2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</row>
    <row r="72" spans="3:30" ht="15.75" x14ac:dyDescent="0.25">
      <c r="D72" s="141" t="s">
        <v>85</v>
      </c>
      <c r="G72" s="63"/>
      <c r="I72" s="51"/>
      <c r="J72" s="52"/>
      <c r="K72" s="58"/>
      <c r="L72" s="24"/>
      <c r="M72" s="81"/>
      <c r="N72" s="24"/>
      <c r="O72" s="24"/>
      <c r="P72" s="26"/>
      <c r="Q72" s="26"/>
      <c r="T72" s="97"/>
      <c r="U72" s="150"/>
      <c r="V72" s="150"/>
      <c r="W72" s="150"/>
      <c r="X72" s="98"/>
      <c r="Y72" s="96"/>
      <c r="Z72" s="97"/>
      <c r="AA72" s="150"/>
      <c r="AB72" s="150"/>
      <c r="AC72" s="150"/>
      <c r="AD72" s="98"/>
    </row>
    <row r="73" spans="3:30" ht="27" customHeight="1" x14ac:dyDescent="0.25">
      <c r="C73" s="82"/>
      <c r="E73" s="72" t="s">
        <v>6</v>
      </c>
      <c r="F73" s="75" t="s">
        <v>7</v>
      </c>
      <c r="G73" s="72" t="s">
        <v>8</v>
      </c>
    </row>
    <row r="74" spans="3:30" x14ac:dyDescent="0.25">
      <c r="C74" s="83"/>
      <c r="D74" s="108" t="s">
        <v>70</v>
      </c>
      <c r="E74" s="122">
        <v>100000</v>
      </c>
      <c r="F74" s="116"/>
      <c r="G74" s="68"/>
    </row>
    <row r="75" spans="3:30" x14ac:dyDescent="0.25">
      <c r="C75" s="83"/>
      <c r="D75" s="108" t="s">
        <v>53</v>
      </c>
      <c r="E75" s="128">
        <f>E74*19%</f>
        <v>19000</v>
      </c>
      <c r="F75" s="116"/>
      <c r="G75" s="68"/>
    </row>
    <row r="76" spans="3:30" x14ac:dyDescent="0.25">
      <c r="C76" s="83"/>
      <c r="D76" s="129" t="s">
        <v>54</v>
      </c>
      <c r="E76" s="131">
        <f>E74+E75</f>
        <v>119000</v>
      </c>
      <c r="F76" s="116"/>
      <c r="G76" s="68"/>
    </row>
    <row r="77" spans="3:30" x14ac:dyDescent="0.25">
      <c r="C77" s="83"/>
      <c r="D77" s="108"/>
      <c r="E77" s="130"/>
      <c r="F77" s="116"/>
      <c r="G77" s="68"/>
    </row>
    <row r="78" spans="3:30" x14ac:dyDescent="0.25">
      <c r="C78" s="83"/>
      <c r="D78" s="109" t="s">
        <v>55</v>
      </c>
      <c r="E78" s="68">
        <f>E74</f>
        <v>100000</v>
      </c>
      <c r="G78" s="69">
        <f>E78*F78</f>
        <v>0</v>
      </c>
    </row>
    <row r="79" spans="3:30" x14ac:dyDescent="0.25">
      <c r="C79" s="84"/>
      <c r="G79" s="65">
        <f>E78-G78</f>
        <v>100000</v>
      </c>
    </row>
    <row r="80" spans="3:30" x14ac:dyDescent="0.25">
      <c r="C80" s="84"/>
      <c r="D80" s="109" t="s">
        <v>71</v>
      </c>
      <c r="E80" s="68">
        <f>G79</f>
        <v>100000</v>
      </c>
      <c r="F80" s="74">
        <v>0.05</v>
      </c>
      <c r="G80" s="69">
        <f>E80*F80</f>
        <v>5000</v>
      </c>
    </row>
    <row r="81" spans="3:30" x14ac:dyDescent="0.25">
      <c r="C81" s="84"/>
      <c r="D81" s="109"/>
      <c r="E81" s="68"/>
      <c r="G81" s="65">
        <f>G79-G80</f>
        <v>95000</v>
      </c>
    </row>
    <row r="82" spans="3:30" ht="15.75" thickBot="1" x14ac:dyDescent="0.3">
      <c r="C82" s="84"/>
      <c r="D82" s="109" t="s">
        <v>72</v>
      </c>
      <c r="E82" s="68">
        <f>G81</f>
        <v>95000</v>
      </c>
      <c r="F82" s="74">
        <v>0.04</v>
      </c>
      <c r="G82" s="69">
        <f>E82*F82</f>
        <v>3800</v>
      </c>
    </row>
    <row r="83" spans="3:30" ht="16.5" thickBot="1" x14ac:dyDescent="0.3">
      <c r="C83" s="84"/>
      <c r="D83" s="113" t="s">
        <v>58</v>
      </c>
      <c r="E83" s="114"/>
      <c r="F83" s="115"/>
      <c r="G83" s="117">
        <f>G78+G80+G82</f>
        <v>8800</v>
      </c>
      <c r="H83" s="194" t="s">
        <v>59</v>
      </c>
      <c r="I83" s="195"/>
    </row>
    <row r="84" spans="3:30" ht="16.5" thickBot="1" x14ac:dyDescent="0.3">
      <c r="C84" s="84"/>
      <c r="D84" s="167" t="s">
        <v>60</v>
      </c>
      <c r="E84" s="168">
        <f>G83</f>
        <v>8800</v>
      </c>
      <c r="F84" s="169">
        <v>0.19</v>
      </c>
      <c r="G84" s="170">
        <f>E84*F84</f>
        <v>1672</v>
      </c>
      <c r="H84" s="194" t="s">
        <v>61</v>
      </c>
      <c r="I84" s="195"/>
    </row>
    <row r="85" spans="3:30" ht="16.5" thickBot="1" x14ac:dyDescent="0.3">
      <c r="C85" s="84"/>
      <c r="D85" s="171" t="s">
        <v>62</v>
      </c>
      <c r="E85" s="172"/>
      <c r="F85" s="173"/>
      <c r="G85" s="174">
        <f>G83+G84</f>
        <v>10472</v>
      </c>
      <c r="H85" s="196" t="s">
        <v>63</v>
      </c>
      <c r="I85" s="195"/>
    </row>
    <row r="86" spans="3:30" x14ac:dyDescent="0.25">
      <c r="C86" s="84"/>
      <c r="H86" s="148"/>
      <c r="I86" s="155"/>
    </row>
    <row r="87" spans="3:30" ht="15.75" thickBot="1" x14ac:dyDescent="0.3">
      <c r="C87" s="84"/>
      <c r="D87" s="107" t="s">
        <v>78</v>
      </c>
      <c r="E87" s="65">
        <f>IF(F87=0,0, E74-G83)</f>
        <v>91200</v>
      </c>
      <c r="F87" s="74">
        <v>0.06</v>
      </c>
      <c r="G87" s="69">
        <f>E87*F87</f>
        <v>5472</v>
      </c>
      <c r="H87" s="195" t="s">
        <v>15</v>
      </c>
      <c r="I87" s="195"/>
    </row>
    <row r="88" spans="3:30" ht="15.75" thickBot="1" x14ac:dyDescent="0.3">
      <c r="C88" s="84"/>
      <c r="D88" s="118" t="s">
        <v>64</v>
      </c>
      <c r="E88" s="132">
        <f>G87</f>
        <v>5472</v>
      </c>
      <c r="F88" s="133">
        <v>0.19</v>
      </c>
      <c r="G88" s="132">
        <f>E88*F88</f>
        <v>1039.68</v>
      </c>
      <c r="H88" s="194" t="s">
        <v>61</v>
      </c>
      <c r="I88" s="195"/>
    </row>
    <row r="89" spans="3:30" ht="16.5" thickBot="1" x14ac:dyDescent="0.3">
      <c r="C89" s="84"/>
      <c r="D89" s="134" t="s">
        <v>65</v>
      </c>
      <c r="E89" s="135"/>
      <c r="F89" s="136"/>
      <c r="G89" s="137">
        <f>G87+G88</f>
        <v>6511.68</v>
      </c>
      <c r="H89" s="194" t="s">
        <v>63</v>
      </c>
      <c r="I89" s="195"/>
    </row>
    <row r="90" spans="3:30" ht="15.75" thickBot="1" x14ac:dyDescent="0.3">
      <c r="C90" s="84"/>
      <c r="H90" s="148"/>
      <c r="I90" s="155"/>
    </row>
    <row r="91" spans="3:30" ht="18" thickBot="1" x14ac:dyDescent="0.35">
      <c r="C91" s="84"/>
      <c r="D91" s="142" t="s">
        <v>66</v>
      </c>
      <c r="E91" s="138"/>
      <c r="F91" s="139"/>
      <c r="G91" s="140">
        <f>G85+G89</f>
        <v>16983.68</v>
      </c>
      <c r="H91" s="148"/>
      <c r="I91" s="155"/>
    </row>
    <row r="92" spans="3:30" ht="19.5" thickBot="1" x14ac:dyDescent="0.35">
      <c r="C92" s="84"/>
      <c r="D92" s="177" t="s">
        <v>67</v>
      </c>
      <c r="E92" s="178"/>
      <c r="F92" s="179"/>
      <c r="G92" s="184">
        <f>E76-G91</f>
        <v>102016.32000000001</v>
      </c>
      <c r="H92" s="196" t="s">
        <v>20</v>
      </c>
      <c r="I92" s="195"/>
    </row>
    <row r="93" spans="3:30" x14ac:dyDescent="0.25">
      <c r="C93" s="84"/>
    </row>
    <row r="94" spans="3:30" ht="21" x14ac:dyDescent="0.35">
      <c r="C94" s="84"/>
      <c r="U94" s="189" t="s">
        <v>82</v>
      </c>
      <c r="V94" s="189"/>
      <c r="W94" s="189"/>
      <c r="AA94" s="190" t="s">
        <v>83</v>
      </c>
      <c r="AB94" s="190"/>
      <c r="AC94" s="190"/>
    </row>
    <row r="95" spans="3:30" ht="15.75" x14ac:dyDescent="0.25">
      <c r="C95" s="82"/>
      <c r="D95" s="67" t="s">
        <v>80</v>
      </c>
      <c r="E95" s="71"/>
      <c r="F95" s="76"/>
      <c r="G95" s="66"/>
      <c r="H95" s="188" t="s">
        <v>81</v>
      </c>
      <c r="I95" s="188"/>
      <c r="J95" s="188"/>
      <c r="K95" s="188"/>
    </row>
    <row r="96" spans="3:30" ht="15.75" x14ac:dyDescent="0.25">
      <c r="C96" s="83" t="s">
        <v>46</v>
      </c>
      <c r="D96" s="111"/>
      <c r="F96" s="77"/>
      <c r="I96" s="47" t="s">
        <v>21</v>
      </c>
      <c r="J96" s="48" t="s">
        <v>22</v>
      </c>
      <c r="K96" s="44"/>
      <c r="L96" s="9" t="s">
        <v>0</v>
      </c>
      <c r="M96" s="10"/>
      <c r="N96" s="11" t="s">
        <v>2</v>
      </c>
      <c r="P96" s="12" t="s">
        <v>0</v>
      </c>
      <c r="Q96" s="13" t="s">
        <v>2</v>
      </c>
      <c r="T96" s="18" t="s">
        <v>0</v>
      </c>
      <c r="U96" s="192">
        <v>341</v>
      </c>
      <c r="V96" s="192"/>
      <c r="W96" s="192"/>
      <c r="X96" s="19" t="s">
        <v>2</v>
      </c>
      <c r="Z96" s="18" t="s">
        <v>0</v>
      </c>
      <c r="AA96" s="192">
        <v>711</v>
      </c>
      <c r="AB96" s="192"/>
      <c r="AC96" s="192"/>
      <c r="AD96" s="19" t="s">
        <v>2</v>
      </c>
    </row>
    <row r="97" spans="3:30" x14ac:dyDescent="0.25">
      <c r="C97" s="82"/>
      <c r="D97" s="126" t="s">
        <v>47</v>
      </c>
      <c r="G97" s="63"/>
      <c r="H97" s="13">
        <v>341</v>
      </c>
      <c r="I97" s="47" t="s">
        <v>1</v>
      </c>
      <c r="J97" s="48" t="s">
        <v>3</v>
      </c>
      <c r="K97" s="46"/>
      <c r="L97" s="27">
        <v>341</v>
      </c>
      <c r="M97" s="12" t="s">
        <v>25</v>
      </c>
      <c r="N97" s="15">
        <v>711</v>
      </c>
      <c r="P97" s="29">
        <v>77000</v>
      </c>
      <c r="Q97" s="30">
        <v>77000</v>
      </c>
      <c r="T97" s="152" t="s">
        <v>26</v>
      </c>
      <c r="U97" s="20"/>
      <c r="V97" s="21"/>
      <c r="W97" s="20"/>
      <c r="X97" s="17"/>
      <c r="Z97" s="31"/>
      <c r="AA97" s="20"/>
      <c r="AB97" s="21"/>
      <c r="AC97" s="61"/>
      <c r="AD97" s="153" t="s">
        <v>26</v>
      </c>
    </row>
    <row r="98" spans="3:30" x14ac:dyDescent="0.25">
      <c r="C98" s="82"/>
      <c r="D98" s="126"/>
      <c r="G98" s="63"/>
      <c r="H98" s="13">
        <v>711</v>
      </c>
      <c r="I98" s="47" t="s">
        <v>5</v>
      </c>
      <c r="J98" s="48" t="s">
        <v>3</v>
      </c>
      <c r="K98" s="45"/>
      <c r="L98" s="24"/>
      <c r="M98" s="81"/>
      <c r="N98" s="24"/>
      <c r="O98" s="24"/>
      <c r="P98" s="26"/>
      <c r="Q98" s="14"/>
      <c r="T98" s="1" t="s">
        <v>27</v>
      </c>
      <c r="U98" s="14">
        <v>77000</v>
      </c>
      <c r="V98" s="22"/>
      <c r="W98" s="14">
        <v>77000</v>
      </c>
      <c r="X98" s="16" t="s">
        <v>28</v>
      </c>
      <c r="Z98" s="1" t="s">
        <v>27</v>
      </c>
      <c r="AA98" s="14">
        <v>77000</v>
      </c>
      <c r="AB98" s="22"/>
      <c r="AC98" s="14">
        <v>77000</v>
      </c>
      <c r="AD98" s="16" t="s">
        <v>28</v>
      </c>
    </row>
    <row r="99" spans="3:30" x14ac:dyDescent="0.25">
      <c r="C99" s="82"/>
      <c r="D99" s="127"/>
      <c r="E99" s="69"/>
      <c r="F99" s="78"/>
      <c r="G99" s="62"/>
      <c r="I99" s="47"/>
      <c r="J99" s="48"/>
      <c r="K99" s="45"/>
      <c r="L99" s="24"/>
      <c r="M99" s="81"/>
      <c r="N99" s="24"/>
      <c r="O99" s="24"/>
      <c r="P99" s="26"/>
      <c r="Q99" s="14"/>
      <c r="U99" s="14"/>
      <c r="V99" s="22"/>
      <c r="W99" s="14"/>
      <c r="X99" s="32"/>
      <c r="AA99" s="14"/>
      <c r="AB99" s="22"/>
      <c r="AC99" s="14"/>
      <c r="AD99" s="32"/>
    </row>
    <row r="100" spans="3:30" x14ac:dyDescent="0.25">
      <c r="D100" s="126"/>
      <c r="G100" s="63"/>
      <c r="Q100" s="14"/>
      <c r="U100" s="14"/>
      <c r="V100" s="22"/>
      <c r="W100" s="14"/>
      <c r="X100" s="32"/>
      <c r="AA100" s="14"/>
      <c r="AB100" s="22"/>
      <c r="AC100" s="14"/>
      <c r="AD100" s="32"/>
    </row>
    <row r="101" spans="3:30" x14ac:dyDescent="0.25">
      <c r="D101" s="126"/>
      <c r="F101" s="78"/>
      <c r="G101" s="63"/>
      <c r="I101" s="47" t="s">
        <v>21</v>
      </c>
      <c r="J101" s="48" t="s">
        <v>22</v>
      </c>
      <c r="K101" s="44"/>
      <c r="L101" s="9" t="s">
        <v>0</v>
      </c>
      <c r="M101" s="10"/>
      <c r="N101" s="11" t="s">
        <v>2</v>
      </c>
      <c r="P101" s="12" t="s">
        <v>0</v>
      </c>
      <c r="Q101" s="124" t="s">
        <v>2</v>
      </c>
      <c r="T101" s="36" t="s">
        <v>29</v>
      </c>
      <c r="U101" s="37">
        <f>SUM(U97:U100)</f>
        <v>77000</v>
      </c>
      <c r="V101" s="38"/>
      <c r="W101" s="37">
        <f>SUM(W97:W100)</f>
        <v>77000</v>
      </c>
      <c r="X101" s="39" t="s">
        <v>30</v>
      </c>
      <c r="Z101" s="36" t="s">
        <v>29</v>
      </c>
      <c r="AA101" s="37">
        <f>SUM(AA97:AA100)</f>
        <v>77000</v>
      </c>
      <c r="AB101" s="38"/>
      <c r="AC101" s="37">
        <f>SUM(AC97:AC100)</f>
        <v>77000</v>
      </c>
      <c r="AD101" s="39" t="s">
        <v>30</v>
      </c>
    </row>
    <row r="102" spans="3:30" x14ac:dyDescent="0.25">
      <c r="D102" s="127" t="s">
        <v>48</v>
      </c>
      <c r="E102" s="69"/>
      <c r="F102" s="78"/>
      <c r="G102" s="62"/>
      <c r="H102" s="13">
        <v>4111</v>
      </c>
      <c r="I102" s="47"/>
      <c r="J102" s="48"/>
      <c r="K102" s="46"/>
      <c r="L102" s="27">
        <v>4111</v>
      </c>
      <c r="M102" s="12" t="s">
        <v>25</v>
      </c>
      <c r="N102" s="15" t="s">
        <v>32</v>
      </c>
      <c r="P102" s="29">
        <f>SUM(Q103+Q104)</f>
        <v>119000</v>
      </c>
      <c r="Q102" s="30"/>
      <c r="T102" s="33"/>
      <c r="U102" s="34"/>
      <c r="V102" s="35"/>
      <c r="W102" s="40">
        <f>U101-W101</f>
        <v>0</v>
      </c>
      <c r="X102" s="41" t="s">
        <v>33</v>
      </c>
      <c r="Z102" s="41" t="s">
        <v>34</v>
      </c>
      <c r="AA102" s="40">
        <f>AC101-AA101</f>
        <v>0</v>
      </c>
      <c r="AB102" s="35"/>
      <c r="AC102" s="40"/>
      <c r="AD102" s="41"/>
    </row>
    <row r="103" spans="3:30" x14ac:dyDescent="0.25">
      <c r="D103" s="126"/>
      <c r="H103" s="13">
        <v>702</v>
      </c>
      <c r="I103" s="47"/>
      <c r="J103" s="48"/>
      <c r="K103" s="45"/>
      <c r="L103" s="28"/>
      <c r="N103" s="123">
        <v>702</v>
      </c>
      <c r="P103" s="43"/>
      <c r="Q103" s="14">
        <v>100000</v>
      </c>
    </row>
    <row r="104" spans="3:30" x14ac:dyDescent="0.25">
      <c r="D104" s="126"/>
      <c r="G104" s="63"/>
      <c r="H104" s="13">
        <v>4427</v>
      </c>
      <c r="I104" s="47"/>
      <c r="J104" s="48"/>
      <c r="K104" s="45"/>
      <c r="L104" s="28"/>
      <c r="N104" s="123">
        <v>4427</v>
      </c>
      <c r="P104" s="43"/>
      <c r="Q104" s="14">
        <v>19000</v>
      </c>
      <c r="Y104" s="42"/>
    </row>
    <row r="105" spans="3:30" ht="15.75" x14ac:dyDescent="0.25">
      <c r="C105" s="82"/>
      <c r="D105" s="126"/>
      <c r="G105" s="63"/>
      <c r="Q105" s="14"/>
      <c r="T105" s="18" t="s">
        <v>0</v>
      </c>
      <c r="U105" s="192">
        <v>4111</v>
      </c>
      <c r="V105" s="192"/>
      <c r="W105" s="192"/>
      <c r="X105" s="19" t="s">
        <v>2</v>
      </c>
      <c r="Z105" s="18" t="s">
        <v>0</v>
      </c>
      <c r="AA105" s="192">
        <v>702</v>
      </c>
      <c r="AB105" s="192"/>
      <c r="AC105" s="192"/>
      <c r="AD105" s="19" t="s">
        <v>2</v>
      </c>
    </row>
    <row r="106" spans="3:30" x14ac:dyDescent="0.25">
      <c r="C106" s="82"/>
      <c r="D106" s="126"/>
      <c r="G106" s="63"/>
      <c r="Q106" s="14"/>
      <c r="T106" s="152" t="s">
        <v>26</v>
      </c>
      <c r="U106" s="20"/>
      <c r="V106" s="21"/>
      <c r="W106" s="20"/>
      <c r="X106" s="17"/>
      <c r="Z106" s="31"/>
      <c r="AA106" s="20"/>
      <c r="AB106" s="21"/>
      <c r="AC106" s="61"/>
      <c r="AD106" s="153" t="s">
        <v>26</v>
      </c>
    </row>
    <row r="107" spans="3:30" x14ac:dyDescent="0.25">
      <c r="D107" s="126"/>
      <c r="G107" s="63"/>
      <c r="I107" s="47" t="s">
        <v>21</v>
      </c>
      <c r="J107" s="48" t="s">
        <v>22</v>
      </c>
      <c r="K107" s="44"/>
      <c r="L107" s="9" t="s">
        <v>0</v>
      </c>
      <c r="M107" s="10"/>
      <c r="N107" s="11" t="s">
        <v>2</v>
      </c>
      <c r="P107" s="12" t="s">
        <v>0</v>
      </c>
      <c r="Q107" s="13" t="s">
        <v>2</v>
      </c>
      <c r="T107" s="1" t="s">
        <v>27</v>
      </c>
      <c r="U107" s="14">
        <v>119000</v>
      </c>
      <c r="V107" s="22"/>
      <c r="W107" s="14">
        <v>10472</v>
      </c>
      <c r="X107" s="16" t="s">
        <v>28</v>
      </c>
      <c r="Z107" s="1" t="s">
        <v>27</v>
      </c>
      <c r="AA107" s="14">
        <v>100000</v>
      </c>
      <c r="AB107" s="22"/>
      <c r="AC107" s="14">
        <v>100000</v>
      </c>
      <c r="AD107" s="16" t="s">
        <v>28</v>
      </c>
    </row>
    <row r="108" spans="3:30" x14ac:dyDescent="0.25">
      <c r="C108" s="82"/>
      <c r="D108" s="127" t="s">
        <v>49</v>
      </c>
      <c r="E108" s="69"/>
      <c r="F108" s="78"/>
      <c r="G108" s="62"/>
      <c r="H108" s="13">
        <v>341</v>
      </c>
      <c r="I108" s="47" t="s">
        <v>1</v>
      </c>
      <c r="J108" s="48" t="s">
        <v>4</v>
      </c>
      <c r="K108" s="46"/>
      <c r="L108" s="27">
        <v>711</v>
      </c>
      <c r="M108" s="12" t="s">
        <v>25</v>
      </c>
      <c r="N108" s="15">
        <v>341</v>
      </c>
      <c r="P108" s="29">
        <v>77000</v>
      </c>
      <c r="Q108" s="30">
        <v>77000</v>
      </c>
      <c r="U108" s="14"/>
      <c r="V108" s="22"/>
      <c r="W108" s="14">
        <v>6511.68</v>
      </c>
      <c r="X108" s="32"/>
      <c r="AA108" s="14"/>
      <c r="AB108" s="22"/>
      <c r="AC108" s="14"/>
      <c r="AD108" s="32"/>
    </row>
    <row r="109" spans="3:30" x14ac:dyDescent="0.25">
      <c r="D109" s="126"/>
      <c r="H109" s="13">
        <v>711</v>
      </c>
      <c r="I109" s="47" t="s">
        <v>5</v>
      </c>
      <c r="J109" s="48" t="s">
        <v>4</v>
      </c>
      <c r="U109" s="14"/>
      <c r="V109" s="22"/>
      <c r="W109" s="14">
        <v>102016.32000000001</v>
      </c>
      <c r="X109" s="32"/>
      <c r="AA109" s="14"/>
      <c r="AB109" s="22"/>
      <c r="AC109" s="14"/>
      <c r="AD109" s="32"/>
    </row>
    <row r="110" spans="3:30" x14ac:dyDescent="0.25">
      <c r="D110" s="126"/>
      <c r="T110" s="36" t="s">
        <v>29</v>
      </c>
      <c r="U110" s="37">
        <f>SUM(U106:U109)</f>
        <v>119000</v>
      </c>
      <c r="V110" s="38"/>
      <c r="W110" s="37">
        <f>SUM(W106:W109)</f>
        <v>119000</v>
      </c>
      <c r="X110" s="39" t="s">
        <v>30</v>
      </c>
      <c r="Z110" s="36" t="s">
        <v>29</v>
      </c>
      <c r="AA110" s="37">
        <f>SUM(AA106:AA109)</f>
        <v>100000</v>
      </c>
      <c r="AB110" s="38"/>
      <c r="AC110" s="37">
        <f>SUM(AC106:AC109)</f>
        <v>100000</v>
      </c>
      <c r="AD110" s="39" t="s">
        <v>30</v>
      </c>
    </row>
    <row r="111" spans="3:30" x14ac:dyDescent="0.25">
      <c r="D111" s="126"/>
      <c r="T111" s="33"/>
      <c r="U111" s="34"/>
      <c r="V111" s="35"/>
      <c r="W111" s="40">
        <f>U110-W110</f>
        <v>0</v>
      </c>
      <c r="X111" s="41" t="s">
        <v>33</v>
      </c>
      <c r="Z111" s="41" t="s">
        <v>34</v>
      </c>
      <c r="AA111" s="40">
        <f>AC110-AA110</f>
        <v>0</v>
      </c>
      <c r="AB111" s="35"/>
      <c r="AC111" s="40"/>
      <c r="AD111" s="41"/>
    </row>
    <row r="112" spans="3:30" x14ac:dyDescent="0.25">
      <c r="C112" s="82"/>
      <c r="D112" s="127"/>
      <c r="E112" s="69"/>
      <c r="F112" s="78"/>
      <c r="G112" s="62"/>
      <c r="I112" s="47" t="s">
        <v>21</v>
      </c>
      <c r="J112" s="48" t="s">
        <v>22</v>
      </c>
      <c r="K112" s="44"/>
      <c r="L112" s="9" t="s">
        <v>0</v>
      </c>
      <c r="M112" s="10"/>
      <c r="N112" s="11" t="s">
        <v>2</v>
      </c>
      <c r="P112" s="12" t="s">
        <v>0</v>
      </c>
      <c r="Q112" s="124" t="s">
        <v>2</v>
      </c>
      <c r="Y112" s="42"/>
    </row>
    <row r="113" spans="3:30" x14ac:dyDescent="0.25">
      <c r="D113" s="126" t="s">
        <v>73</v>
      </c>
      <c r="G113" s="63"/>
      <c r="H113" s="13">
        <v>709</v>
      </c>
      <c r="I113" s="47" t="s">
        <v>1</v>
      </c>
      <c r="J113" s="48" t="s">
        <v>3</v>
      </c>
      <c r="K113" s="46"/>
      <c r="L113" s="151" t="s">
        <v>32</v>
      </c>
      <c r="M113" s="12" t="s">
        <v>25</v>
      </c>
      <c r="N113" s="15">
        <v>4111</v>
      </c>
      <c r="P113" s="29"/>
      <c r="Q113" s="30">
        <f>P114+P115</f>
        <v>10472</v>
      </c>
    </row>
    <row r="114" spans="3:30" ht="16.5" thickBot="1" x14ac:dyDescent="0.3">
      <c r="C114" s="82"/>
      <c r="D114" s="126"/>
      <c r="G114" s="63"/>
      <c r="H114" s="13">
        <v>4427</v>
      </c>
      <c r="I114" s="47" t="s">
        <v>5</v>
      </c>
      <c r="J114" s="48" t="s">
        <v>4</v>
      </c>
      <c r="K114" s="45"/>
      <c r="L114" s="28">
        <v>709</v>
      </c>
      <c r="N114" s="123"/>
      <c r="P114" s="43">
        <v>8800</v>
      </c>
      <c r="Q114" s="14"/>
      <c r="T114" s="18" t="s">
        <v>0</v>
      </c>
      <c r="U114" s="192">
        <v>5121</v>
      </c>
      <c r="V114" s="192"/>
      <c r="W114" s="192"/>
      <c r="X114" s="19" t="s">
        <v>2</v>
      </c>
      <c r="Y114" s="96"/>
      <c r="Z114" s="18" t="s">
        <v>0</v>
      </c>
      <c r="AA114" s="192">
        <v>4427</v>
      </c>
      <c r="AB114" s="192"/>
      <c r="AC114" s="192"/>
      <c r="AD114" s="19" t="s">
        <v>2</v>
      </c>
    </row>
    <row r="115" spans="3:30" x14ac:dyDescent="0.25">
      <c r="C115" s="82"/>
      <c r="D115" s="127"/>
      <c r="E115" s="69"/>
      <c r="F115" s="78"/>
      <c r="G115" s="62"/>
      <c r="H115" s="13">
        <v>4111</v>
      </c>
      <c r="I115" s="47" t="s">
        <v>1</v>
      </c>
      <c r="J115" s="48" t="s">
        <v>4</v>
      </c>
      <c r="K115" s="45"/>
      <c r="L115" s="28">
        <v>4427</v>
      </c>
      <c r="N115" s="123"/>
      <c r="P115" s="43">
        <v>1672</v>
      </c>
      <c r="Q115" s="14"/>
      <c r="T115" s="152" t="s">
        <v>26</v>
      </c>
      <c r="U115" s="20"/>
      <c r="V115" s="21"/>
      <c r="W115" s="20"/>
      <c r="X115" s="17"/>
      <c r="Y115" s="96"/>
      <c r="Z115" s="31"/>
      <c r="AA115" s="20"/>
      <c r="AB115" s="21"/>
      <c r="AC115" s="61"/>
      <c r="AD115" s="153" t="s">
        <v>26</v>
      </c>
    </row>
    <row r="116" spans="3:30" x14ac:dyDescent="0.25">
      <c r="C116" s="82"/>
      <c r="D116" s="126"/>
      <c r="Q116" s="14"/>
      <c r="T116" s="1" t="s">
        <v>27</v>
      </c>
      <c r="U116" s="14">
        <v>102016.32000000001</v>
      </c>
      <c r="V116" s="22"/>
      <c r="W116" s="14"/>
      <c r="X116" s="16" t="s">
        <v>28</v>
      </c>
      <c r="Z116" s="1" t="s">
        <v>27</v>
      </c>
      <c r="AA116" s="14">
        <v>1672</v>
      </c>
      <c r="AB116" s="22"/>
      <c r="AC116" s="14">
        <v>19000</v>
      </c>
      <c r="AD116" s="16" t="s">
        <v>28</v>
      </c>
    </row>
    <row r="117" spans="3:30" x14ac:dyDescent="0.25">
      <c r="D117" s="126"/>
      <c r="U117" s="14"/>
      <c r="V117" s="22"/>
      <c r="W117" s="14"/>
      <c r="X117" s="32"/>
      <c r="AA117" s="14">
        <v>1039.68</v>
      </c>
      <c r="AB117" s="22"/>
      <c r="AC117" s="14"/>
      <c r="AD117" s="32"/>
    </row>
    <row r="118" spans="3:30" x14ac:dyDescent="0.25">
      <c r="I118" s="47" t="s">
        <v>21</v>
      </c>
      <c r="J118" s="48" t="s">
        <v>22</v>
      </c>
      <c r="K118" s="44"/>
      <c r="L118" s="9" t="s">
        <v>0</v>
      </c>
      <c r="M118" s="10"/>
      <c r="N118" s="11" t="s">
        <v>2</v>
      </c>
      <c r="P118" s="12" t="s">
        <v>0</v>
      </c>
      <c r="Q118" s="124" t="s">
        <v>2</v>
      </c>
      <c r="U118" s="14"/>
      <c r="V118" s="22"/>
      <c r="W118" s="14"/>
      <c r="X118" s="32"/>
      <c r="AA118" s="14"/>
      <c r="AB118" s="22"/>
      <c r="AC118" s="14"/>
      <c r="AD118" s="32"/>
    </row>
    <row r="119" spans="3:30" x14ac:dyDescent="0.25">
      <c r="D119" s="126" t="s">
        <v>74</v>
      </c>
      <c r="H119" s="13">
        <v>667</v>
      </c>
      <c r="I119" s="47" t="s">
        <v>1</v>
      </c>
      <c r="J119" s="48" t="s">
        <v>3</v>
      </c>
      <c r="K119" s="46"/>
      <c r="L119" s="27" t="s">
        <v>32</v>
      </c>
      <c r="M119" s="12" t="s">
        <v>25</v>
      </c>
      <c r="N119" s="15">
        <v>4111</v>
      </c>
      <c r="P119" s="29"/>
      <c r="Q119" s="30">
        <f>P120+P121</f>
        <v>6511.68</v>
      </c>
      <c r="T119" s="36" t="s">
        <v>29</v>
      </c>
      <c r="U119" s="37">
        <f>SUM(U115:U118)</f>
        <v>102016.32000000001</v>
      </c>
      <c r="V119" s="38"/>
      <c r="W119" s="37">
        <f>SUM(W115:W118)</f>
        <v>0</v>
      </c>
      <c r="X119" s="39" t="s">
        <v>30</v>
      </c>
      <c r="Z119" s="36" t="s">
        <v>29</v>
      </c>
      <c r="AA119" s="37">
        <f>SUM(AA115:AA118)</f>
        <v>2711.6800000000003</v>
      </c>
      <c r="AB119" s="38"/>
      <c r="AC119" s="37">
        <f>SUM(AC115:AC118)</f>
        <v>19000</v>
      </c>
      <c r="AD119" s="39" t="s">
        <v>30</v>
      </c>
    </row>
    <row r="120" spans="3:30" x14ac:dyDescent="0.25">
      <c r="H120" s="13">
        <v>4111</v>
      </c>
      <c r="I120" s="47" t="s">
        <v>1</v>
      </c>
      <c r="J120" s="48" t="s">
        <v>4</v>
      </c>
      <c r="K120" s="45"/>
      <c r="L120" s="28">
        <v>667</v>
      </c>
      <c r="N120" s="123"/>
      <c r="P120" s="43">
        <v>5472</v>
      </c>
      <c r="Q120" s="14"/>
      <c r="T120" s="33"/>
      <c r="U120" s="34"/>
      <c r="V120" s="35"/>
      <c r="W120" s="40">
        <f>U119-W119</f>
        <v>102016.32000000001</v>
      </c>
      <c r="X120" s="41" t="s">
        <v>33</v>
      </c>
      <c r="Z120" s="41" t="s">
        <v>34</v>
      </c>
      <c r="AA120" s="40">
        <f>AC119-AA119</f>
        <v>16288.32</v>
      </c>
      <c r="AB120" s="35"/>
      <c r="AC120" s="40"/>
      <c r="AD120" s="41"/>
    </row>
    <row r="121" spans="3:30" x14ac:dyDescent="0.25">
      <c r="H121" s="13">
        <v>4427</v>
      </c>
      <c r="I121" s="47" t="s">
        <v>5</v>
      </c>
      <c r="J121" s="48" t="s">
        <v>4</v>
      </c>
      <c r="K121" s="45"/>
      <c r="L121" s="28">
        <v>4427</v>
      </c>
      <c r="N121" s="123"/>
      <c r="P121" s="43">
        <v>1039.68</v>
      </c>
      <c r="Q121" s="14"/>
    </row>
    <row r="123" spans="3:30" ht="18.75" x14ac:dyDescent="0.3">
      <c r="T123" s="18" t="s">
        <v>0</v>
      </c>
      <c r="U123" s="192">
        <v>667</v>
      </c>
      <c r="V123" s="192"/>
      <c r="W123" s="192"/>
      <c r="X123" s="19" t="s">
        <v>2</v>
      </c>
      <c r="Z123" s="18" t="s">
        <v>0</v>
      </c>
      <c r="AA123" s="193">
        <v>121</v>
      </c>
      <c r="AB123" s="193"/>
      <c r="AC123" s="193"/>
      <c r="AD123" s="19" t="s">
        <v>2</v>
      </c>
    </row>
    <row r="124" spans="3:30" x14ac:dyDescent="0.25">
      <c r="D124" s="126"/>
      <c r="I124" s="47" t="s">
        <v>21</v>
      </c>
      <c r="J124" s="48" t="s">
        <v>22</v>
      </c>
      <c r="K124" s="44"/>
      <c r="L124" s="9" t="s">
        <v>0</v>
      </c>
      <c r="M124" s="10"/>
      <c r="N124" s="11" t="s">
        <v>2</v>
      </c>
      <c r="P124" s="12" t="s">
        <v>0</v>
      </c>
      <c r="Q124" s="124" t="s">
        <v>2</v>
      </c>
      <c r="T124" s="152" t="s">
        <v>26</v>
      </c>
      <c r="U124" s="20"/>
      <c r="V124" s="21"/>
      <c r="W124" s="20"/>
      <c r="X124" s="17"/>
      <c r="Z124" s="31"/>
      <c r="AA124" s="20"/>
      <c r="AB124" s="21"/>
      <c r="AC124" s="61"/>
      <c r="AD124" s="153"/>
    </row>
    <row r="125" spans="3:30" x14ac:dyDescent="0.25">
      <c r="D125" s="126" t="s">
        <v>69</v>
      </c>
      <c r="H125" s="13">
        <v>4111</v>
      </c>
      <c r="I125" s="47" t="s">
        <v>50</v>
      </c>
      <c r="J125" s="48" t="s">
        <v>4</v>
      </c>
      <c r="K125" s="46"/>
      <c r="L125" s="27">
        <v>5121</v>
      </c>
      <c r="M125" s="12" t="s">
        <v>25</v>
      </c>
      <c r="N125" s="15">
        <v>4111</v>
      </c>
      <c r="P125" s="29">
        <v>102016.32000000001</v>
      </c>
      <c r="Q125" s="30">
        <v>102016.32000000001</v>
      </c>
      <c r="R125" s="24"/>
      <c r="T125" s="1" t="s">
        <v>27</v>
      </c>
      <c r="U125" s="14">
        <v>5472</v>
      </c>
      <c r="V125" s="22"/>
      <c r="W125" s="14">
        <v>5472</v>
      </c>
      <c r="X125" s="16" t="s">
        <v>28</v>
      </c>
      <c r="Z125" s="1" t="s">
        <v>27</v>
      </c>
      <c r="AA125" s="26">
        <v>14272</v>
      </c>
      <c r="AB125" s="22"/>
      <c r="AC125" s="14">
        <v>100000</v>
      </c>
      <c r="AD125" s="16" t="s">
        <v>28</v>
      </c>
    </row>
    <row r="126" spans="3:30" x14ac:dyDescent="0.25">
      <c r="D126" s="126"/>
      <c r="H126" s="13">
        <v>5121</v>
      </c>
      <c r="I126" s="47" t="s">
        <v>1</v>
      </c>
      <c r="J126" s="48" t="s">
        <v>3</v>
      </c>
      <c r="K126" s="45"/>
      <c r="L126" s="24"/>
      <c r="M126" s="81"/>
      <c r="N126" s="24"/>
      <c r="O126" s="24"/>
      <c r="P126" s="26"/>
      <c r="Q126" s="14"/>
      <c r="U126" s="14"/>
      <c r="V126" s="22"/>
      <c r="W126" s="14"/>
      <c r="X126" s="32"/>
      <c r="AA126" s="26"/>
      <c r="AB126" s="22"/>
      <c r="AC126" s="14"/>
      <c r="AD126" s="32"/>
    </row>
    <row r="127" spans="3:30" x14ac:dyDescent="0.25">
      <c r="D127" s="126"/>
      <c r="I127" s="47"/>
      <c r="J127" s="48"/>
      <c r="K127" s="45"/>
      <c r="L127" s="24"/>
      <c r="M127" s="81"/>
      <c r="N127" s="24"/>
      <c r="O127" s="24"/>
      <c r="P127" s="26"/>
      <c r="Q127" s="14"/>
      <c r="U127" s="14"/>
      <c r="V127" s="22"/>
      <c r="W127" s="14"/>
      <c r="X127" s="32"/>
      <c r="AA127" s="14"/>
      <c r="AB127" s="22"/>
      <c r="AC127" s="14"/>
      <c r="AD127" s="32"/>
    </row>
    <row r="128" spans="3:30" x14ac:dyDescent="0.25">
      <c r="D128" s="126"/>
      <c r="T128" s="36" t="s">
        <v>29</v>
      </c>
      <c r="U128" s="37">
        <f>SUM(U124:U127)</f>
        <v>5472</v>
      </c>
      <c r="V128" s="38"/>
      <c r="W128" s="37">
        <f>SUM(W124:W127)</f>
        <v>5472</v>
      </c>
      <c r="X128" s="39" t="s">
        <v>30</v>
      </c>
      <c r="Z128" s="36" t="s">
        <v>29</v>
      </c>
      <c r="AA128" s="37">
        <f>SUM(AA124:AA127)</f>
        <v>14272</v>
      </c>
      <c r="AB128" s="38"/>
      <c r="AC128" s="37">
        <f>SUM(AC124:AC127)</f>
        <v>100000</v>
      </c>
      <c r="AD128" s="39" t="s">
        <v>30</v>
      </c>
    </row>
    <row r="129" spans="3:30" x14ac:dyDescent="0.25">
      <c r="D129" s="126"/>
      <c r="I129" s="47" t="s">
        <v>21</v>
      </c>
      <c r="J129" s="48" t="s">
        <v>22</v>
      </c>
      <c r="K129" s="44"/>
      <c r="L129" s="9" t="s">
        <v>0</v>
      </c>
      <c r="M129" s="10"/>
      <c r="N129" s="11" t="s">
        <v>2</v>
      </c>
      <c r="P129" s="12" t="s">
        <v>0</v>
      </c>
      <c r="Q129" s="124" t="s">
        <v>2</v>
      </c>
      <c r="T129" s="33"/>
      <c r="U129" s="34"/>
      <c r="V129" s="35"/>
      <c r="W129" s="40">
        <f>U128-W128</f>
        <v>0</v>
      </c>
      <c r="X129" s="41" t="s">
        <v>33</v>
      </c>
      <c r="Z129" s="41" t="s">
        <v>34</v>
      </c>
      <c r="AA129" s="40">
        <f>AC128-AA128</f>
        <v>85728</v>
      </c>
      <c r="AB129" s="35"/>
      <c r="AC129" s="40"/>
      <c r="AD129" s="41"/>
    </row>
    <row r="130" spans="3:30" x14ac:dyDescent="0.25">
      <c r="D130" s="126" t="s">
        <v>38</v>
      </c>
      <c r="H130" s="13">
        <v>121</v>
      </c>
      <c r="I130" s="47" t="s">
        <v>21</v>
      </c>
      <c r="J130" s="48" t="s">
        <v>3</v>
      </c>
      <c r="K130" s="46"/>
      <c r="L130" s="27">
        <v>121</v>
      </c>
      <c r="M130" s="12" t="s">
        <v>25</v>
      </c>
      <c r="N130" s="186" t="s">
        <v>32</v>
      </c>
      <c r="P130" s="29">
        <f>Q131+Q132</f>
        <v>14272</v>
      </c>
      <c r="Q130" s="30"/>
      <c r="T130" s="96"/>
      <c r="U130" s="100"/>
      <c r="V130" s="100"/>
      <c r="W130" s="100"/>
      <c r="X130" s="103"/>
      <c r="Y130" s="96"/>
      <c r="Z130" s="96"/>
      <c r="AA130" s="100"/>
      <c r="AB130" s="100"/>
      <c r="AC130" s="100"/>
      <c r="AD130" s="103"/>
    </row>
    <row r="131" spans="3:30" x14ac:dyDescent="0.25">
      <c r="C131" s="82"/>
      <c r="D131" s="126"/>
      <c r="H131" s="13">
        <v>667</v>
      </c>
      <c r="I131" s="47" t="s">
        <v>1</v>
      </c>
      <c r="J131" s="48" t="s">
        <v>4</v>
      </c>
      <c r="K131" s="45"/>
      <c r="L131" s="28"/>
      <c r="N131" s="123">
        <v>667</v>
      </c>
      <c r="P131" s="43"/>
      <c r="Q131" s="26">
        <v>5472</v>
      </c>
      <c r="T131" s="99"/>
      <c r="U131" s="101"/>
      <c r="V131" s="101"/>
      <c r="W131" s="101"/>
      <c r="X131" s="102"/>
      <c r="Y131" s="96"/>
      <c r="Z131" s="99"/>
      <c r="AA131" s="101"/>
      <c r="AB131" s="101"/>
      <c r="AC131" s="101"/>
      <c r="AD131" s="102"/>
    </row>
    <row r="132" spans="3:30" ht="15.75" x14ac:dyDescent="0.25">
      <c r="C132" s="82"/>
      <c r="D132" s="126"/>
      <c r="H132" s="13">
        <v>709</v>
      </c>
      <c r="I132" s="47" t="s">
        <v>1</v>
      </c>
      <c r="J132" s="48" t="s">
        <v>4</v>
      </c>
      <c r="K132" s="45"/>
      <c r="L132" s="28"/>
      <c r="N132" s="123">
        <v>709</v>
      </c>
      <c r="P132" s="43"/>
      <c r="Q132" s="26">
        <v>8800</v>
      </c>
      <c r="T132" s="18" t="s">
        <v>0</v>
      </c>
      <c r="U132" s="192">
        <v>709</v>
      </c>
      <c r="V132" s="192"/>
      <c r="W132" s="192"/>
      <c r="X132" s="19" t="s">
        <v>2</v>
      </c>
      <c r="Y132" s="96"/>
      <c r="Z132" s="105"/>
      <c r="AA132" s="104"/>
      <c r="AB132" s="101"/>
      <c r="AC132" s="104"/>
      <c r="AD132" s="105"/>
    </row>
    <row r="133" spans="3:30" x14ac:dyDescent="0.25">
      <c r="C133" s="82"/>
      <c r="Q133" s="14"/>
      <c r="T133" s="152" t="s">
        <v>26</v>
      </c>
      <c r="U133" s="20"/>
      <c r="V133" s="21"/>
      <c r="W133" s="20"/>
      <c r="X133" s="17"/>
      <c r="Y133" s="96"/>
      <c r="Z133" s="96"/>
      <c r="AA133" s="96"/>
      <c r="AB133" s="96"/>
      <c r="AC133" s="96"/>
      <c r="AD133" s="96"/>
    </row>
    <row r="134" spans="3:30" x14ac:dyDescent="0.25">
      <c r="T134" s="1" t="s">
        <v>27</v>
      </c>
      <c r="U134" s="14">
        <v>8800</v>
      </c>
      <c r="V134" s="22"/>
      <c r="W134" s="14">
        <v>8800</v>
      </c>
      <c r="X134" s="16" t="s">
        <v>28</v>
      </c>
      <c r="Y134" s="96"/>
      <c r="Z134" s="96"/>
      <c r="AA134" s="96"/>
      <c r="AB134" s="96"/>
      <c r="AC134" s="96"/>
      <c r="AD134" s="96"/>
    </row>
    <row r="135" spans="3:30" ht="15.75" x14ac:dyDescent="0.25">
      <c r="I135" s="47" t="s">
        <v>21</v>
      </c>
      <c r="J135" s="48" t="s">
        <v>22</v>
      </c>
      <c r="K135" s="44"/>
      <c r="L135" s="9" t="s">
        <v>0</v>
      </c>
      <c r="M135" s="10"/>
      <c r="N135" s="11" t="s">
        <v>2</v>
      </c>
      <c r="P135" s="12" t="s">
        <v>0</v>
      </c>
      <c r="Q135" s="124" t="s">
        <v>2</v>
      </c>
      <c r="U135" s="14"/>
      <c r="V135" s="22"/>
      <c r="W135" s="14"/>
      <c r="X135" s="32"/>
      <c r="Y135" s="96"/>
      <c r="Z135" s="97"/>
      <c r="AA135" s="150"/>
      <c r="AB135" s="150"/>
      <c r="AC135" s="150"/>
      <c r="AD135" s="98"/>
    </row>
    <row r="136" spans="3:30" x14ac:dyDescent="0.25">
      <c r="D136" s="126" t="s">
        <v>39</v>
      </c>
      <c r="H136" s="13">
        <v>121</v>
      </c>
      <c r="I136" s="47" t="s">
        <v>51</v>
      </c>
      <c r="J136" s="48" t="s">
        <v>3</v>
      </c>
      <c r="K136" s="46"/>
      <c r="L136" s="27">
        <v>702</v>
      </c>
      <c r="M136" s="12" t="s">
        <v>25</v>
      </c>
      <c r="N136" s="15">
        <v>121</v>
      </c>
      <c r="P136" s="29">
        <v>100000</v>
      </c>
      <c r="Q136" s="30">
        <v>100000</v>
      </c>
      <c r="U136" s="14"/>
      <c r="V136" s="22"/>
      <c r="W136" s="14"/>
      <c r="X136" s="32"/>
      <c r="Y136" s="96"/>
      <c r="Z136" s="99"/>
      <c r="AA136" s="100"/>
      <c r="AB136" s="100"/>
      <c r="AC136" s="101"/>
      <c r="AD136" s="102"/>
    </row>
    <row r="137" spans="3:30" x14ac:dyDescent="0.25">
      <c r="H137" s="13">
        <v>702</v>
      </c>
      <c r="I137" s="59" t="s">
        <v>5</v>
      </c>
      <c r="J137" s="60" t="s">
        <v>4</v>
      </c>
      <c r="K137" s="24"/>
      <c r="L137" s="24"/>
      <c r="M137" s="81"/>
      <c r="N137" s="24"/>
      <c r="O137" s="24"/>
      <c r="P137" s="24"/>
      <c r="Q137" s="24"/>
      <c r="T137" s="36" t="s">
        <v>29</v>
      </c>
      <c r="U137" s="37">
        <f>SUM(U133:U136)</f>
        <v>8800</v>
      </c>
      <c r="V137" s="38"/>
      <c r="W137" s="37">
        <f>SUM(W133:W136)</f>
        <v>8800</v>
      </c>
      <c r="X137" s="39" t="s">
        <v>30</v>
      </c>
      <c r="Y137" s="96"/>
      <c r="Z137" s="99"/>
      <c r="AA137" s="100"/>
      <c r="AB137" s="100"/>
      <c r="AC137" s="100"/>
      <c r="AD137" s="102"/>
    </row>
    <row r="138" spans="3:30" x14ac:dyDescent="0.25">
      <c r="I138" s="59"/>
      <c r="J138" s="60"/>
      <c r="K138" s="24"/>
      <c r="L138" s="24"/>
      <c r="M138" s="81"/>
      <c r="N138" s="24"/>
      <c r="O138" s="24"/>
      <c r="P138" s="24"/>
      <c r="Q138" s="24"/>
      <c r="T138" s="33"/>
      <c r="U138" s="34"/>
      <c r="V138" s="35"/>
      <c r="W138" s="40">
        <f>U137-W137</f>
        <v>0</v>
      </c>
      <c r="X138" s="41" t="s">
        <v>33</v>
      </c>
      <c r="Y138" s="96"/>
      <c r="Z138" s="96"/>
      <c r="AA138" s="100"/>
      <c r="AB138" s="100"/>
      <c r="AC138" s="100"/>
      <c r="AD138" s="103"/>
    </row>
    <row r="139" spans="3:30" x14ac:dyDescent="0.25">
      <c r="I139" s="59"/>
      <c r="J139" s="60"/>
      <c r="K139" s="24"/>
      <c r="L139" s="24"/>
      <c r="M139" s="81"/>
      <c r="N139" s="24"/>
      <c r="O139" s="24"/>
      <c r="P139" s="24"/>
      <c r="Q139" s="24"/>
      <c r="T139" s="96"/>
      <c r="U139" s="100"/>
      <c r="V139" s="100"/>
      <c r="W139" s="100"/>
      <c r="X139" s="103"/>
      <c r="Y139" s="96"/>
      <c r="Z139" s="96"/>
      <c r="AA139" s="100"/>
      <c r="AB139" s="100"/>
      <c r="AC139" s="100"/>
      <c r="AD139" s="103"/>
    </row>
    <row r="140" spans="3:30" x14ac:dyDescent="0.25">
      <c r="I140" s="59"/>
      <c r="J140" s="60"/>
      <c r="K140" s="24"/>
      <c r="L140" s="24"/>
      <c r="M140" s="81"/>
      <c r="N140" s="24"/>
      <c r="O140" s="24"/>
      <c r="P140" s="24"/>
      <c r="Q140" s="24"/>
      <c r="T140" s="99"/>
      <c r="U140" s="101"/>
      <c r="V140" s="101"/>
      <c r="W140" s="101"/>
      <c r="X140" s="102"/>
      <c r="Y140" s="96"/>
      <c r="Z140" s="99"/>
      <c r="AA140" s="101"/>
      <c r="AB140" s="101"/>
      <c r="AC140" s="101"/>
      <c r="AD140" s="102"/>
    </row>
    <row r="141" spans="3:30" x14ac:dyDescent="0.25">
      <c r="I141" s="59"/>
      <c r="J141" s="60"/>
      <c r="K141" s="24"/>
      <c r="L141" s="24"/>
      <c r="M141" s="81"/>
      <c r="N141" s="24"/>
      <c r="O141" s="24"/>
      <c r="P141" s="24"/>
      <c r="Q141" s="24"/>
      <c r="T141" s="96"/>
      <c r="U141" s="101"/>
      <c r="V141" s="101"/>
      <c r="W141" s="104"/>
      <c r="X141" s="105"/>
      <c r="Y141" s="96"/>
      <c r="Z141" s="105"/>
      <c r="AA141" s="104"/>
      <c r="AB141" s="101"/>
      <c r="AC141" s="104"/>
      <c r="AD141" s="105"/>
    </row>
    <row r="142" spans="3:30" x14ac:dyDescent="0.25">
      <c r="I142" s="51"/>
      <c r="J142" s="52"/>
      <c r="K142" s="53"/>
      <c r="L142" s="54"/>
      <c r="M142" s="23"/>
      <c r="N142" s="55"/>
      <c r="O142" s="24"/>
      <c r="P142" s="23"/>
      <c r="Q142" s="23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</row>
    <row r="143" spans="3:30" x14ac:dyDescent="0.25">
      <c r="I143" s="51"/>
      <c r="J143" s="52"/>
      <c r="K143" s="56"/>
      <c r="L143" s="57"/>
      <c r="M143" s="23"/>
      <c r="N143" s="25"/>
      <c r="O143" s="24"/>
      <c r="P143" s="26"/>
      <c r="Q143" s="2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</row>
    <row r="144" spans="3:30" ht="15.75" x14ac:dyDescent="0.25">
      <c r="I144" s="51"/>
      <c r="J144" s="52"/>
      <c r="K144" s="58"/>
      <c r="L144" s="24"/>
      <c r="M144" s="81"/>
      <c r="N144" s="24"/>
      <c r="O144" s="24"/>
      <c r="P144" s="26"/>
      <c r="Q144" s="26"/>
      <c r="T144" s="97"/>
      <c r="U144" s="150"/>
      <c r="V144" s="150"/>
      <c r="W144" s="150"/>
      <c r="X144" s="98"/>
      <c r="Y144" s="96"/>
      <c r="Z144" s="97"/>
      <c r="AA144" s="150"/>
      <c r="AB144" s="150"/>
      <c r="AC144" s="150"/>
      <c r="AD144" s="98"/>
    </row>
    <row r="145" spans="9:30" x14ac:dyDescent="0.25">
      <c r="I145" s="51"/>
      <c r="J145" s="52"/>
      <c r="K145" s="58"/>
      <c r="L145" s="24"/>
      <c r="M145" s="81"/>
      <c r="N145" s="24"/>
      <c r="O145" s="24"/>
      <c r="P145" s="26"/>
      <c r="Q145" s="26"/>
      <c r="T145" s="99"/>
      <c r="U145" s="100"/>
      <c r="V145" s="100"/>
      <c r="W145" s="100"/>
      <c r="X145" s="96"/>
      <c r="Y145" s="96"/>
      <c r="Z145" s="99"/>
      <c r="AA145" s="100"/>
      <c r="AB145" s="100"/>
      <c r="AC145" s="101"/>
      <c r="AD145" s="102"/>
    </row>
    <row r="146" spans="9:30" x14ac:dyDescent="0.25">
      <c r="I146" s="59"/>
      <c r="J146" s="60"/>
      <c r="K146" s="24"/>
      <c r="L146" s="24"/>
      <c r="M146" s="81"/>
      <c r="N146" s="24"/>
      <c r="O146" s="24"/>
      <c r="P146" s="24"/>
      <c r="Q146" s="24"/>
      <c r="T146" s="99"/>
      <c r="U146" s="100"/>
      <c r="V146" s="100"/>
      <c r="W146" s="100"/>
      <c r="X146" s="102"/>
      <c r="Y146" s="96"/>
      <c r="Z146" s="99"/>
      <c r="AA146" s="100"/>
      <c r="AB146" s="100"/>
      <c r="AC146" s="100"/>
      <c r="AD146" s="102"/>
    </row>
    <row r="147" spans="9:30" x14ac:dyDescent="0.25">
      <c r="I147" s="59"/>
      <c r="J147" s="60"/>
      <c r="K147" s="24"/>
      <c r="L147" s="24"/>
      <c r="M147" s="81"/>
      <c r="N147" s="24"/>
      <c r="O147" s="24"/>
      <c r="P147" s="24"/>
      <c r="Q147" s="24"/>
      <c r="T147" s="96"/>
      <c r="U147" s="100"/>
      <c r="V147" s="100"/>
      <c r="W147" s="100"/>
      <c r="X147" s="103"/>
      <c r="Y147" s="96"/>
      <c r="Z147" s="96"/>
      <c r="AA147" s="100"/>
      <c r="AB147" s="100"/>
      <c r="AC147" s="100"/>
      <c r="AD147" s="103"/>
    </row>
    <row r="148" spans="9:30" x14ac:dyDescent="0.25">
      <c r="I148" s="51"/>
      <c r="J148" s="52"/>
      <c r="K148" s="53"/>
      <c r="L148" s="54"/>
      <c r="M148" s="23"/>
      <c r="N148" s="55"/>
      <c r="O148" s="24"/>
      <c r="P148" s="23"/>
      <c r="Q148" s="23"/>
      <c r="T148" s="96"/>
      <c r="U148" s="100"/>
      <c r="V148" s="100"/>
      <c r="W148" s="100"/>
      <c r="X148" s="103"/>
      <c r="Y148" s="96"/>
      <c r="Z148" s="96"/>
      <c r="AA148" s="100"/>
      <c r="AB148" s="100"/>
      <c r="AC148" s="100"/>
      <c r="AD148" s="103"/>
    </row>
    <row r="149" spans="9:30" x14ac:dyDescent="0.25">
      <c r="I149" s="51"/>
      <c r="J149" s="52"/>
      <c r="K149" s="56"/>
      <c r="L149" s="57"/>
      <c r="M149" s="23"/>
      <c r="N149" s="25"/>
      <c r="O149" s="24"/>
      <c r="P149" s="26"/>
      <c r="Q149" s="26"/>
      <c r="T149" s="99"/>
      <c r="U149" s="101"/>
      <c r="V149" s="101"/>
      <c r="W149" s="101"/>
      <c r="X149" s="102"/>
      <c r="Y149" s="96"/>
      <c r="Z149" s="99"/>
      <c r="AA149" s="101"/>
      <c r="AB149" s="101"/>
      <c r="AC149" s="101"/>
      <c r="AD149" s="102"/>
    </row>
    <row r="150" spans="9:30" x14ac:dyDescent="0.25">
      <c r="I150" s="51"/>
      <c r="J150" s="52"/>
      <c r="K150" s="58"/>
      <c r="L150" s="24"/>
      <c r="M150" s="81"/>
      <c r="N150" s="24"/>
      <c r="O150" s="24"/>
      <c r="P150" s="26"/>
      <c r="Q150" s="26"/>
      <c r="T150" s="96"/>
      <c r="U150" s="101"/>
      <c r="V150" s="101"/>
      <c r="W150" s="104"/>
      <c r="X150" s="105"/>
      <c r="Y150" s="96"/>
      <c r="Z150" s="105"/>
      <c r="AA150" s="104"/>
      <c r="AB150" s="101"/>
      <c r="AC150" s="104"/>
      <c r="AD150" s="105"/>
    </row>
    <row r="151" spans="9:30" x14ac:dyDescent="0.25">
      <c r="I151" s="51"/>
      <c r="J151" s="52"/>
      <c r="K151" s="58"/>
      <c r="L151" s="24"/>
      <c r="M151" s="81"/>
      <c r="N151" s="24"/>
      <c r="O151" s="24"/>
      <c r="P151" s="26"/>
      <c r="Q151" s="2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</row>
    <row r="152" spans="9:30" x14ac:dyDescent="0.25">
      <c r="I152" s="59"/>
      <c r="J152" s="60"/>
      <c r="K152" s="24"/>
      <c r="L152" s="24"/>
      <c r="M152" s="81"/>
      <c r="N152" s="24"/>
      <c r="O152" s="24"/>
      <c r="P152" s="24"/>
      <c r="Q152" s="24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</row>
    <row r="153" spans="9:30" ht="15.75" x14ac:dyDescent="0.25">
      <c r="I153" s="59"/>
      <c r="J153" s="60"/>
      <c r="K153" s="24"/>
      <c r="L153" s="24"/>
      <c r="M153" s="81"/>
      <c r="N153" s="24"/>
      <c r="O153" s="24"/>
      <c r="P153" s="24"/>
      <c r="Q153" s="24"/>
      <c r="T153" s="97"/>
      <c r="U153" s="150"/>
      <c r="V153" s="150"/>
      <c r="W153" s="150"/>
      <c r="X153" s="98"/>
      <c r="Y153" s="96"/>
      <c r="Z153" s="97"/>
      <c r="AA153" s="150"/>
      <c r="AB153" s="150"/>
      <c r="AC153" s="150"/>
      <c r="AD153" s="98"/>
    </row>
    <row r="154" spans="9:30" x14ac:dyDescent="0.25">
      <c r="I154" s="51"/>
      <c r="J154" s="52"/>
      <c r="K154" s="53"/>
      <c r="L154" s="54"/>
      <c r="M154" s="23"/>
      <c r="N154" s="55"/>
      <c r="O154" s="24"/>
      <c r="P154" s="23"/>
      <c r="Q154" s="23"/>
      <c r="T154" s="99"/>
      <c r="U154" s="100"/>
      <c r="V154" s="100"/>
      <c r="W154" s="100"/>
      <c r="X154" s="96"/>
      <c r="Y154" s="96"/>
      <c r="Z154" s="99"/>
      <c r="AA154" s="100"/>
      <c r="AB154" s="100"/>
      <c r="AC154" s="101"/>
      <c r="AD154" s="102"/>
    </row>
    <row r="155" spans="9:30" x14ac:dyDescent="0.25">
      <c r="I155" s="51"/>
      <c r="J155" s="52"/>
      <c r="K155" s="56"/>
      <c r="L155" s="57"/>
      <c r="M155" s="23"/>
      <c r="N155" s="25"/>
      <c r="O155" s="24"/>
      <c r="P155" s="26"/>
      <c r="Q155" s="26"/>
      <c r="T155" s="99"/>
      <c r="U155" s="100"/>
      <c r="V155" s="100"/>
      <c r="W155" s="100"/>
      <c r="X155" s="102"/>
      <c r="Y155" s="96"/>
      <c r="Z155" s="99"/>
      <c r="AA155" s="100"/>
      <c r="AB155" s="100"/>
      <c r="AC155" s="100"/>
      <c r="AD155" s="102"/>
    </row>
    <row r="156" spans="9:30" x14ac:dyDescent="0.25">
      <c r="I156" s="51"/>
      <c r="J156" s="52"/>
      <c r="K156" s="58"/>
      <c r="L156" s="24"/>
      <c r="M156" s="81"/>
      <c r="N156" s="24"/>
      <c r="O156" s="24"/>
      <c r="P156" s="26"/>
      <c r="Q156" s="26"/>
      <c r="T156" s="96"/>
      <c r="U156" s="100"/>
      <c r="V156" s="100"/>
      <c r="W156" s="100"/>
      <c r="X156" s="103"/>
      <c r="Y156" s="96"/>
      <c r="Z156" s="96"/>
      <c r="AA156" s="100"/>
      <c r="AB156" s="100"/>
      <c r="AC156" s="100"/>
      <c r="AD156" s="103"/>
    </row>
    <row r="157" spans="9:30" x14ac:dyDescent="0.25">
      <c r="I157" s="51"/>
      <c r="J157" s="52"/>
      <c r="K157" s="58"/>
      <c r="L157" s="24"/>
      <c r="M157" s="81"/>
      <c r="N157" s="24"/>
      <c r="O157" s="24"/>
      <c r="P157" s="26"/>
      <c r="Q157" s="26"/>
      <c r="T157" s="96"/>
      <c r="U157" s="100"/>
      <c r="V157" s="100"/>
      <c r="W157" s="100"/>
      <c r="X157" s="103"/>
      <c r="Y157" s="96"/>
      <c r="Z157" s="96"/>
      <c r="AA157" s="100"/>
      <c r="AB157" s="100"/>
      <c r="AC157" s="100"/>
      <c r="AD157" s="103"/>
    </row>
    <row r="158" spans="9:30" x14ac:dyDescent="0.25">
      <c r="I158" s="59"/>
      <c r="J158" s="60"/>
      <c r="K158" s="24"/>
      <c r="L158" s="24"/>
      <c r="M158" s="81"/>
      <c r="N158" s="24"/>
      <c r="O158" s="24"/>
      <c r="P158" s="24"/>
      <c r="Q158" s="24"/>
      <c r="T158" s="99"/>
      <c r="U158" s="101"/>
      <c r="V158" s="101"/>
      <c r="W158" s="101"/>
      <c r="X158" s="102"/>
      <c r="Y158" s="96"/>
      <c r="Z158" s="99"/>
      <c r="AA158" s="101"/>
      <c r="AB158" s="101"/>
      <c r="AC158" s="101"/>
      <c r="AD158" s="102"/>
    </row>
    <row r="159" spans="9:30" x14ac:dyDescent="0.25">
      <c r="I159" s="59"/>
      <c r="J159" s="60"/>
      <c r="K159" s="24"/>
      <c r="L159" s="24"/>
      <c r="M159" s="81"/>
      <c r="N159" s="24"/>
      <c r="O159" s="24"/>
      <c r="P159" s="24"/>
      <c r="Q159" s="24"/>
      <c r="T159" s="96"/>
      <c r="U159" s="101"/>
      <c r="V159" s="101"/>
      <c r="W159" s="104"/>
      <c r="X159" s="105"/>
      <c r="Y159" s="96"/>
      <c r="Z159" s="105"/>
      <c r="AA159" s="104"/>
      <c r="AB159" s="101"/>
      <c r="AC159" s="104"/>
      <c r="AD159" s="105"/>
    </row>
    <row r="160" spans="9:30" x14ac:dyDescent="0.25">
      <c r="I160" s="51"/>
      <c r="J160" s="52"/>
      <c r="K160" s="53"/>
      <c r="L160" s="54"/>
      <c r="M160" s="23"/>
      <c r="N160" s="55"/>
      <c r="O160" s="24"/>
      <c r="P160" s="23"/>
      <c r="Q160" s="23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</row>
    <row r="161" spans="9:30" x14ac:dyDescent="0.25">
      <c r="I161" s="51"/>
      <c r="J161" s="52"/>
      <c r="K161" s="56"/>
      <c r="L161" s="57"/>
      <c r="M161" s="23"/>
      <c r="N161" s="25"/>
      <c r="O161" s="24"/>
      <c r="P161" s="26"/>
      <c r="Q161" s="26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</row>
    <row r="162" spans="9:30" ht="15.75" x14ac:dyDescent="0.25">
      <c r="I162" s="51"/>
      <c r="J162" s="52"/>
      <c r="K162" s="58"/>
      <c r="L162" s="24"/>
      <c r="M162" s="81"/>
      <c r="N162" s="24"/>
      <c r="O162" s="24"/>
      <c r="P162" s="26"/>
      <c r="Q162" s="26"/>
      <c r="T162" s="86"/>
      <c r="U162" s="87"/>
      <c r="V162" s="87"/>
      <c r="W162" s="87"/>
      <c r="X162" s="88"/>
      <c r="Y162" s="85"/>
      <c r="Z162" s="86"/>
      <c r="AA162" s="87"/>
      <c r="AB162" s="87"/>
      <c r="AC162" s="87"/>
      <c r="AD162" s="88"/>
    </row>
    <row r="163" spans="9:30" x14ac:dyDescent="0.25">
      <c r="I163" s="51"/>
      <c r="J163" s="52"/>
      <c r="K163" s="58"/>
      <c r="L163" s="24"/>
      <c r="M163" s="81"/>
      <c r="N163" s="24"/>
      <c r="O163" s="24"/>
      <c r="P163" s="26"/>
      <c r="Q163" s="26"/>
      <c r="T163" s="89"/>
      <c r="U163" s="90"/>
      <c r="V163" s="90"/>
      <c r="W163" s="90"/>
      <c r="X163" s="85"/>
      <c r="Y163" s="85"/>
      <c r="Z163" s="89"/>
      <c r="AA163" s="90"/>
      <c r="AB163" s="90"/>
      <c r="AC163" s="91"/>
      <c r="AD163" s="92"/>
    </row>
    <row r="164" spans="9:30" x14ac:dyDescent="0.25">
      <c r="I164" s="59"/>
      <c r="J164" s="60"/>
      <c r="K164" s="24"/>
      <c r="L164" s="24"/>
      <c r="M164" s="81"/>
      <c r="N164" s="24"/>
      <c r="O164" s="24"/>
      <c r="P164" s="24"/>
      <c r="Q164" s="24"/>
      <c r="T164" s="89"/>
      <c r="U164" s="90"/>
      <c r="V164" s="90"/>
      <c r="W164" s="90"/>
      <c r="X164" s="92"/>
      <c r="Y164" s="85"/>
      <c r="Z164" s="89"/>
      <c r="AA164" s="90"/>
      <c r="AB164" s="90"/>
      <c r="AC164" s="90"/>
      <c r="AD164" s="92"/>
    </row>
    <row r="165" spans="9:30" x14ac:dyDescent="0.25">
      <c r="I165" s="59"/>
      <c r="J165" s="60"/>
      <c r="K165" s="24"/>
      <c r="L165" s="24"/>
      <c r="M165" s="81"/>
      <c r="N165" s="24"/>
      <c r="O165" s="24"/>
      <c r="P165" s="24"/>
      <c r="Q165" s="24"/>
      <c r="T165" s="85"/>
      <c r="U165" s="90"/>
      <c r="V165" s="90"/>
      <c r="W165" s="90"/>
      <c r="X165" s="93"/>
      <c r="Y165" s="85"/>
      <c r="Z165" s="85"/>
      <c r="AA165" s="90"/>
      <c r="AB165" s="90"/>
      <c r="AC165" s="90"/>
      <c r="AD165" s="93"/>
    </row>
    <row r="166" spans="9:30" x14ac:dyDescent="0.25">
      <c r="I166" s="51"/>
      <c r="J166" s="52"/>
      <c r="K166" s="58"/>
      <c r="L166" s="54"/>
      <c r="M166" s="23"/>
      <c r="N166" s="55"/>
      <c r="O166" s="24"/>
      <c r="P166" s="23"/>
      <c r="Q166" s="23"/>
      <c r="T166" s="85"/>
      <c r="U166" s="90"/>
      <c r="V166" s="90"/>
      <c r="W166" s="90"/>
      <c r="X166" s="93"/>
      <c r="Y166" s="85"/>
      <c r="Z166" s="85"/>
      <c r="AA166" s="90"/>
      <c r="AB166" s="90"/>
      <c r="AC166" s="90"/>
      <c r="AD166" s="93"/>
    </row>
    <row r="167" spans="9:30" x14ac:dyDescent="0.25">
      <c r="I167" s="59"/>
      <c r="J167" s="60"/>
      <c r="K167" s="53"/>
      <c r="L167" s="57"/>
      <c r="M167" s="23"/>
      <c r="N167" s="25"/>
      <c r="O167" s="24"/>
      <c r="P167" s="26"/>
      <c r="Q167" s="26"/>
      <c r="T167" s="89"/>
      <c r="U167" s="91"/>
      <c r="V167" s="91"/>
      <c r="W167" s="91"/>
      <c r="X167" s="92"/>
      <c r="Y167" s="85"/>
      <c r="Z167" s="89"/>
      <c r="AA167" s="91"/>
      <c r="AB167" s="91"/>
      <c r="AC167" s="91"/>
      <c r="AD167" s="92"/>
    </row>
    <row r="168" spans="9:30" x14ac:dyDescent="0.25">
      <c r="I168" s="59"/>
      <c r="J168" s="60"/>
      <c r="K168" s="24"/>
      <c r="L168" s="24"/>
      <c r="M168" s="81"/>
      <c r="N168" s="24"/>
      <c r="O168" s="24"/>
      <c r="P168" s="24"/>
      <c r="Q168" s="24"/>
      <c r="T168" s="85"/>
      <c r="U168" s="91"/>
      <c r="V168" s="91"/>
      <c r="W168" s="94"/>
      <c r="X168" s="95"/>
      <c r="Y168" s="85"/>
      <c r="Z168" s="95"/>
      <c r="AA168" s="94"/>
      <c r="AB168" s="91"/>
      <c r="AC168" s="94"/>
      <c r="AD168" s="95"/>
    </row>
    <row r="169" spans="9:30" x14ac:dyDescent="0.25"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</row>
    <row r="170" spans="9:30" x14ac:dyDescent="0.25"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</row>
    <row r="171" spans="9:30" ht="15.75" x14ac:dyDescent="0.25">
      <c r="T171" s="86"/>
      <c r="U171" s="87"/>
      <c r="V171" s="87"/>
      <c r="W171" s="87"/>
      <c r="X171" s="88"/>
      <c r="Y171" s="85"/>
      <c r="Z171" s="85"/>
      <c r="AA171" s="85"/>
      <c r="AB171" s="85"/>
      <c r="AC171" s="85"/>
      <c r="AD171" s="85"/>
    </row>
    <row r="172" spans="9:30" x14ac:dyDescent="0.25">
      <c r="T172" s="89"/>
      <c r="U172" s="90"/>
      <c r="V172" s="90"/>
      <c r="W172" s="90"/>
      <c r="X172" s="85"/>
      <c r="Y172" s="85"/>
      <c r="Z172" s="85"/>
      <c r="AA172" s="85"/>
      <c r="AB172" s="85"/>
      <c r="AC172" s="85"/>
      <c r="AD172" s="85"/>
    </row>
    <row r="173" spans="9:30" x14ac:dyDescent="0.25">
      <c r="T173" s="89"/>
      <c r="U173" s="90"/>
      <c r="V173" s="90"/>
      <c r="W173" s="90"/>
      <c r="X173" s="92"/>
      <c r="Y173" s="85"/>
      <c r="Z173" s="85"/>
      <c r="AA173" s="85"/>
      <c r="AB173" s="85"/>
      <c r="AC173" s="85"/>
      <c r="AD173" s="85"/>
    </row>
    <row r="174" spans="9:30" x14ac:dyDescent="0.25">
      <c r="T174" s="85"/>
      <c r="U174" s="90"/>
      <c r="V174" s="90"/>
      <c r="W174" s="90"/>
      <c r="X174" s="93"/>
      <c r="Y174" s="85"/>
      <c r="Z174" s="85"/>
      <c r="AA174" s="85"/>
      <c r="AB174" s="85"/>
      <c r="AC174" s="85"/>
      <c r="AD174" s="85"/>
    </row>
    <row r="175" spans="9:30" x14ac:dyDescent="0.25">
      <c r="T175" s="85"/>
      <c r="U175" s="90"/>
      <c r="V175" s="90"/>
      <c r="W175" s="90"/>
      <c r="X175" s="93"/>
      <c r="Y175" s="85"/>
      <c r="Z175" s="85"/>
      <c r="AA175" s="85"/>
      <c r="AB175" s="85"/>
      <c r="AC175" s="85"/>
      <c r="AD175" s="85"/>
    </row>
    <row r="176" spans="9:30" x14ac:dyDescent="0.25">
      <c r="T176" s="89"/>
      <c r="U176" s="91"/>
      <c r="V176" s="91"/>
      <c r="W176" s="91"/>
      <c r="X176" s="92"/>
      <c r="Y176" s="85"/>
      <c r="Z176" s="85"/>
      <c r="AA176" s="85"/>
      <c r="AB176" s="85"/>
      <c r="AC176" s="85"/>
      <c r="AD176" s="85"/>
    </row>
    <row r="177" spans="3:30" x14ac:dyDescent="0.25">
      <c r="C177" s="82"/>
      <c r="T177" s="95"/>
      <c r="U177" s="94"/>
      <c r="V177" s="91"/>
      <c r="W177" s="94"/>
      <c r="X177" s="95"/>
      <c r="Y177" s="85"/>
      <c r="Z177" s="85"/>
      <c r="AA177" s="85"/>
      <c r="AB177" s="85"/>
      <c r="AC177" s="85"/>
      <c r="AD177" s="85"/>
    </row>
    <row r="178" spans="3:30" x14ac:dyDescent="0.25"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</row>
    <row r="179" spans="3:30" x14ac:dyDescent="0.25"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</row>
    <row r="180" spans="3:30" x14ac:dyDescent="0.25"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</row>
    <row r="181" spans="3:30" x14ac:dyDescent="0.25"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</row>
    <row r="182" spans="3:30" x14ac:dyDescent="0.25"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</row>
    <row r="183" spans="3:30" x14ac:dyDescent="0.25"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</row>
    <row r="184" spans="3:30" x14ac:dyDescent="0.25"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</row>
    <row r="185" spans="3:30" x14ac:dyDescent="0.25"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</row>
    <row r="186" spans="3:30" x14ac:dyDescent="0.25"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</row>
    <row r="187" spans="3:30" x14ac:dyDescent="0.25"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</row>
  </sheetData>
  <mergeCells count="31">
    <mergeCell ref="U132:W132"/>
    <mergeCell ref="AA123:AC123"/>
    <mergeCell ref="AA114:AC114"/>
    <mergeCell ref="U114:W114"/>
    <mergeCell ref="AA105:AC105"/>
    <mergeCell ref="U105:W105"/>
    <mergeCell ref="U123:W123"/>
    <mergeCell ref="U96:W96"/>
    <mergeCell ref="AA96:AC96"/>
    <mergeCell ref="U59:W59"/>
    <mergeCell ref="AA59:AC59"/>
    <mergeCell ref="AA50:AC50"/>
    <mergeCell ref="U50:W50"/>
    <mergeCell ref="Y1:AC1"/>
    <mergeCell ref="AA41:AC41"/>
    <mergeCell ref="U41:W41"/>
    <mergeCell ref="U32:W32"/>
    <mergeCell ref="AA32:AC32"/>
    <mergeCell ref="H31:K31"/>
    <mergeCell ref="H95:K95"/>
    <mergeCell ref="U30:W30"/>
    <mergeCell ref="AA30:AC30"/>
    <mergeCell ref="U94:W94"/>
    <mergeCell ref="AA94:AC94"/>
    <mergeCell ref="H89:I89"/>
    <mergeCell ref="H92:I92"/>
    <mergeCell ref="H83:I83"/>
    <mergeCell ref="H84:I84"/>
    <mergeCell ref="H85:I85"/>
    <mergeCell ref="H87:I87"/>
    <mergeCell ref="H88:I88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ți un document nou." ma:contentTypeScope="" ma:versionID="e3915fdf06fadd3b8a67cc6453c5331a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dc6ec5fffa2cc3107ddd7285502e33ed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183477-02B5-47D4-82F0-866F7D41B4C7}"/>
</file>

<file path=customXml/itemProps2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99B7C8-82B4-4790-9B17-0E338C55E309}">
  <ds:schemaRefs>
    <ds:schemaRef ds:uri="cc92d70c-a4bd-49c8-8369-4f43814b74fe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fb34bd0-9a23-41bb-8e69-9254f8d469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Aplicatie practica 1</vt:lpstr>
      <vt:lpstr>Aplicatie practica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2022-04-10T09:32:22Z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