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30"/>
  <workbookPr/>
  <mc:AlternateContent xmlns:mc="http://schemas.openxmlformats.org/markup-compatibility/2006">
    <mc:Choice Requires="x15">
      <x15ac:absPath xmlns:x15ac="http://schemas.microsoft.com/office/spreadsheetml/2010/11/ac" url="D:\SCOALA\DIVERSE SCOALA 2021-2022\FEAA Cuza Iasi\Contabilitate financiara - sem. II\SPE12,  MK17,  FB17 - marti - 12-18\S6 - 03.04.2022 - recuperare 15.03.2022\"/>
    </mc:Choice>
  </mc:AlternateContent>
  <xr:revisionPtr revIDLastSave="0" documentId="11_7A8F0C12FCABE9797C865C7A10896A95131BAEF5" xr6:coauthVersionLast="47" xr6:coauthVersionMax="47" xr10:uidLastSave="{00000000-0000-0000-0000-000000000000}"/>
  <bookViews>
    <workbookView xWindow="0" yWindow="0" windowWidth="24945" windowHeight="12450" xr2:uid="{00000000-000D-0000-FFFF-FFFF00000000}"/>
  </bookViews>
  <sheets>
    <sheet name="CMP la sfarsitul lunii" sheetId="1" r:id="rId1"/>
    <sheet name="CMP dupa fiecare intrare" sheetId="3" r:id="rId2"/>
    <sheet name="FIFO" sheetId="2" r:id="rId3"/>
    <sheet name="LIF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8" i="3" l="1"/>
  <c r="I97" i="3"/>
  <c r="I94" i="3"/>
  <c r="I93" i="3"/>
  <c r="I90" i="3"/>
  <c r="I89" i="3"/>
  <c r="I85" i="3"/>
  <c r="I86" i="3"/>
  <c r="I35" i="3"/>
  <c r="I34" i="3"/>
  <c r="I31" i="3"/>
  <c r="I30" i="3"/>
  <c r="I26" i="3"/>
  <c r="K60" i="1"/>
  <c r="J53" i="1"/>
  <c r="I78" i="1"/>
  <c r="I77" i="1"/>
  <c r="I26" i="1"/>
  <c r="I27" i="1"/>
  <c r="K12" i="1"/>
  <c r="I27" i="3"/>
  <c r="H19" i="2"/>
  <c r="E19" i="2"/>
  <c r="E78" i="4"/>
  <c r="E19" i="4"/>
  <c r="H19" i="4"/>
  <c r="K77" i="2"/>
  <c r="K78" i="4"/>
  <c r="M74" i="4"/>
  <c r="J74" i="4"/>
  <c r="M72" i="4"/>
  <c r="J72" i="4"/>
  <c r="J63" i="4"/>
  <c r="Q102" i="4" s="1"/>
  <c r="R102" i="4" s="1"/>
  <c r="M63" i="4"/>
  <c r="J61" i="4"/>
  <c r="D93" i="4"/>
  <c r="L79" i="4"/>
  <c r="K79" i="4"/>
  <c r="L78" i="4"/>
  <c r="H78" i="4"/>
  <c r="M77" i="4"/>
  <c r="M76" i="4"/>
  <c r="G76" i="4"/>
  <c r="M75" i="4"/>
  <c r="J75" i="4"/>
  <c r="M73" i="4"/>
  <c r="M71" i="4"/>
  <c r="J71" i="4"/>
  <c r="Q112" i="4" s="1"/>
  <c r="M70" i="4"/>
  <c r="M69" i="4"/>
  <c r="M68" i="4"/>
  <c r="J68" i="4"/>
  <c r="Q107" i="4" s="1"/>
  <c r="M67" i="4"/>
  <c r="M66" i="4"/>
  <c r="M65" i="4"/>
  <c r="G65" i="4"/>
  <c r="M64" i="4"/>
  <c r="M62" i="4"/>
  <c r="M61" i="4"/>
  <c r="M60" i="4"/>
  <c r="J60" i="4"/>
  <c r="M59" i="4"/>
  <c r="M58" i="4"/>
  <c r="M57" i="4"/>
  <c r="G57" i="4"/>
  <c r="M56" i="4"/>
  <c r="M55" i="4"/>
  <c r="G55" i="4"/>
  <c r="M54" i="4"/>
  <c r="L20" i="4"/>
  <c r="K20" i="4"/>
  <c r="L19" i="4"/>
  <c r="K19" i="4"/>
  <c r="K20" i="2"/>
  <c r="L20" i="2"/>
  <c r="L19" i="2"/>
  <c r="K19" i="2"/>
  <c r="L78" i="2"/>
  <c r="K78" i="2"/>
  <c r="L77" i="2"/>
  <c r="E77" i="2"/>
  <c r="H77" i="2"/>
  <c r="G75" i="2"/>
  <c r="M76" i="2"/>
  <c r="M75" i="2"/>
  <c r="M74" i="2"/>
  <c r="J74" i="2"/>
  <c r="Q116" i="2" s="1"/>
  <c r="R116" i="2" s="1"/>
  <c r="J70" i="2"/>
  <c r="J69" i="2"/>
  <c r="Q106" i="2" s="1"/>
  <c r="R106" i="2" s="1"/>
  <c r="M69" i="2"/>
  <c r="M67" i="2"/>
  <c r="M64" i="2"/>
  <c r="M65" i="2"/>
  <c r="M63" i="2"/>
  <c r="J64" i="2"/>
  <c r="J63" i="2"/>
  <c r="Q101" i="2" s="1"/>
  <c r="R101" i="2" s="1"/>
  <c r="M61" i="2"/>
  <c r="M58" i="2"/>
  <c r="M55" i="2"/>
  <c r="G55" i="2"/>
  <c r="L97" i="3"/>
  <c r="L93" i="3"/>
  <c r="L77" i="1"/>
  <c r="Q117" i="4" l="1"/>
  <c r="Q97" i="4"/>
  <c r="R97" i="4" s="1"/>
  <c r="R117" i="4"/>
  <c r="R112" i="4"/>
  <c r="M79" i="4"/>
  <c r="R107" i="4"/>
  <c r="M78" i="4"/>
  <c r="G78" i="4"/>
  <c r="J78" i="4"/>
  <c r="K80" i="4"/>
  <c r="M80" i="4" l="1"/>
  <c r="D92" i="2" l="1"/>
  <c r="K79" i="2"/>
  <c r="M78" i="2"/>
  <c r="M77" i="2"/>
  <c r="M73" i="2"/>
  <c r="J73" i="2"/>
  <c r="M72" i="2"/>
  <c r="J72" i="2"/>
  <c r="Q111" i="2" s="1"/>
  <c r="R111" i="2" s="1"/>
  <c r="M71" i="2"/>
  <c r="M70" i="2"/>
  <c r="M68" i="2"/>
  <c r="M66" i="2"/>
  <c r="G66" i="2"/>
  <c r="M62" i="2"/>
  <c r="M60" i="2"/>
  <c r="J60" i="2"/>
  <c r="M59" i="2"/>
  <c r="M57" i="2"/>
  <c r="G57" i="2"/>
  <c r="G77" i="2" s="1"/>
  <c r="M56" i="2"/>
  <c r="M54" i="2"/>
  <c r="D82" i="3"/>
  <c r="D23" i="3"/>
  <c r="D31" i="4"/>
  <c r="D31" i="2"/>
  <c r="D74" i="1"/>
  <c r="D23" i="1"/>
  <c r="M18" i="2"/>
  <c r="M17" i="4"/>
  <c r="J10" i="4"/>
  <c r="K21" i="4"/>
  <c r="M19" i="4"/>
  <c r="M18" i="4"/>
  <c r="J17" i="4"/>
  <c r="J16" i="4"/>
  <c r="M15" i="4"/>
  <c r="M14" i="4"/>
  <c r="M13" i="4"/>
  <c r="G13" i="4"/>
  <c r="M12" i="4"/>
  <c r="M11" i="4"/>
  <c r="G11" i="4"/>
  <c r="M10" i="4"/>
  <c r="M9" i="4"/>
  <c r="J9" i="4"/>
  <c r="M8" i="4"/>
  <c r="M7" i="4"/>
  <c r="G7" i="4"/>
  <c r="G19" i="4" s="1"/>
  <c r="M6" i="4"/>
  <c r="J6" i="4"/>
  <c r="M5" i="4"/>
  <c r="M20" i="2"/>
  <c r="K21" i="2"/>
  <c r="M17" i="2"/>
  <c r="J17" i="2"/>
  <c r="M15" i="2"/>
  <c r="M14" i="2"/>
  <c r="M12" i="2"/>
  <c r="M10" i="2"/>
  <c r="J10" i="2"/>
  <c r="M8" i="2"/>
  <c r="J16" i="2"/>
  <c r="G13" i="2"/>
  <c r="G11" i="2"/>
  <c r="J9" i="2"/>
  <c r="G7" i="2"/>
  <c r="J6" i="2"/>
  <c r="M5" i="2"/>
  <c r="Q35" i="4" l="1"/>
  <c r="R35" i="4" s="1"/>
  <c r="J19" i="4"/>
  <c r="Q35" i="2"/>
  <c r="R35" i="2" s="1"/>
  <c r="J19" i="2"/>
  <c r="G19" i="2"/>
  <c r="Q96" i="2"/>
  <c r="R96" i="2" s="1"/>
  <c r="J77" i="2"/>
  <c r="Q40" i="4"/>
  <c r="R40" i="4" s="1"/>
  <c r="Q45" i="4"/>
  <c r="R45" i="4" s="1"/>
  <c r="M79" i="2"/>
  <c r="Q40" i="2"/>
  <c r="R40" i="2" s="1"/>
  <c r="Q45" i="2"/>
  <c r="R45" i="2" s="1"/>
  <c r="M16" i="4"/>
  <c r="M6" i="2"/>
  <c r="M19" i="2"/>
  <c r="M21" i="2" s="1"/>
  <c r="E60" i="1"/>
  <c r="E12" i="1"/>
  <c r="L68" i="3"/>
  <c r="G59" i="3"/>
  <c r="E68" i="3"/>
  <c r="J66" i="3"/>
  <c r="Q123" i="3" s="1"/>
  <c r="R123" i="3" s="1"/>
  <c r="J65" i="3"/>
  <c r="Q118" i="3" s="1"/>
  <c r="R118" i="3" s="1"/>
  <c r="J64" i="3"/>
  <c r="Q113" i="3" s="1"/>
  <c r="R113" i="3" s="1"/>
  <c r="J62" i="3"/>
  <c r="Q108" i="3" s="1"/>
  <c r="R108" i="3" s="1"/>
  <c r="G67" i="3"/>
  <c r="G63" i="3"/>
  <c r="E12" i="3"/>
  <c r="H68" i="3"/>
  <c r="J61" i="3"/>
  <c r="Q103" i="3" s="1"/>
  <c r="R103" i="3" s="1"/>
  <c r="G60" i="3"/>
  <c r="M58" i="3"/>
  <c r="H12" i="3"/>
  <c r="G10" i="3"/>
  <c r="G9" i="3"/>
  <c r="G7" i="3"/>
  <c r="J6" i="3"/>
  <c r="Q39" i="3" s="1"/>
  <c r="R39" i="3" s="1"/>
  <c r="M5" i="3"/>
  <c r="J58" i="1"/>
  <c r="Q103" i="1" s="1"/>
  <c r="R103" i="1" s="1"/>
  <c r="J57" i="1"/>
  <c r="Q98" i="1" s="1"/>
  <c r="R98" i="1" s="1"/>
  <c r="J56" i="1"/>
  <c r="Q93" i="1" s="1"/>
  <c r="R93" i="1" s="1"/>
  <c r="J54" i="1"/>
  <c r="Q88" i="1" s="1"/>
  <c r="R88" i="1" s="1"/>
  <c r="L60" i="1"/>
  <c r="H60" i="1"/>
  <c r="H12" i="1"/>
  <c r="M5" i="1"/>
  <c r="Q83" i="1"/>
  <c r="R83" i="1" s="1"/>
  <c r="G59" i="1"/>
  <c r="G55" i="1"/>
  <c r="G52" i="1"/>
  <c r="G51" i="1"/>
  <c r="G10" i="1"/>
  <c r="G9" i="1"/>
  <c r="G7" i="1"/>
  <c r="M50" i="1"/>
  <c r="M7" i="2" l="1"/>
  <c r="K68" i="3"/>
  <c r="G12" i="3"/>
  <c r="K12" i="3"/>
  <c r="G60" i="1"/>
  <c r="M60" i="1"/>
  <c r="G12" i="1"/>
  <c r="M59" i="3"/>
  <c r="G68" i="3"/>
  <c r="M6" i="3"/>
  <c r="J68" i="3"/>
  <c r="J8" i="3"/>
  <c r="Q44" i="3" s="1"/>
  <c r="R44" i="3" s="1"/>
  <c r="J60" i="1"/>
  <c r="M9" i="2" l="1"/>
  <c r="L26" i="3"/>
  <c r="M7" i="3" s="1"/>
  <c r="L26" i="1"/>
  <c r="L89" i="3"/>
  <c r="M8" i="3"/>
  <c r="J6" i="1"/>
  <c r="Q31" i="1" s="1"/>
  <c r="R31" i="1" s="1"/>
  <c r="L12" i="1"/>
  <c r="M12" i="1" s="1"/>
  <c r="M11" i="2" l="1"/>
  <c r="M64" i="3"/>
  <c r="L30" i="3"/>
  <c r="M9" i="3" s="1"/>
  <c r="M62" i="3"/>
  <c r="J11" i="3"/>
  <c r="J8" i="1"/>
  <c r="Q36" i="1" s="1"/>
  <c r="R36" i="1" s="1"/>
  <c r="J11" i="1"/>
  <c r="Q41" i="1" s="1"/>
  <c r="R41" i="1" s="1"/>
  <c r="J12" i="3" l="1"/>
  <c r="Q49" i="3"/>
  <c r="R49" i="3" s="1"/>
  <c r="J12" i="1"/>
  <c r="M16" i="2"/>
  <c r="M13" i="2"/>
  <c r="M65" i="3"/>
  <c r="L34" i="3"/>
  <c r="M10" i="3" s="1"/>
  <c r="L85" i="3"/>
  <c r="M63" i="3"/>
  <c r="M68" i="3"/>
  <c r="M60" i="3"/>
  <c r="M61" i="3"/>
  <c r="M11" i="3"/>
  <c r="M67" i="3" l="1"/>
  <c r="M66" i="3"/>
  <c r="L12" i="3"/>
  <c r="M12" i="3" s="1"/>
  <c r="M20" i="4"/>
  <c r="M21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&amp; B</author>
  </authors>
  <commentList>
    <comment ref="A3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38"/>
          </rPr>
          <t>Aplicatie din materialul de seminar</t>
        </r>
      </text>
    </comment>
    <comment ref="K5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38"/>
          </rPr>
          <t>Stoc initial</t>
        </r>
      </text>
    </comment>
    <comment ref="K1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38"/>
          </rPr>
          <t>Stoc final</t>
        </r>
      </text>
    </comment>
    <comment ref="A48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38"/>
          </rPr>
          <t>Aplicatie propusa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&amp; B</author>
  </authors>
  <commentList>
    <comment ref="A3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38"/>
          </rPr>
          <t>Aplicatie din materialul de seminar</t>
        </r>
      </text>
    </comment>
    <comment ref="K5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38"/>
          </rPr>
          <t>Stoc initial</t>
        </r>
      </text>
    </comment>
    <comment ref="K1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38"/>
          </rPr>
          <t>Stoc final</t>
        </r>
      </text>
    </comment>
    <comment ref="A56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38"/>
          </rPr>
          <t>Aplicatie propusa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&amp; B</author>
  </authors>
  <commentList>
    <comment ref="A3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38"/>
          </rPr>
          <t>Aplicatie din materialul de seminar</t>
        </r>
      </text>
    </comment>
    <comment ref="K5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38"/>
          </rPr>
          <t>Stoc initial</t>
        </r>
      </text>
    </comment>
    <comment ref="K21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38"/>
          </rPr>
          <t>Stoc final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A5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38"/>
          </rPr>
          <t>Aplicatie propusa</t>
        </r>
      </text>
    </comment>
    <comment ref="K54" authorId="0" shapeId="0" xr:uid="{00000000-0006-0000-0200-000005000000}">
      <text>
        <r>
          <rPr>
            <b/>
            <sz val="9"/>
            <color indexed="81"/>
            <rFont val="Tahoma"/>
            <family val="2"/>
            <charset val="238"/>
          </rPr>
          <t>Stoc initial</t>
        </r>
      </text>
    </comment>
    <comment ref="K79" authorId="0" shapeId="0" xr:uid="{00000000-0006-0000-0200-000006000000}">
      <text>
        <r>
          <rPr>
            <b/>
            <sz val="9"/>
            <color indexed="81"/>
            <rFont val="Tahoma"/>
            <family val="2"/>
            <charset val="238"/>
          </rPr>
          <t>Stoc final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&amp; B</author>
  </authors>
  <commentList>
    <comment ref="A3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38"/>
          </rPr>
          <t>Aplicatie din materialul de seminar</t>
        </r>
      </text>
    </comment>
    <comment ref="K5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38"/>
          </rPr>
          <t>Stoc initial</t>
        </r>
      </text>
    </comment>
    <comment ref="K21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38"/>
          </rPr>
          <t>Stoc final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A5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38"/>
          </rPr>
          <t>Aplicatie propusa</t>
        </r>
      </text>
    </comment>
    <comment ref="K54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38"/>
          </rPr>
          <t>Stoc initial</t>
        </r>
      </text>
    </comment>
    <comment ref="K80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38"/>
          </rPr>
          <t>Stoc final</t>
        </r>
      </text>
    </comment>
  </commentList>
</comments>
</file>

<file path=xl/sharedStrings.xml><?xml version="1.0" encoding="utf-8"?>
<sst xmlns="http://schemas.openxmlformats.org/spreadsheetml/2006/main" count="754" uniqueCount="56">
  <si>
    <t>Conf. Univ. Dr. Florin Scorțescu</t>
  </si>
  <si>
    <t>1.</t>
  </si>
  <si>
    <t>Nr. crt.</t>
  </si>
  <si>
    <t>Data</t>
  </si>
  <si>
    <t>Explicații</t>
  </si>
  <si>
    <t>INTRĂRI</t>
  </si>
  <si>
    <t>IEȘIRI</t>
  </si>
  <si>
    <t>STOC</t>
  </si>
  <si>
    <t>Cantitate</t>
  </si>
  <si>
    <t>Cost unitar</t>
  </si>
  <si>
    <t>Valoare</t>
  </si>
  <si>
    <t>Stoc initial</t>
  </si>
  <si>
    <t>Iesire</t>
  </si>
  <si>
    <t>Intrare</t>
  </si>
  <si>
    <t>Stoc final</t>
  </si>
  <si>
    <t>Explicatii</t>
  </si>
  <si>
    <t xml:space="preserve">CMP = </t>
  </si>
  <si>
    <t>Valoare Stoc initial + Valoare intrari</t>
  </si>
  <si>
    <t>=</t>
  </si>
  <si>
    <t>Cantitate Stoc initial + Cantitati intrate</t>
  </si>
  <si>
    <t>A / P</t>
  </si>
  <si>
    <t>+ / -</t>
  </si>
  <si>
    <t>D</t>
  </si>
  <si>
    <t>C</t>
  </si>
  <si>
    <r>
      <t xml:space="preserve">consum de materii prime </t>
    </r>
    <r>
      <rPr>
        <sz val="10"/>
        <rFont val="Calibri"/>
        <family val="2"/>
        <charset val="238"/>
        <scheme val="minor"/>
      </rPr>
      <t>(06.01.2021)</t>
    </r>
  </si>
  <si>
    <t>A</t>
  </si>
  <si>
    <t>-</t>
  </si>
  <si>
    <t>+</t>
  </si>
  <si>
    <r>
      <t xml:space="preserve">consum de materii prime </t>
    </r>
    <r>
      <rPr>
        <sz val="10"/>
        <rFont val="Calibri"/>
        <family val="2"/>
        <charset val="238"/>
        <scheme val="minor"/>
      </rPr>
      <t>(12.01.2021)</t>
    </r>
  </si>
  <si>
    <r>
      <t xml:space="preserve">consum de materii prime </t>
    </r>
    <r>
      <rPr>
        <sz val="10"/>
        <rFont val="Calibri"/>
        <family val="2"/>
        <charset val="238"/>
        <scheme val="minor"/>
      </rPr>
      <t>(28.01.2021)</t>
    </r>
  </si>
  <si>
    <t>2.</t>
  </si>
  <si>
    <t>01/03/21</t>
  </si>
  <si>
    <t xml:space="preserve">Iesire </t>
  </si>
  <si>
    <t xml:space="preserve">iesire </t>
  </si>
  <si>
    <t>intrare</t>
  </si>
  <si>
    <r>
      <t xml:space="preserve">consum de materiale consumabile </t>
    </r>
    <r>
      <rPr>
        <sz val="10"/>
        <rFont val="Calibri"/>
        <family val="2"/>
        <charset val="238"/>
        <scheme val="minor"/>
      </rPr>
      <t>(10.03.2021)</t>
    </r>
  </si>
  <si>
    <r>
      <t xml:space="preserve">consum de materiale consumabile </t>
    </r>
    <r>
      <rPr>
        <sz val="10"/>
        <rFont val="Calibri"/>
        <family val="2"/>
        <charset val="238"/>
        <scheme val="minor"/>
      </rPr>
      <t>(11.03.2021)</t>
    </r>
  </si>
  <si>
    <r>
      <t xml:space="preserve">consum de materiale consumabile </t>
    </r>
    <r>
      <rPr>
        <sz val="10"/>
        <rFont val="Calibri"/>
        <family val="2"/>
        <charset val="238"/>
        <scheme val="minor"/>
      </rPr>
      <t>(18.03.2021)</t>
    </r>
  </si>
  <si>
    <r>
      <t xml:space="preserve">consum de materiale consumabile </t>
    </r>
    <r>
      <rPr>
        <sz val="10"/>
        <rFont val="Calibri"/>
        <family val="2"/>
        <charset val="238"/>
        <scheme val="minor"/>
      </rPr>
      <t>(22.03.2021)</t>
    </r>
  </si>
  <si>
    <r>
      <t xml:space="preserve">consum de materiale consumabile </t>
    </r>
    <r>
      <rPr>
        <sz val="10"/>
        <rFont val="Calibri"/>
        <family val="2"/>
        <charset val="238"/>
        <scheme val="minor"/>
      </rPr>
      <t>(25.03.2021)</t>
    </r>
  </si>
  <si>
    <t>31.01.21</t>
  </si>
  <si>
    <t xml:space="preserve">CMP/1 = </t>
  </si>
  <si>
    <t>Valoare Stoc initial + Valoare Intrare 1</t>
  </si>
  <si>
    <t>Cantitate Stoc initial + Cantitate Intrata 1</t>
  </si>
  <si>
    <t xml:space="preserve">CMP/2 = </t>
  </si>
  <si>
    <t>Valoare Stoc 1 + Valoare Intrare 2</t>
  </si>
  <si>
    <t>Cantitate Stoc 1 + Cantitate Intrata 2</t>
  </si>
  <si>
    <t xml:space="preserve">CMP/3 = </t>
  </si>
  <si>
    <t>Valoare Stoc 2 + Valoare Intrare 3</t>
  </si>
  <si>
    <t>Cantitate Stoc 2 + Cantitate Intrata 3</t>
  </si>
  <si>
    <t>Stoc intial</t>
  </si>
  <si>
    <t xml:space="preserve">CMP/4 = </t>
  </si>
  <si>
    <t>Valoare Stoc 3 + Valoare Intrare 4</t>
  </si>
  <si>
    <t>Cantitate Stoc 3 + Cantitate Intrata 4</t>
  </si>
  <si>
    <t>Conf. Univ. Dr. F. Scorțescu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</si>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</sst>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0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2"/>
      <color rgb="FF00B050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b/>
      <sz val="10"/>
      <color theme="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10"/>
      <color rgb="FF00B050"/>
      <name val="Calibri"/>
      <family val="2"/>
      <charset val="238"/>
      <scheme val="minor"/>
    </font>
    <font>
      <b/>
      <sz val="11"/>
      <color rgb="FF0000FF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b/>
      <sz val="12"/>
      <color theme="0"/>
      <name val="Calibri"/>
      <family val="2"/>
      <charset val="238"/>
      <scheme val="minor"/>
    </font>
    <font>
      <b/>
      <sz val="13"/>
      <color theme="0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30F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6C31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ashed">
        <color rgb="FF000000"/>
      </bottom>
      <diagonal/>
    </border>
    <border>
      <left/>
      <right style="dashed">
        <color rgb="FF000000"/>
      </right>
      <top/>
      <bottom/>
      <diagonal/>
    </border>
    <border>
      <left/>
      <right style="dashed">
        <color rgb="FF000000"/>
      </right>
      <top style="dashed">
        <color rgb="FF000000"/>
      </top>
      <bottom/>
      <diagonal/>
    </border>
    <border>
      <left/>
      <right style="dashed">
        <color rgb="FF000000"/>
      </right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52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4" fontId="0" fillId="0" borderId="0" xfId="0" applyNumberFormat="1"/>
    <xf numFmtId="164" fontId="0" fillId="0" borderId="0" xfId="0" applyNumberFormat="1"/>
    <xf numFmtId="4" fontId="5" fillId="0" borderId="0" xfId="0" applyNumberFormat="1" applyFont="1"/>
    <xf numFmtId="4" fontId="2" fillId="0" borderId="0" xfId="0" applyNumberFormat="1" applyFont="1"/>
    <xf numFmtId="0" fontId="2" fillId="0" borderId="0" xfId="0" applyFont="1"/>
    <xf numFmtId="0" fontId="5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0" xfId="0" applyFont="1"/>
    <xf numFmtId="164" fontId="3" fillId="0" borderId="0" xfId="0" applyNumberFormat="1" applyFont="1" applyAlignment="1">
      <alignment horizontal="center"/>
    </xf>
    <xf numFmtId="4" fontId="5" fillId="2" borderId="14" xfId="0" applyNumberFormat="1" applyFont="1" applyFill="1" applyBorder="1"/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0" borderId="2" xfId="0" applyFont="1" applyBorder="1"/>
    <xf numFmtId="4" fontId="0" fillId="0" borderId="2" xfId="0" applyNumberFormat="1" applyBorder="1"/>
    <xf numFmtId="4" fontId="5" fillId="0" borderId="2" xfId="0" applyNumberFormat="1" applyFont="1" applyBorder="1"/>
    <xf numFmtId="4" fontId="2" fillId="0" borderId="2" xfId="0" applyNumberFormat="1" applyFont="1" applyBorder="1"/>
    <xf numFmtId="0" fontId="1" fillId="5" borderId="28" xfId="0" applyFont="1" applyFill="1" applyBorder="1" applyAlignment="1">
      <alignment horizontal="center"/>
    </xf>
    <xf numFmtId="164" fontId="1" fillId="5" borderId="29" xfId="0" applyNumberFormat="1" applyFont="1" applyFill="1" applyBorder="1" applyAlignment="1">
      <alignment horizontal="center"/>
    </xf>
    <xf numFmtId="0" fontId="1" fillId="5" borderId="30" xfId="0" applyFont="1" applyFill="1" applyBorder="1"/>
    <xf numFmtId="4" fontId="5" fillId="0" borderId="30" xfId="0" applyNumberFormat="1" applyFont="1" applyBorder="1"/>
    <xf numFmtId="4" fontId="1" fillId="5" borderId="30" xfId="0" applyNumberFormat="1" applyFont="1" applyFill="1" applyBorder="1"/>
    <xf numFmtId="0" fontId="3" fillId="3" borderId="28" xfId="0" applyFont="1" applyFill="1" applyBorder="1" applyAlignment="1">
      <alignment horizontal="center"/>
    </xf>
    <xf numFmtId="164" fontId="3" fillId="3" borderId="29" xfId="0" applyNumberFormat="1" applyFont="1" applyFill="1" applyBorder="1" applyAlignment="1">
      <alignment horizontal="center"/>
    </xf>
    <xf numFmtId="0" fontId="3" fillId="3" borderId="30" xfId="0" applyFont="1" applyFill="1" applyBorder="1"/>
    <xf numFmtId="4" fontId="6" fillId="3" borderId="28" xfId="0" applyNumberFormat="1" applyFont="1" applyFill="1" applyBorder="1"/>
    <xf numFmtId="4" fontId="6" fillId="3" borderId="29" xfId="0" applyNumberFormat="1" applyFont="1" applyFill="1" applyBorder="1"/>
    <xf numFmtId="4" fontId="1" fillId="5" borderId="28" xfId="0" applyNumberFormat="1" applyFont="1" applyFill="1" applyBorder="1"/>
    <xf numFmtId="4" fontId="1" fillId="5" borderId="29" xfId="0" applyNumberFormat="1" applyFont="1" applyFill="1" applyBorder="1"/>
    <xf numFmtId="0" fontId="5" fillId="0" borderId="0" xfId="0" applyFont="1" applyAlignment="1">
      <alignment horizontal="center"/>
    </xf>
    <xf numFmtId="4" fontId="5" fillId="2" borderId="30" xfId="0" applyNumberFormat="1" applyFont="1" applyFill="1" applyBorder="1"/>
    <xf numFmtId="4" fontId="6" fillId="2" borderId="29" xfId="0" applyNumberFormat="1" applyFont="1" applyFill="1" applyBorder="1"/>
    <xf numFmtId="4" fontId="1" fillId="4" borderId="23" xfId="0" applyNumberFormat="1" applyFont="1" applyFill="1" applyBorder="1"/>
    <xf numFmtId="4" fontId="1" fillId="4" borderId="22" xfId="0" applyNumberFormat="1" applyFont="1" applyFill="1" applyBorder="1"/>
    <xf numFmtId="0" fontId="6" fillId="3" borderId="28" xfId="0" applyFont="1" applyFill="1" applyBorder="1" applyAlignment="1">
      <alignment horizontal="center"/>
    </xf>
    <xf numFmtId="4" fontId="1" fillId="4" borderId="21" xfId="0" applyNumberFormat="1" applyFont="1" applyFill="1" applyBorder="1"/>
    <xf numFmtId="4" fontId="1" fillId="6" borderId="13" xfId="0" applyNumberFormat="1" applyFont="1" applyFill="1" applyBorder="1"/>
    <xf numFmtId="4" fontId="5" fillId="2" borderId="23" xfId="0" applyNumberFormat="1" applyFont="1" applyFill="1" applyBorder="1"/>
    <xf numFmtId="4" fontId="5" fillId="2" borderId="17" xfId="0" applyNumberFormat="1" applyFont="1" applyFill="1" applyBorder="1"/>
    <xf numFmtId="0" fontId="5" fillId="0" borderId="20" xfId="0" applyFont="1" applyBorder="1" applyAlignment="1">
      <alignment horizontal="center" vertical="center"/>
    </xf>
    <xf numFmtId="4" fontId="7" fillId="3" borderId="28" xfId="0" applyNumberFormat="1" applyFont="1" applyFill="1" applyBorder="1"/>
    <xf numFmtId="4" fontId="7" fillId="3" borderId="29" xfId="0" applyNumberFormat="1" applyFont="1" applyFill="1" applyBorder="1"/>
    <xf numFmtId="4" fontId="6" fillId="3" borderId="30" xfId="0" applyNumberFormat="1" applyFont="1" applyFill="1" applyBorder="1"/>
    <xf numFmtId="0" fontId="1" fillId="6" borderId="12" xfId="0" applyFont="1" applyFill="1" applyBorder="1" applyAlignment="1">
      <alignment horizontal="center"/>
    </xf>
    <xf numFmtId="164" fontId="1" fillId="6" borderId="13" xfId="0" applyNumberFormat="1" applyFont="1" applyFill="1" applyBorder="1" applyAlignment="1">
      <alignment horizontal="center"/>
    </xf>
    <xf numFmtId="0" fontId="1" fillId="6" borderId="14" xfId="0" applyFont="1" applyFill="1" applyBorder="1"/>
    <xf numFmtId="4" fontId="4" fillId="6" borderId="13" xfId="0" applyNumberFormat="1" applyFont="1" applyFill="1" applyBorder="1"/>
    <xf numFmtId="4" fontId="1" fillId="6" borderId="14" xfId="0" applyNumberFormat="1" applyFont="1" applyFill="1" applyBorder="1"/>
    <xf numFmtId="4" fontId="1" fillId="7" borderId="14" xfId="0" applyNumberFormat="1" applyFont="1" applyFill="1" applyBorder="1"/>
    <xf numFmtId="4" fontId="2" fillId="2" borderId="22" xfId="0" applyNumberFormat="1" applyFont="1" applyFill="1" applyBorder="1"/>
    <xf numFmtId="4" fontId="2" fillId="2" borderId="13" xfId="0" applyNumberFormat="1" applyFont="1" applyFill="1" applyBorder="1"/>
    <xf numFmtId="4" fontId="2" fillId="2" borderId="16" xfId="0" applyNumberFormat="1" applyFont="1" applyFill="1" applyBorder="1"/>
    <xf numFmtId="4" fontId="5" fillId="2" borderId="28" xfId="0" applyNumberFormat="1" applyFont="1" applyFill="1" applyBorder="1"/>
    <xf numFmtId="4" fontId="5" fillId="2" borderId="29" xfId="0" applyNumberFormat="1" applyFont="1" applyFill="1" applyBorder="1"/>
    <xf numFmtId="4" fontId="1" fillId="6" borderId="28" xfId="0" applyNumberFormat="1" applyFont="1" applyFill="1" applyBorder="1"/>
    <xf numFmtId="4" fontId="4" fillId="6" borderId="29" xfId="0" applyNumberFormat="1" applyFont="1" applyFill="1" applyBorder="1"/>
    <xf numFmtId="4" fontId="1" fillId="6" borderId="30" xfId="0" applyNumberFormat="1" applyFont="1" applyFill="1" applyBorder="1"/>
    <xf numFmtId="0" fontId="5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4" fontId="4" fillId="6" borderId="22" xfId="0" applyNumberFormat="1" applyFont="1" applyFill="1" applyBorder="1"/>
    <xf numFmtId="4" fontId="1" fillId="6" borderId="23" xfId="0" applyNumberFormat="1" applyFont="1" applyFill="1" applyBorder="1"/>
    <xf numFmtId="4" fontId="4" fillId="6" borderId="16" xfId="0" applyNumberFormat="1" applyFont="1" applyFill="1" applyBorder="1"/>
    <xf numFmtId="4" fontId="1" fillId="6" borderId="17" xfId="0" applyNumberFormat="1" applyFont="1" applyFill="1" applyBorder="1"/>
    <xf numFmtId="4" fontId="1" fillId="6" borderId="29" xfId="0" applyNumberFormat="1" applyFont="1" applyFill="1" applyBorder="1"/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/>
    </xf>
    <xf numFmtId="164" fontId="5" fillId="2" borderId="13" xfId="0" applyNumberFormat="1" applyFont="1" applyFill="1" applyBorder="1" applyAlignment="1">
      <alignment horizontal="center"/>
    </xf>
    <xf numFmtId="0" fontId="5" fillId="2" borderId="14" xfId="0" applyFont="1" applyFill="1" applyBorder="1"/>
    <xf numFmtId="0" fontId="1" fillId="6" borderId="21" xfId="0" applyFont="1" applyFill="1" applyBorder="1" applyAlignment="1">
      <alignment horizontal="center"/>
    </xf>
    <xf numFmtId="164" fontId="1" fillId="6" borderId="22" xfId="0" applyNumberFormat="1" applyFont="1" applyFill="1" applyBorder="1" applyAlignment="1">
      <alignment horizontal="center"/>
    </xf>
    <xf numFmtId="0" fontId="1" fillId="6" borderId="23" xfId="0" applyFont="1" applyFill="1" applyBorder="1"/>
    <xf numFmtId="0" fontId="1" fillId="6" borderId="15" xfId="0" applyFont="1" applyFill="1" applyBorder="1" applyAlignment="1">
      <alignment horizontal="center"/>
    </xf>
    <xf numFmtId="164" fontId="1" fillId="6" borderId="16" xfId="0" applyNumberFormat="1" applyFont="1" applyFill="1" applyBorder="1" applyAlignment="1">
      <alignment horizontal="center"/>
    </xf>
    <xf numFmtId="0" fontId="1" fillId="6" borderId="17" xfId="0" applyFont="1" applyFill="1" applyBorder="1"/>
    <xf numFmtId="4" fontId="0" fillId="3" borderId="4" xfId="0" applyNumberFormat="1" applyFill="1" applyBorder="1" applyAlignment="1">
      <alignment horizontal="center"/>
    </xf>
    <xf numFmtId="4" fontId="0" fillId="3" borderId="5" xfId="0" applyNumberFormat="1" applyFill="1" applyBorder="1" applyAlignment="1">
      <alignment horizontal="center"/>
    </xf>
    <xf numFmtId="4" fontId="0" fillId="3" borderId="6" xfId="0" applyNumberFormat="1" applyFill="1" applyBorder="1" applyAlignment="1">
      <alignment horizontal="center"/>
    </xf>
    <xf numFmtId="4" fontId="5" fillId="0" borderId="28" xfId="0" applyNumberFormat="1" applyFont="1" applyBorder="1"/>
    <xf numFmtId="4" fontId="1" fillId="6" borderId="21" xfId="0" applyNumberFormat="1" applyFont="1" applyFill="1" applyBorder="1"/>
    <xf numFmtId="4" fontId="5" fillId="2" borderId="21" xfId="0" applyNumberFormat="1" applyFont="1" applyFill="1" applyBorder="1"/>
    <xf numFmtId="4" fontId="1" fillId="7" borderId="13" xfId="0" applyNumberFormat="1" applyFont="1" applyFill="1" applyBorder="1"/>
    <xf numFmtId="4" fontId="1" fillId="8" borderId="29" xfId="0" applyNumberFormat="1" applyFont="1" applyFill="1" applyBorder="1"/>
    <xf numFmtId="4" fontId="1" fillId="6" borderId="12" xfId="0" applyNumberFormat="1" applyFont="1" applyFill="1" applyBorder="1"/>
    <xf numFmtId="4" fontId="5" fillId="2" borderId="12" xfId="0" applyNumberFormat="1" applyFont="1" applyFill="1" applyBorder="1"/>
    <xf numFmtId="4" fontId="1" fillId="6" borderId="15" xfId="0" applyNumberFormat="1" applyFont="1" applyFill="1" applyBorder="1"/>
    <xf numFmtId="4" fontId="1" fillId="7" borderId="22" xfId="0" applyNumberFormat="1" applyFont="1" applyFill="1" applyBorder="1"/>
    <xf numFmtId="4" fontId="1" fillId="7" borderId="16" xfId="0" applyNumberFormat="1" applyFont="1" applyFill="1" applyBorder="1"/>
    <xf numFmtId="4" fontId="2" fillId="2" borderId="26" xfId="0" applyNumberFormat="1" applyFont="1" applyFill="1" applyBorder="1"/>
    <xf numFmtId="4" fontId="5" fillId="2" borderId="27" xfId="0" applyNumberFormat="1" applyFont="1" applyFill="1" applyBorder="1"/>
    <xf numFmtId="4" fontId="5" fillId="2" borderId="25" xfId="0" applyNumberFormat="1" applyFont="1" applyFill="1" applyBorder="1"/>
    <xf numFmtId="4" fontId="5" fillId="2" borderId="15" xfId="0" applyNumberFormat="1" applyFont="1" applyFill="1" applyBorder="1"/>
    <xf numFmtId="4" fontId="1" fillId="4" borderId="25" xfId="0" applyNumberFormat="1" applyFont="1" applyFill="1" applyBorder="1"/>
    <xf numFmtId="4" fontId="1" fillId="4" borderId="26" xfId="0" applyNumberFormat="1" applyFont="1" applyFill="1" applyBorder="1"/>
    <xf numFmtId="4" fontId="1" fillId="4" borderId="27" xfId="0" applyNumberFormat="1" applyFont="1" applyFill="1" applyBorder="1"/>
    <xf numFmtId="4" fontId="1" fillId="7" borderId="19" xfId="0" applyNumberFormat="1" applyFont="1" applyFill="1" applyBorder="1"/>
    <xf numFmtId="4" fontId="1" fillId="6" borderId="46" xfId="0" applyNumberFormat="1" applyFont="1" applyFill="1" applyBorder="1"/>
    <xf numFmtId="4" fontId="1" fillId="7" borderId="47" xfId="0" applyNumberFormat="1" applyFont="1" applyFill="1" applyBorder="1"/>
    <xf numFmtId="4" fontId="1" fillId="6" borderId="48" xfId="0" applyNumberFormat="1" applyFont="1" applyFill="1" applyBorder="1"/>
    <xf numFmtId="4" fontId="1" fillId="6" borderId="40" xfId="0" applyNumberFormat="1" applyFont="1" applyFill="1" applyBorder="1"/>
    <xf numFmtId="4" fontId="1" fillId="6" borderId="7" xfId="0" applyNumberFormat="1" applyFont="1" applyFill="1" applyBorder="1"/>
    <xf numFmtId="4" fontId="1" fillId="7" borderId="10" xfId="0" applyNumberFormat="1" applyFont="1" applyFill="1" applyBorder="1"/>
    <xf numFmtId="4" fontId="2" fillId="2" borderId="16" xfId="0" applyNumberFormat="1" applyFont="1" applyFill="1" applyBorder="1" applyAlignment="1">
      <alignment horizontal="right"/>
    </xf>
    <xf numFmtId="0" fontId="11" fillId="0" borderId="0" xfId="0" applyFont="1"/>
    <xf numFmtId="0" fontId="11" fillId="0" borderId="42" xfId="0" applyFont="1" applyBorder="1" applyAlignment="1">
      <alignment horizontal="center"/>
    </xf>
    <xf numFmtId="4" fontId="11" fillId="0" borderId="0" xfId="0" applyNumberFormat="1" applyFont="1"/>
    <xf numFmtId="4" fontId="14" fillId="0" borderId="0" xfId="0" applyNumberFormat="1" applyFont="1"/>
    <xf numFmtId="0" fontId="14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left"/>
    </xf>
    <xf numFmtId="164" fontId="13" fillId="0" borderId="0" xfId="0" applyNumberFormat="1" applyFont="1" applyAlignment="1">
      <alignment horizontal="left"/>
    </xf>
    <xf numFmtId="4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4" fontId="12" fillId="0" borderId="0" xfId="0" applyNumberFormat="1" applyFont="1" applyAlignment="1">
      <alignment horizontal="right"/>
    </xf>
    <xf numFmtId="14" fontId="14" fillId="0" borderId="0" xfId="0" applyNumberFormat="1" applyFont="1" applyAlignment="1">
      <alignment horizontal="left"/>
    </xf>
    <xf numFmtId="0" fontId="14" fillId="0" borderId="0" xfId="0" applyFont="1" applyAlignment="1">
      <alignment horizontal="right"/>
    </xf>
    <xf numFmtId="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left"/>
    </xf>
    <xf numFmtId="0" fontId="0" fillId="0" borderId="24" xfId="0" applyBorder="1"/>
    <xf numFmtId="14" fontId="15" fillId="0" borderId="0" xfId="0" applyNumberFormat="1" applyFont="1" applyAlignment="1">
      <alignment horizontal="center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4" fontId="16" fillId="0" borderId="0" xfId="0" applyNumberFormat="1" applyFont="1"/>
    <xf numFmtId="164" fontId="15" fillId="0" borderId="24" xfId="0" applyNumberFormat="1" applyFont="1" applyBorder="1" applyAlignment="1">
      <alignment horizontal="center"/>
    </xf>
    <xf numFmtId="0" fontId="15" fillId="0" borderId="24" xfId="0" applyFont="1" applyBorder="1"/>
    <xf numFmtId="4" fontId="16" fillId="0" borderId="24" xfId="0" applyNumberFormat="1" applyFont="1" applyBorder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right"/>
    </xf>
    <xf numFmtId="4" fontId="15" fillId="0" borderId="0" xfId="0" applyNumberFormat="1" applyFont="1"/>
    <xf numFmtId="0" fontId="15" fillId="0" borderId="24" xfId="0" applyFont="1" applyBorder="1" applyAlignment="1">
      <alignment horizontal="left"/>
    </xf>
    <xf numFmtId="0" fontId="15" fillId="0" borderId="24" xfId="0" applyFont="1" applyBorder="1" applyAlignment="1">
      <alignment horizontal="right"/>
    </xf>
    <xf numFmtId="0" fontId="16" fillId="0" borderId="24" xfId="0" applyFont="1" applyBorder="1"/>
    <xf numFmtId="4" fontId="15" fillId="0" borderId="0" xfId="0" applyNumberFormat="1" applyFont="1" applyAlignment="1">
      <alignment horizontal="right"/>
    </xf>
    <xf numFmtId="4" fontId="1" fillId="7" borderId="9" xfId="0" applyNumberFormat="1" applyFont="1" applyFill="1" applyBorder="1"/>
    <xf numFmtId="4" fontId="1" fillId="7" borderId="11" xfId="0" applyNumberFormat="1" applyFont="1" applyFill="1" applyBorder="1"/>
    <xf numFmtId="4" fontId="1" fillId="6" borderId="47" xfId="0" applyNumberFormat="1" applyFont="1" applyFill="1" applyBorder="1"/>
    <xf numFmtId="4" fontId="1" fillId="7" borderId="18" xfId="0" applyNumberFormat="1" applyFont="1" applyFill="1" applyBorder="1"/>
    <xf numFmtId="4" fontId="1" fillId="7" borderId="20" xfId="0" applyNumberFormat="1" applyFont="1" applyFill="1" applyBorder="1"/>
    <xf numFmtId="4" fontId="1" fillId="6" borderId="3" xfId="0" applyNumberFormat="1" applyFont="1" applyFill="1" applyBorder="1"/>
    <xf numFmtId="4" fontId="1" fillId="7" borderId="46" xfId="0" applyNumberFormat="1" applyFont="1" applyFill="1" applyBorder="1"/>
    <xf numFmtId="4" fontId="1" fillId="7" borderId="25" xfId="0" applyNumberFormat="1" applyFont="1" applyFill="1" applyBorder="1"/>
    <xf numFmtId="4" fontId="4" fillId="7" borderId="16" xfId="0" applyNumberFormat="1" applyFont="1" applyFill="1" applyBorder="1"/>
    <xf numFmtId="4" fontId="1" fillId="7" borderId="17" xfId="0" applyNumberFormat="1" applyFont="1" applyFill="1" applyBorder="1"/>
    <xf numFmtId="4" fontId="1" fillId="7" borderId="15" xfId="0" applyNumberFormat="1" applyFont="1" applyFill="1" applyBorder="1"/>
    <xf numFmtId="4" fontId="1" fillId="6" borderId="51" xfId="0" applyNumberFormat="1" applyFont="1" applyFill="1" applyBorder="1"/>
    <xf numFmtId="4" fontId="1" fillId="6" borderId="25" xfId="0" applyNumberFormat="1" applyFont="1" applyFill="1" applyBorder="1"/>
    <xf numFmtId="4" fontId="1" fillId="6" borderId="27" xfId="0" applyNumberFormat="1" applyFont="1" applyFill="1" applyBorder="1"/>
    <xf numFmtId="4" fontId="1" fillId="7" borderId="12" xfId="0" applyNumberFormat="1" applyFont="1" applyFill="1" applyBorder="1"/>
    <xf numFmtId="4" fontId="4" fillId="6" borderId="26" xfId="0" applyNumberFormat="1" applyFont="1" applyFill="1" applyBorder="1"/>
    <xf numFmtId="4" fontId="1" fillId="7" borderId="27" xfId="0" applyNumberFormat="1" applyFont="1" applyFill="1" applyBorder="1"/>
    <xf numFmtId="14" fontId="15" fillId="0" borderId="24" xfId="0" applyNumberFormat="1" applyFont="1" applyBorder="1" applyAlignment="1">
      <alignment horizontal="left"/>
    </xf>
    <xf numFmtId="14" fontId="15" fillId="0" borderId="0" xfId="0" applyNumberFormat="1" applyFont="1" applyAlignment="1">
      <alignment horizontal="left"/>
    </xf>
    <xf numFmtId="0" fontId="5" fillId="2" borderId="21" xfId="0" applyFont="1" applyFill="1" applyBorder="1" applyAlignment="1">
      <alignment horizontal="center"/>
    </xf>
    <xf numFmtId="164" fontId="5" fillId="2" borderId="22" xfId="0" applyNumberFormat="1" applyFont="1" applyFill="1" applyBorder="1" applyAlignment="1">
      <alignment horizontal="center"/>
    </xf>
    <xf numFmtId="0" fontId="5" fillId="2" borderId="23" xfId="0" applyFont="1" applyFill="1" applyBorder="1"/>
    <xf numFmtId="0" fontId="5" fillId="2" borderId="15" xfId="0" applyFont="1" applyFill="1" applyBorder="1" applyAlignment="1">
      <alignment horizontal="center"/>
    </xf>
    <xf numFmtId="164" fontId="5" fillId="2" borderId="16" xfId="0" applyNumberFormat="1" applyFont="1" applyFill="1" applyBorder="1" applyAlignment="1">
      <alignment horizontal="center"/>
    </xf>
    <xf numFmtId="0" fontId="5" fillId="2" borderId="17" xfId="0" applyFont="1" applyFill="1" applyBorder="1"/>
    <xf numFmtId="14" fontId="17" fillId="0" borderId="0" xfId="0" applyNumberFormat="1" applyFont="1" applyAlignment="1">
      <alignment horizontal="left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164" fontId="17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0" fontId="5" fillId="0" borderId="0" xfId="0" applyNumberFormat="1" applyFont="1" applyAlignment="1">
      <alignment horizontal="right"/>
    </xf>
    <xf numFmtId="4" fontId="17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center"/>
    </xf>
    <xf numFmtId="49" fontId="15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3" fillId="0" borderId="52" xfId="0" applyFont="1" applyBorder="1" applyAlignment="1">
      <alignment horizontal="left"/>
    </xf>
    <xf numFmtId="0" fontId="3" fillId="0" borderId="52" xfId="0" applyFont="1" applyBorder="1" applyAlignment="1">
      <alignment horizontal="center"/>
    </xf>
    <xf numFmtId="0" fontId="3" fillId="0" borderId="52" xfId="0" applyFont="1" applyBorder="1" applyAlignment="1">
      <alignment horizontal="right"/>
    </xf>
    <xf numFmtId="0" fontId="3" fillId="0" borderId="53" xfId="0" applyFont="1" applyBorder="1" applyAlignment="1">
      <alignment horizontal="center"/>
    </xf>
    <xf numFmtId="0" fontId="13" fillId="0" borderId="0" xfId="0" applyFont="1"/>
    <xf numFmtId="4" fontId="3" fillId="0" borderId="0" xfId="0" applyNumberFormat="1" applyFont="1" applyAlignment="1">
      <alignment horizontal="right"/>
    </xf>
    <xf numFmtId="10" fontId="5" fillId="0" borderId="0" xfId="0" applyNumberFormat="1" applyFont="1"/>
    <xf numFmtId="49" fontId="0" fillId="0" borderId="0" xfId="0" applyNumberFormat="1" applyAlignment="1">
      <alignment horizontal="center"/>
    </xf>
    <xf numFmtId="0" fontId="0" fillId="0" borderId="54" xfId="0" applyBorder="1" applyAlignment="1">
      <alignment horizontal="right"/>
    </xf>
    <xf numFmtId="0" fontId="0" fillId="0" borderId="0" xfId="0" applyAlignment="1">
      <alignment horizontal="left"/>
    </xf>
    <xf numFmtId="4" fontId="0" fillId="0" borderId="55" xfId="0" applyNumberFormat="1" applyBorder="1"/>
    <xf numFmtId="4" fontId="0" fillId="0" borderId="56" xfId="0" applyNumberFormat="1" applyBorder="1"/>
    <xf numFmtId="0" fontId="6" fillId="0" borderId="0" xfId="0" applyFont="1"/>
    <xf numFmtId="49" fontId="3" fillId="0" borderId="0" xfId="0" applyNumberFormat="1" applyFont="1" applyAlignment="1">
      <alignment horizontal="center"/>
    </xf>
    <xf numFmtId="0" fontId="5" fillId="2" borderId="25" xfId="0" applyFont="1" applyFill="1" applyBorder="1" applyAlignment="1">
      <alignment horizontal="center"/>
    </xf>
    <xf numFmtId="164" fontId="5" fillId="2" borderId="26" xfId="0" applyNumberFormat="1" applyFont="1" applyFill="1" applyBorder="1" applyAlignment="1">
      <alignment horizontal="center"/>
    </xf>
    <xf numFmtId="0" fontId="5" fillId="2" borderId="27" xfId="0" applyFont="1" applyFill="1" applyBorder="1" applyAlignment="1">
      <alignment horizontal="left"/>
    </xf>
    <xf numFmtId="4" fontId="1" fillId="7" borderId="25" xfId="0" applyNumberFormat="1" applyFont="1" applyFill="1" applyBorder="1" applyAlignment="1">
      <alignment vertical="center"/>
    </xf>
    <xf numFmtId="4" fontId="1" fillId="7" borderId="27" xfId="0" applyNumberFormat="1" applyFont="1" applyFill="1" applyBorder="1" applyAlignment="1">
      <alignment vertical="center"/>
    </xf>
    <xf numFmtId="4" fontId="1" fillId="7" borderId="26" xfId="0" applyNumberFormat="1" applyFont="1" applyFill="1" applyBorder="1" applyAlignment="1">
      <alignment vertical="center"/>
    </xf>
    <xf numFmtId="4" fontId="1" fillId="6" borderId="46" xfId="0" applyNumberFormat="1" applyFont="1" applyFill="1" applyBorder="1" applyAlignment="1">
      <alignment vertical="center"/>
    </xf>
    <xf numFmtId="4" fontId="4" fillId="6" borderId="47" xfId="0" applyNumberFormat="1" applyFont="1" applyFill="1" applyBorder="1" applyAlignment="1">
      <alignment vertical="center"/>
    </xf>
    <xf numFmtId="4" fontId="1" fillId="6" borderId="48" xfId="0" applyNumberFormat="1" applyFont="1" applyFill="1" applyBorder="1" applyAlignment="1">
      <alignment vertical="center"/>
    </xf>
    <xf numFmtId="4" fontId="1" fillId="7" borderId="26" xfId="0" applyNumberFormat="1" applyFont="1" applyFill="1" applyBorder="1"/>
    <xf numFmtId="4" fontId="1" fillId="9" borderId="9" xfId="0" applyNumberFormat="1" applyFont="1" applyFill="1" applyBorder="1"/>
    <xf numFmtId="4" fontId="1" fillId="9" borderId="10" xfId="0" applyNumberFormat="1" applyFont="1" applyFill="1" applyBorder="1"/>
    <xf numFmtId="4" fontId="1" fillId="9" borderId="11" xfId="0" applyNumberFormat="1" applyFont="1" applyFill="1" applyBorder="1"/>
    <xf numFmtId="4" fontId="1" fillId="9" borderId="21" xfId="0" applyNumberFormat="1" applyFont="1" applyFill="1" applyBorder="1"/>
    <xf numFmtId="4" fontId="1" fillId="9" borderId="22" xfId="0" applyNumberFormat="1" applyFont="1" applyFill="1" applyBorder="1"/>
    <xf numFmtId="4" fontId="1" fillId="9" borderId="23" xfId="0" applyNumberFormat="1" applyFont="1" applyFill="1" applyBorder="1"/>
    <xf numFmtId="4" fontId="1" fillId="7" borderId="23" xfId="0" applyNumberFormat="1" applyFont="1" applyFill="1" applyBorder="1"/>
    <xf numFmtId="4" fontId="7" fillId="2" borderId="49" xfId="0" applyNumberFormat="1" applyFont="1" applyFill="1" applyBorder="1" applyAlignment="1">
      <alignment horizontal="right"/>
    </xf>
    <xf numFmtId="4" fontId="7" fillId="2" borderId="2" xfId="0" applyNumberFormat="1" applyFont="1" applyFill="1" applyBorder="1" applyAlignment="1">
      <alignment horizontal="right"/>
    </xf>
    <xf numFmtId="4" fontId="7" fillId="2" borderId="50" xfId="0" applyNumberFormat="1" applyFont="1" applyFill="1" applyBorder="1" applyAlignment="1">
      <alignment horizontal="right"/>
    </xf>
    <xf numFmtId="4" fontId="5" fillId="2" borderId="9" xfId="0" applyNumberFormat="1" applyFont="1" applyFill="1" applyBorder="1" applyAlignment="1">
      <alignment horizontal="right" vertical="center"/>
    </xf>
    <xf numFmtId="4" fontId="2" fillId="2" borderId="10" xfId="0" applyNumberFormat="1" applyFont="1" applyFill="1" applyBorder="1" applyAlignment="1">
      <alignment horizontal="right" vertical="center"/>
    </xf>
    <xf numFmtId="4" fontId="5" fillId="2" borderId="11" xfId="0" applyNumberFormat="1" applyFont="1" applyFill="1" applyBorder="1" applyAlignment="1">
      <alignment horizontal="right" vertical="center"/>
    </xf>
    <xf numFmtId="4" fontId="5" fillId="2" borderId="46" xfId="0" applyNumberFormat="1" applyFont="1" applyFill="1" applyBorder="1" applyAlignment="1">
      <alignment horizontal="right" vertical="center"/>
    </xf>
    <xf numFmtId="4" fontId="2" fillId="2" borderId="47" xfId="0" applyNumberFormat="1" applyFont="1" applyFill="1" applyBorder="1" applyAlignment="1">
      <alignment horizontal="right" vertical="center"/>
    </xf>
    <xf numFmtId="4" fontId="5" fillId="2" borderId="48" xfId="0" applyNumberFormat="1" applyFont="1" applyFill="1" applyBorder="1" applyAlignment="1">
      <alignment horizontal="right" vertical="center"/>
    </xf>
    <xf numFmtId="4" fontId="4" fillId="6" borderId="47" xfId="0" applyNumberFormat="1" applyFont="1" applyFill="1" applyBorder="1"/>
    <xf numFmtId="4" fontId="4" fillId="9" borderId="10" xfId="0" applyNumberFormat="1" applyFont="1" applyFill="1" applyBorder="1"/>
    <xf numFmtId="4" fontId="1" fillId="4" borderId="9" xfId="0" applyNumberFormat="1" applyFont="1" applyFill="1" applyBorder="1"/>
    <xf numFmtId="4" fontId="4" fillId="4" borderId="10" xfId="0" applyNumberFormat="1" applyFont="1" applyFill="1" applyBorder="1"/>
    <xf numFmtId="4" fontId="1" fillId="7" borderId="21" xfId="0" applyNumberFormat="1" applyFont="1" applyFill="1" applyBorder="1"/>
    <xf numFmtId="4" fontId="4" fillId="7" borderId="22" xfId="0" applyNumberFormat="1" applyFont="1" applyFill="1" applyBorder="1"/>
    <xf numFmtId="4" fontId="1" fillId="4" borderId="11" xfId="0" applyNumberFormat="1" applyFont="1" applyFill="1" applyBorder="1"/>
    <xf numFmtId="4" fontId="1" fillId="9" borderId="18" xfId="0" applyNumberFormat="1" applyFont="1" applyFill="1" applyBorder="1"/>
    <xf numFmtId="4" fontId="1" fillId="9" borderId="19" xfId="0" applyNumberFormat="1" applyFont="1" applyFill="1" applyBorder="1"/>
    <xf numFmtId="4" fontId="1" fillId="9" borderId="20" xfId="0" applyNumberFormat="1" applyFont="1" applyFill="1" applyBorder="1"/>
    <xf numFmtId="4" fontId="1" fillId="9" borderId="14" xfId="0" applyNumberFormat="1" applyFont="1" applyFill="1" applyBorder="1"/>
    <xf numFmtId="4" fontId="1" fillId="4" borderId="18" xfId="0" applyNumberFormat="1" applyFont="1" applyFill="1" applyBorder="1"/>
    <xf numFmtId="4" fontId="1" fillId="4" borderId="19" xfId="0" applyNumberFormat="1" applyFont="1" applyFill="1" applyBorder="1"/>
    <xf numFmtId="4" fontId="1" fillId="4" borderId="20" xfId="0" applyNumberFormat="1" applyFont="1" applyFill="1" applyBorder="1"/>
    <xf numFmtId="4" fontId="1" fillId="9" borderId="12" xfId="0" applyNumberFormat="1" applyFont="1" applyFill="1" applyBorder="1"/>
    <xf numFmtId="4" fontId="1" fillId="9" borderId="13" xfId="0" applyNumberFormat="1" applyFont="1" applyFill="1" applyBorder="1"/>
    <xf numFmtId="4" fontId="2" fillId="0" borderId="10" xfId="0" applyNumberFormat="1" applyFont="1" applyBorder="1"/>
    <xf numFmtId="4" fontId="5" fillId="0" borderId="11" xfId="0" applyNumberFormat="1" applyFont="1" applyBorder="1"/>
    <xf numFmtId="4" fontId="5" fillId="0" borderId="9" xfId="0" applyNumberFormat="1" applyFont="1" applyBorder="1"/>
    <xf numFmtId="4" fontId="5" fillId="2" borderId="18" xfId="0" applyNumberFormat="1" applyFont="1" applyFill="1" applyBorder="1"/>
    <xf numFmtId="4" fontId="2" fillId="2" borderId="19" xfId="0" applyNumberFormat="1" applyFont="1" applyFill="1" applyBorder="1"/>
    <xf numFmtId="4" fontId="5" fillId="2" borderId="20" xfId="0" applyNumberFormat="1" applyFont="1" applyFill="1" applyBorder="1"/>
    <xf numFmtId="4" fontId="1" fillId="6" borderId="61" xfId="0" applyNumberFormat="1" applyFont="1" applyFill="1" applyBorder="1"/>
    <xf numFmtId="4" fontId="1" fillId="7" borderId="62" xfId="0" applyNumberFormat="1" applyFont="1" applyFill="1" applyBorder="1"/>
    <xf numFmtId="4" fontId="5" fillId="2" borderId="63" xfId="0" applyNumberFormat="1" applyFont="1" applyFill="1" applyBorder="1" applyAlignment="1">
      <alignment horizontal="right" vertical="center"/>
    </xf>
    <xf numFmtId="4" fontId="2" fillId="2" borderId="29" xfId="0" applyNumberFormat="1" applyFont="1" applyFill="1" applyBorder="1" applyAlignment="1">
      <alignment horizontal="right" vertical="center"/>
    </xf>
    <xf numFmtId="4" fontId="5" fillId="2" borderId="30" xfId="0" applyNumberFormat="1" applyFont="1" applyFill="1" applyBorder="1" applyAlignment="1">
      <alignment horizontal="right" vertical="center"/>
    </xf>
    <xf numFmtId="0" fontId="19" fillId="5" borderId="4" xfId="0" applyFont="1" applyFill="1" applyBorder="1" applyAlignment="1">
      <alignment horizontal="center"/>
    </xf>
    <xf numFmtId="4" fontId="19" fillId="5" borderId="29" xfId="0" applyNumberFormat="1" applyFont="1" applyFill="1" applyBorder="1"/>
    <xf numFmtId="0" fontId="19" fillId="5" borderId="29" xfId="0" applyFont="1" applyFill="1" applyBorder="1" applyAlignment="1">
      <alignment horizontal="center"/>
    </xf>
    <xf numFmtId="4" fontId="19" fillId="5" borderId="6" xfId="0" applyNumberFormat="1" applyFont="1" applyFill="1" applyBorder="1"/>
    <xf numFmtId="4" fontId="18" fillId="5" borderId="10" xfId="0" applyNumberFormat="1" applyFont="1" applyFill="1" applyBorder="1"/>
    <xf numFmtId="4" fontId="18" fillId="5" borderId="11" xfId="0" applyNumberFormat="1" applyFont="1" applyFill="1" applyBorder="1"/>
    <xf numFmtId="2" fontId="18" fillId="8" borderId="16" xfId="0" applyNumberFormat="1" applyFont="1" applyFill="1" applyBorder="1"/>
    <xf numFmtId="4" fontId="18" fillId="8" borderId="16" xfId="0" applyNumberFormat="1" applyFont="1" applyFill="1" applyBorder="1"/>
    <xf numFmtId="4" fontId="18" fillId="8" borderId="20" xfId="0" applyNumberFormat="1" applyFont="1" applyFill="1" applyBorder="1"/>
    <xf numFmtId="2" fontId="18" fillId="5" borderId="16" xfId="0" applyNumberFormat="1" applyFont="1" applyFill="1" applyBorder="1"/>
    <xf numFmtId="4" fontId="18" fillId="5" borderId="20" xfId="0" applyNumberFormat="1" applyFont="1" applyFill="1" applyBorder="1"/>
    <xf numFmtId="4" fontId="1" fillId="6" borderId="63" xfId="0" applyNumberFormat="1" applyFont="1" applyFill="1" applyBorder="1"/>
    <xf numFmtId="4" fontId="5" fillId="2" borderId="18" xfId="0" applyNumberFormat="1" applyFont="1" applyFill="1" applyBorder="1" applyAlignment="1">
      <alignment vertical="center"/>
    </xf>
    <xf numFmtId="4" fontId="2" fillId="2" borderId="19" xfId="0" applyNumberFormat="1" applyFont="1" applyFill="1" applyBorder="1" applyAlignment="1">
      <alignment vertical="center"/>
    </xf>
    <xf numFmtId="4" fontId="5" fillId="2" borderId="20" xfId="0" applyNumberFormat="1" applyFont="1" applyFill="1" applyBorder="1" applyAlignment="1">
      <alignment vertical="center"/>
    </xf>
    <xf numFmtId="4" fontId="1" fillId="9" borderId="25" xfId="0" applyNumberFormat="1" applyFont="1" applyFill="1" applyBorder="1"/>
    <xf numFmtId="4" fontId="1" fillId="9" borderId="26" xfId="0" applyNumberFormat="1" applyFont="1" applyFill="1" applyBorder="1"/>
    <xf numFmtId="4" fontId="1" fillId="4" borderId="8" xfId="0" applyNumberFormat="1" applyFont="1" applyFill="1" applyBorder="1"/>
    <xf numFmtId="4" fontId="1" fillId="4" borderId="3" xfId="0" applyNumberFormat="1" applyFont="1" applyFill="1" applyBorder="1"/>
    <xf numFmtId="4" fontId="1" fillId="4" borderId="7" xfId="0" applyNumberFormat="1" applyFont="1" applyFill="1" applyBorder="1"/>
    <xf numFmtId="4" fontId="1" fillId="9" borderId="63" xfId="0" applyNumberFormat="1" applyFont="1" applyFill="1" applyBorder="1"/>
    <xf numFmtId="4" fontId="1" fillId="9" borderId="29" xfId="0" applyNumberFormat="1" applyFont="1" applyFill="1" applyBorder="1"/>
    <xf numFmtId="4" fontId="1" fillId="9" borderId="30" xfId="0" applyNumberFormat="1" applyFont="1" applyFill="1" applyBorder="1"/>
    <xf numFmtId="4" fontId="1" fillId="9" borderId="62" xfId="0" applyNumberFormat="1" applyFont="1" applyFill="1" applyBorder="1"/>
    <xf numFmtId="4" fontId="18" fillId="10" borderId="10" xfId="0" applyNumberFormat="1" applyFont="1" applyFill="1" applyBorder="1"/>
    <xf numFmtId="4" fontId="18" fillId="10" borderId="11" xfId="0" applyNumberFormat="1" applyFont="1" applyFill="1" applyBorder="1"/>
    <xf numFmtId="4" fontId="18" fillId="5" borderId="16" xfId="0" applyNumberFormat="1" applyFont="1" applyFill="1" applyBorder="1"/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4" fontId="5" fillId="2" borderId="64" xfId="0" applyNumberFormat="1" applyFont="1" applyFill="1" applyBorder="1" applyAlignment="1">
      <alignment horizontal="right" vertical="center"/>
    </xf>
    <xf numFmtId="49" fontId="3" fillId="3" borderId="29" xfId="0" applyNumberFormat="1" applyFont="1" applyFill="1" applyBorder="1" applyAlignment="1">
      <alignment horizontal="center"/>
    </xf>
    <xf numFmtId="4" fontId="5" fillId="0" borderId="29" xfId="0" applyNumberFormat="1" applyFont="1" applyBorder="1"/>
    <xf numFmtId="0" fontId="3" fillId="0" borderId="3" xfId="0" applyFont="1" applyBorder="1" applyAlignment="1">
      <alignment horizontal="center" vertical="center"/>
    </xf>
    <xf numFmtId="4" fontId="4" fillId="3" borderId="4" xfId="0" applyNumberFormat="1" applyFont="1" applyFill="1" applyBorder="1" applyAlignment="1">
      <alignment horizontal="center"/>
    </xf>
    <xf numFmtId="4" fontId="4" fillId="3" borderId="5" xfId="0" applyNumberFormat="1" applyFont="1" applyFill="1" applyBorder="1" applyAlignment="1">
      <alignment horizontal="center"/>
    </xf>
    <xf numFmtId="4" fontId="4" fillId="3" borderId="6" xfId="0" applyNumberFormat="1" applyFont="1" applyFill="1" applyBorder="1" applyAlignment="1">
      <alignment horizontal="center"/>
    </xf>
    <xf numFmtId="4" fontId="2" fillId="2" borderId="19" xfId="0" applyNumberFormat="1" applyFont="1" applyFill="1" applyBorder="1" applyAlignment="1">
      <alignment horizontal="right" vertical="center"/>
    </xf>
    <xf numFmtId="4" fontId="5" fillId="2" borderId="20" xfId="0" applyNumberFormat="1" applyFont="1" applyFill="1" applyBorder="1" applyAlignment="1">
      <alignment horizontal="right" vertical="center"/>
    </xf>
    <xf numFmtId="4" fontId="7" fillId="2" borderId="44" xfId="0" applyNumberFormat="1" applyFont="1" applyFill="1" applyBorder="1" applyAlignment="1">
      <alignment horizontal="right"/>
    </xf>
    <xf numFmtId="4" fontId="7" fillId="2" borderId="0" xfId="0" applyNumberFormat="1" applyFont="1" applyFill="1" applyAlignment="1">
      <alignment horizontal="right"/>
    </xf>
    <xf numFmtId="4" fontId="7" fillId="2" borderId="45" xfId="0" applyNumberFormat="1" applyFont="1" applyFill="1" applyBorder="1" applyAlignment="1">
      <alignment horizontal="right"/>
    </xf>
    <xf numFmtId="0" fontId="1" fillId="6" borderId="18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164" fontId="5" fillId="2" borderId="29" xfId="0" applyNumberFormat="1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4" fontId="7" fillId="3" borderId="4" xfId="0" applyNumberFormat="1" applyFont="1" applyFill="1" applyBorder="1" applyAlignment="1">
      <alignment horizontal="center"/>
    </xf>
    <xf numFmtId="4" fontId="7" fillId="3" borderId="5" xfId="0" applyNumberFormat="1" applyFont="1" applyFill="1" applyBorder="1" applyAlignment="1">
      <alignment horizontal="center"/>
    </xf>
    <xf numFmtId="4" fontId="7" fillId="3" borderId="6" xfId="0" applyNumberFormat="1" applyFont="1" applyFill="1" applyBorder="1" applyAlignment="1">
      <alignment horizontal="center"/>
    </xf>
    <xf numFmtId="4" fontId="2" fillId="2" borderId="31" xfId="0" applyNumberFormat="1" applyFont="1" applyFill="1" applyBorder="1" applyAlignment="1">
      <alignment horizontal="center"/>
    </xf>
    <xf numFmtId="4" fontId="2" fillId="2" borderId="32" xfId="0" applyNumberFormat="1" applyFont="1" applyFill="1" applyBorder="1" applyAlignment="1">
      <alignment horizontal="center"/>
    </xf>
    <xf numFmtId="4" fontId="2" fillId="2" borderId="33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4" fontId="6" fillId="2" borderId="20" xfId="0" applyNumberFormat="1" applyFont="1" applyFill="1" applyBorder="1" applyAlignment="1">
      <alignment horizontal="center"/>
    </xf>
    <xf numFmtId="4" fontId="6" fillId="2" borderId="27" xfId="0" applyNumberFormat="1" applyFont="1" applyFill="1" applyBorder="1" applyAlignment="1">
      <alignment horizontal="center"/>
    </xf>
    <xf numFmtId="4" fontId="6" fillId="2" borderId="7" xfId="0" applyNumberFormat="1" applyFont="1" applyFill="1" applyBorder="1" applyAlignment="1">
      <alignment horizontal="center"/>
    </xf>
    <xf numFmtId="4" fontId="7" fillId="2" borderId="34" xfId="0" applyNumberFormat="1" applyFont="1" applyFill="1" applyBorder="1" applyAlignment="1">
      <alignment horizontal="center"/>
    </xf>
    <xf numFmtId="4" fontId="7" fillId="2" borderId="35" xfId="0" applyNumberFormat="1" applyFont="1" applyFill="1" applyBorder="1" applyAlignment="1">
      <alignment horizontal="center"/>
    </xf>
    <xf numFmtId="4" fontId="7" fillId="2" borderId="36" xfId="0" applyNumberFormat="1" applyFont="1" applyFill="1" applyBorder="1" applyAlignment="1">
      <alignment horizontal="center"/>
    </xf>
    <xf numFmtId="4" fontId="7" fillId="2" borderId="18" xfId="0" applyNumberFormat="1" applyFont="1" applyFill="1" applyBorder="1" applyAlignment="1">
      <alignment horizontal="center"/>
    </xf>
    <xf numFmtId="4" fontId="7" fillId="2" borderId="25" xfId="0" applyNumberFormat="1" applyFont="1" applyFill="1" applyBorder="1" applyAlignment="1">
      <alignment horizontal="center"/>
    </xf>
    <xf numFmtId="4" fontId="7" fillId="2" borderId="40" xfId="0" applyNumberFormat="1" applyFont="1" applyFill="1" applyBorder="1" applyAlignment="1">
      <alignment horizontal="center"/>
    </xf>
    <xf numFmtId="4" fontId="7" fillId="2" borderId="19" xfId="0" applyNumberFormat="1" applyFont="1" applyFill="1" applyBorder="1" applyAlignment="1">
      <alignment horizontal="center"/>
    </xf>
    <xf numFmtId="4" fontId="7" fillId="2" borderId="26" xfId="0" applyNumberFormat="1" applyFont="1" applyFill="1" applyBorder="1" applyAlignment="1">
      <alignment horizontal="center"/>
    </xf>
    <xf numFmtId="4" fontId="7" fillId="2" borderId="3" xfId="0" applyNumberFormat="1" applyFont="1" applyFill="1" applyBorder="1" applyAlignment="1">
      <alignment horizontal="center"/>
    </xf>
    <xf numFmtId="4" fontId="0" fillId="0" borderId="0" xfId="0" applyNumberForma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/>
    </xf>
    <xf numFmtId="4" fontId="3" fillId="0" borderId="24" xfId="0" applyNumberFormat="1" applyFont="1" applyBorder="1" applyAlignment="1">
      <alignment horizontal="center"/>
    </xf>
    <xf numFmtId="4" fontId="7" fillId="2" borderId="37" xfId="0" applyNumberFormat="1" applyFont="1" applyFill="1" applyBorder="1" applyAlignment="1">
      <alignment horizontal="center"/>
    </xf>
    <xf numFmtId="4" fontId="7" fillId="2" borderId="38" xfId="0" applyNumberFormat="1" applyFont="1" applyFill="1" applyBorder="1" applyAlignment="1">
      <alignment horizontal="center"/>
    </xf>
    <xf numFmtId="4" fontId="7" fillId="2" borderId="39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4" fontId="2" fillId="2" borderId="57" xfId="0" applyNumberFormat="1" applyFont="1" applyFill="1" applyBorder="1" applyAlignment="1">
      <alignment horizontal="center"/>
    </xf>
    <xf numFmtId="4" fontId="2" fillId="2" borderId="24" xfId="0" applyNumberFormat="1" applyFont="1" applyFill="1" applyBorder="1" applyAlignment="1">
      <alignment horizontal="center"/>
    </xf>
    <xf numFmtId="4" fontId="2" fillId="2" borderId="58" xfId="0" applyNumberFormat="1" applyFont="1" applyFill="1" applyBorder="1" applyAlignment="1">
      <alignment horizontal="center"/>
    </xf>
    <xf numFmtId="4" fontId="2" fillId="2" borderId="59" xfId="0" applyNumberFormat="1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4" fontId="2" fillId="2" borderId="60" xfId="0" applyNumberFormat="1" applyFont="1" applyFill="1" applyBorder="1" applyAlignment="1">
      <alignment horizontal="center"/>
    </xf>
    <xf numFmtId="0" fontId="3" fillId="0" borderId="18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4" fontId="7" fillId="2" borderId="31" xfId="0" applyNumberFormat="1" applyFont="1" applyFill="1" applyBorder="1" applyAlignment="1">
      <alignment horizontal="center"/>
    </xf>
    <xf numFmtId="4" fontId="7" fillId="2" borderId="32" xfId="0" applyNumberFormat="1" applyFont="1" applyFill="1" applyBorder="1" applyAlignment="1">
      <alignment horizontal="center"/>
    </xf>
    <xf numFmtId="4" fontId="7" fillId="2" borderId="33" xfId="0" applyNumberFormat="1" applyFont="1" applyFill="1" applyBorder="1" applyAlignment="1">
      <alignment horizontal="center"/>
    </xf>
    <xf numFmtId="4" fontId="0" fillId="0" borderId="49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4" fontId="0" fillId="0" borderId="50" xfId="0" applyNumberFormat="1" applyBorder="1" applyAlignment="1">
      <alignment horizontal="center"/>
    </xf>
    <xf numFmtId="4" fontId="0" fillId="0" borderId="59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60" xfId="0" applyNumberFormat="1" applyBorder="1" applyAlignment="1">
      <alignment horizontal="center"/>
    </xf>
    <xf numFmtId="4" fontId="2" fillId="2" borderId="44" xfId="0" applyNumberFormat="1" applyFont="1" applyFill="1" applyBorder="1" applyAlignment="1">
      <alignment horizontal="center"/>
    </xf>
    <xf numFmtId="4" fontId="2" fillId="2" borderId="0" xfId="0" applyNumberFormat="1" applyFont="1" applyFill="1" applyAlignment="1">
      <alignment horizontal="center"/>
    </xf>
    <xf numFmtId="4" fontId="2" fillId="2" borderId="45" xfId="0" applyNumberFormat="1" applyFont="1" applyFill="1" applyBorder="1" applyAlignment="1">
      <alignment horizontal="center"/>
    </xf>
    <xf numFmtId="4" fontId="0" fillId="0" borderId="31" xfId="0" applyNumberFormat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4" fontId="0" fillId="0" borderId="33" xfId="0" applyNumberFormat="1" applyBorder="1" applyAlignment="1">
      <alignment horizontal="center"/>
    </xf>
    <xf numFmtId="4" fontId="0" fillId="0" borderId="18" xfId="0" applyNumberFormat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4" fontId="0" fillId="0" borderId="40" xfId="0" applyNumberFormat="1" applyBorder="1" applyAlignment="1">
      <alignment horizontal="center"/>
    </xf>
    <xf numFmtId="4" fontId="2" fillId="0" borderId="19" xfId="0" applyNumberFormat="1" applyFont="1" applyBorder="1" applyAlignment="1">
      <alignment horizontal="center"/>
    </xf>
    <xf numFmtId="4" fontId="2" fillId="0" borderId="26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4" fontId="5" fillId="0" borderId="20" xfId="0" applyNumberFormat="1" applyFont="1" applyBorder="1" applyAlignment="1">
      <alignment horizontal="center"/>
    </xf>
    <xf numFmtId="4" fontId="5" fillId="0" borderId="27" xfId="0" applyNumberFormat="1" applyFont="1" applyBorder="1" applyAlignment="1">
      <alignment horizontal="center"/>
    </xf>
    <xf numFmtId="4" fontId="5" fillId="0" borderId="7" xfId="0" applyNumberFormat="1" applyFont="1" applyBorder="1" applyAlignment="1">
      <alignment horizontal="center"/>
    </xf>
    <xf numFmtId="4" fontId="0" fillId="0" borderId="34" xfId="0" applyNumberFormat="1" applyBorder="1" applyAlignment="1">
      <alignment horizontal="center"/>
    </xf>
    <xf numFmtId="4" fontId="0" fillId="0" borderId="35" xfId="0" applyNumberFormat="1" applyBorder="1" applyAlignment="1">
      <alignment horizontal="center"/>
    </xf>
    <xf numFmtId="4" fontId="0" fillId="0" borderId="36" xfId="0" applyNumberFormat="1" applyBorder="1" applyAlignment="1">
      <alignment horizontal="center"/>
    </xf>
    <xf numFmtId="0" fontId="3" fillId="0" borderId="24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4" fillId="2" borderId="34" xfId="0" applyNumberFormat="1" applyFont="1" applyFill="1" applyBorder="1" applyAlignment="1">
      <alignment horizontal="center"/>
    </xf>
    <xf numFmtId="4" fontId="4" fillId="2" borderId="35" xfId="0" applyNumberFormat="1" applyFont="1" applyFill="1" applyBorder="1" applyAlignment="1">
      <alignment horizontal="center"/>
    </xf>
    <xf numFmtId="4" fontId="4" fillId="2" borderId="36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4" fontId="4" fillId="2" borderId="31" xfId="0" applyNumberFormat="1" applyFont="1" applyFill="1" applyBorder="1" applyAlignment="1">
      <alignment horizontal="center"/>
    </xf>
    <xf numFmtId="4" fontId="4" fillId="2" borderId="32" xfId="0" applyNumberFormat="1" applyFont="1" applyFill="1" applyBorder="1" applyAlignment="1">
      <alignment horizontal="center"/>
    </xf>
    <xf numFmtId="4" fontId="4" fillId="2" borderId="33" xfId="0" applyNumberFormat="1" applyFont="1" applyFill="1" applyBorder="1" applyAlignment="1">
      <alignment horizontal="center"/>
    </xf>
    <xf numFmtId="4" fontId="4" fillId="3" borderId="4" xfId="0" applyNumberFormat="1" applyFont="1" applyFill="1" applyBorder="1" applyAlignment="1">
      <alignment horizontal="center"/>
    </xf>
    <xf numFmtId="4" fontId="4" fillId="3" borderId="5" xfId="0" applyNumberFormat="1" applyFont="1" applyFill="1" applyBorder="1" applyAlignment="1">
      <alignment horizontal="center"/>
    </xf>
    <xf numFmtId="4" fontId="4" fillId="3" borderId="6" xfId="0" applyNumberFormat="1" applyFont="1" applyFill="1" applyBorder="1" applyAlignment="1">
      <alignment horizontal="center"/>
    </xf>
    <xf numFmtId="4" fontId="2" fillId="0" borderId="31" xfId="0" applyNumberFormat="1" applyFont="1" applyBorder="1" applyAlignment="1">
      <alignment horizontal="center"/>
    </xf>
    <xf numFmtId="4" fontId="2" fillId="0" borderId="32" xfId="0" applyNumberFormat="1" applyFont="1" applyBorder="1" applyAlignment="1">
      <alignment horizontal="center"/>
    </xf>
    <xf numFmtId="4" fontId="2" fillId="0" borderId="33" xfId="0" applyNumberFormat="1" applyFont="1" applyBorder="1" applyAlignment="1">
      <alignment horizontal="center"/>
    </xf>
    <xf numFmtId="4" fontId="2" fillId="0" borderId="57" xfId="0" applyNumberFormat="1" applyFont="1" applyBorder="1" applyAlignment="1">
      <alignment horizontal="center"/>
    </xf>
    <xf numFmtId="4" fontId="2" fillId="0" borderId="24" xfId="0" applyNumberFormat="1" applyFont="1" applyBorder="1" applyAlignment="1">
      <alignment horizontal="center"/>
    </xf>
    <xf numFmtId="4" fontId="2" fillId="0" borderId="58" xfId="0" applyNumberFormat="1" applyFont="1" applyBorder="1" applyAlignment="1">
      <alignment horizontal="center"/>
    </xf>
    <xf numFmtId="4" fontId="2" fillId="0" borderId="59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4" fontId="2" fillId="0" borderId="60" xfId="0" applyNumberFormat="1" applyFont="1" applyBorder="1" applyAlignment="1">
      <alignment horizontal="center"/>
    </xf>
    <xf numFmtId="4" fontId="4" fillId="2" borderId="49" xfId="0" applyNumberFormat="1" applyFont="1" applyFill="1" applyBorder="1" applyAlignment="1">
      <alignment horizontal="center"/>
    </xf>
    <xf numFmtId="4" fontId="4" fillId="2" borderId="2" xfId="0" applyNumberFormat="1" applyFont="1" applyFill="1" applyBorder="1" applyAlignment="1">
      <alignment horizontal="center"/>
    </xf>
    <xf numFmtId="4" fontId="4" fillId="2" borderId="50" xfId="0" applyNumberFormat="1" applyFont="1" applyFill="1" applyBorder="1" applyAlignment="1">
      <alignment horizontal="center"/>
    </xf>
    <xf numFmtId="4" fontId="4" fillId="2" borderId="59" xfId="0" applyNumberFormat="1" applyFont="1" applyFill="1" applyBorder="1" applyAlignment="1">
      <alignment horizontal="center"/>
    </xf>
    <xf numFmtId="4" fontId="4" fillId="2" borderId="1" xfId="0" applyNumberFormat="1" applyFont="1" applyFill="1" applyBorder="1" applyAlignment="1">
      <alignment horizontal="center"/>
    </xf>
    <xf numFmtId="4" fontId="4" fillId="2" borderId="60" xfId="0" applyNumberFormat="1" applyFont="1" applyFill="1" applyBorder="1" applyAlignment="1">
      <alignment horizontal="center"/>
    </xf>
    <xf numFmtId="4" fontId="7" fillId="2" borderId="57" xfId="0" applyNumberFormat="1" applyFont="1" applyFill="1" applyBorder="1" applyAlignment="1">
      <alignment horizontal="center"/>
    </xf>
    <xf numFmtId="4" fontId="7" fillId="2" borderId="24" xfId="0" applyNumberFormat="1" applyFont="1" applyFill="1" applyBorder="1" applyAlignment="1">
      <alignment horizontal="center"/>
    </xf>
    <xf numFmtId="4" fontId="7" fillId="2" borderId="58" xfId="0" applyNumberFormat="1" applyFont="1" applyFill="1" applyBorder="1" applyAlignment="1">
      <alignment horizontal="center"/>
    </xf>
    <xf numFmtId="4" fontId="7" fillId="2" borderId="59" xfId="0" applyNumberFormat="1" applyFont="1" applyFill="1" applyBorder="1" applyAlignment="1">
      <alignment horizontal="center"/>
    </xf>
    <xf numFmtId="4" fontId="7" fillId="2" borderId="1" xfId="0" applyNumberFormat="1" applyFont="1" applyFill="1" applyBorder="1" applyAlignment="1">
      <alignment horizontal="center"/>
    </xf>
    <xf numFmtId="4" fontId="7" fillId="2" borderId="60" xfId="0" applyNumberFormat="1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/>
    </xf>
    <xf numFmtId="164" fontId="5" fillId="2" borderId="19" xfId="0" applyNumberFormat="1" applyFont="1" applyFill="1" applyBorder="1" applyAlignment="1">
      <alignment horizontal="center" vertical="center"/>
    </xf>
    <xf numFmtId="164" fontId="5" fillId="2" borderId="3" xfId="0" applyNumberFormat="1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4" fontId="7" fillId="2" borderId="2" xfId="0" applyNumberFormat="1" applyFont="1" applyFill="1" applyBorder="1" applyAlignment="1">
      <alignment horizontal="center"/>
    </xf>
    <xf numFmtId="4" fontId="7" fillId="2" borderId="42" xfId="0" applyNumberFormat="1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 vertical="center"/>
    </xf>
    <xf numFmtId="0" fontId="1" fillId="5" borderId="40" xfId="0" applyFont="1" applyFill="1" applyBorder="1" applyAlignment="1">
      <alignment horizontal="center" vertical="center"/>
    </xf>
    <xf numFmtId="164" fontId="1" fillId="5" borderId="19" xfId="0" applyNumberFormat="1" applyFont="1" applyFill="1" applyBorder="1" applyAlignment="1">
      <alignment horizontal="center" vertical="center"/>
    </xf>
    <xf numFmtId="164" fontId="1" fillId="5" borderId="3" xfId="0" applyNumberFormat="1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4" fontId="1" fillId="6" borderId="19" xfId="0" applyNumberFormat="1" applyFont="1" applyFill="1" applyBorder="1" applyAlignment="1">
      <alignment horizontal="right" vertical="center"/>
    </xf>
    <xf numFmtId="4" fontId="1" fillId="6" borderId="3" xfId="0" applyNumberFormat="1" applyFont="1" applyFill="1" applyBorder="1" applyAlignment="1">
      <alignment horizontal="right" vertical="center"/>
    </xf>
    <xf numFmtId="4" fontId="4" fillId="6" borderId="19" xfId="0" applyNumberFormat="1" applyFont="1" applyFill="1" applyBorder="1" applyAlignment="1">
      <alignment horizontal="right" vertical="center"/>
    </xf>
    <xf numFmtId="4" fontId="4" fillId="6" borderId="3" xfId="0" applyNumberFormat="1" applyFont="1" applyFill="1" applyBorder="1" applyAlignment="1">
      <alignment horizontal="right" vertical="center"/>
    </xf>
    <xf numFmtId="4" fontId="5" fillId="2" borderId="19" xfId="0" applyNumberFormat="1" applyFont="1" applyFill="1" applyBorder="1" applyAlignment="1">
      <alignment horizontal="right" vertical="center"/>
    </xf>
    <xf numFmtId="4" fontId="5" fillId="2" borderId="3" xfId="0" applyNumberFormat="1" applyFont="1" applyFill="1" applyBorder="1" applyAlignment="1">
      <alignment horizontal="right" vertical="center"/>
    </xf>
    <xf numFmtId="4" fontId="5" fillId="2" borderId="26" xfId="0" applyNumberFormat="1" applyFont="1" applyFill="1" applyBorder="1" applyAlignment="1">
      <alignment horizontal="right" vertical="center"/>
    </xf>
    <xf numFmtId="4" fontId="1" fillId="6" borderId="28" xfId="0" applyNumberFormat="1" applyFont="1" applyFill="1" applyBorder="1" applyAlignment="1">
      <alignment horizontal="right" vertical="center"/>
    </xf>
    <xf numFmtId="4" fontId="4" fillId="6" borderId="29" xfId="0" applyNumberFormat="1" applyFont="1" applyFill="1" applyBorder="1" applyAlignment="1">
      <alignment horizontal="right" vertical="center"/>
    </xf>
    <xf numFmtId="4" fontId="1" fillId="6" borderId="30" xfId="0" applyNumberFormat="1" applyFont="1" applyFill="1" applyBorder="1" applyAlignment="1">
      <alignment horizontal="right" vertical="center"/>
    </xf>
    <xf numFmtId="4" fontId="2" fillId="0" borderId="4" xfId="0" applyNumberFormat="1" applyFont="1" applyBorder="1" applyAlignment="1">
      <alignment horizontal="center"/>
    </xf>
    <xf numFmtId="4" fontId="2" fillId="0" borderId="5" xfId="0" applyNumberFormat="1" applyFont="1" applyBorder="1" applyAlignment="1">
      <alignment horizontal="center"/>
    </xf>
    <xf numFmtId="4" fontId="2" fillId="0" borderId="6" xfId="0" applyNumberFormat="1" applyFont="1" applyBorder="1" applyAlignment="1">
      <alignment horizontal="center"/>
    </xf>
    <xf numFmtId="0" fontId="5" fillId="2" borderId="28" xfId="0" applyFont="1" applyFill="1" applyBorder="1" applyAlignment="1">
      <alignment horizontal="center" vertical="center"/>
    </xf>
    <xf numFmtId="164" fontId="5" fillId="2" borderId="29" xfId="0" applyNumberFormat="1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left" vertical="center"/>
    </xf>
    <xf numFmtId="4" fontId="5" fillId="2" borderId="49" xfId="0" applyNumberFormat="1" applyFont="1" applyFill="1" applyBorder="1" applyAlignment="1">
      <alignment horizontal="center" vertical="center"/>
    </xf>
    <xf numFmtId="4" fontId="5" fillId="2" borderId="2" xfId="0" applyNumberFormat="1" applyFont="1" applyFill="1" applyBorder="1" applyAlignment="1">
      <alignment horizontal="center" vertical="center"/>
    </xf>
    <xf numFmtId="4" fontId="5" fillId="2" borderId="50" xfId="0" applyNumberFormat="1" applyFont="1" applyFill="1" applyBorder="1" applyAlignment="1">
      <alignment horizontal="center" vertical="center"/>
    </xf>
    <xf numFmtId="4" fontId="5" fillId="2" borderId="44" xfId="0" applyNumberFormat="1" applyFont="1" applyFill="1" applyBorder="1" applyAlignment="1">
      <alignment horizontal="center" vertical="center"/>
    </xf>
    <xf numFmtId="4" fontId="5" fillId="2" borderId="0" xfId="0" applyNumberFormat="1" applyFont="1" applyFill="1" applyAlignment="1">
      <alignment horizontal="center" vertical="center"/>
    </xf>
    <xf numFmtId="4" fontId="5" fillId="2" borderId="45" xfId="0" applyNumberFormat="1" applyFont="1" applyFill="1" applyBorder="1" applyAlignment="1">
      <alignment horizontal="center" vertical="center"/>
    </xf>
    <xf numFmtId="4" fontId="5" fillId="2" borderId="41" xfId="0" applyNumberFormat="1" applyFont="1" applyFill="1" applyBorder="1" applyAlignment="1">
      <alignment horizontal="center" vertical="center"/>
    </xf>
    <xf numFmtId="4" fontId="5" fillId="2" borderId="42" xfId="0" applyNumberFormat="1" applyFont="1" applyFill="1" applyBorder="1" applyAlignment="1">
      <alignment horizontal="center" vertical="center"/>
    </xf>
    <xf numFmtId="4" fontId="5" fillId="2" borderId="43" xfId="0" applyNumberFormat="1" applyFont="1" applyFill="1" applyBorder="1" applyAlignment="1">
      <alignment horizontal="center" vertical="center"/>
    </xf>
    <xf numFmtId="4" fontId="5" fillId="0" borderId="15" xfId="0" applyNumberFormat="1" applyFont="1" applyBorder="1" applyAlignment="1">
      <alignment horizontal="right" vertical="center"/>
    </xf>
    <xf numFmtId="4" fontId="5" fillId="0" borderId="40" xfId="0" applyNumberFormat="1" applyFont="1" applyBorder="1" applyAlignment="1">
      <alignment horizontal="right" vertical="center"/>
    </xf>
    <xf numFmtId="4" fontId="2" fillId="0" borderId="16" xfId="0" applyNumberFormat="1" applyFont="1" applyBorder="1" applyAlignment="1">
      <alignment horizontal="right" vertical="center"/>
    </xf>
    <xf numFmtId="4" fontId="2" fillId="0" borderId="3" xfId="0" applyNumberFormat="1" applyFont="1" applyBorder="1" applyAlignment="1">
      <alignment horizontal="right" vertical="center"/>
    </xf>
    <xf numFmtId="4" fontId="5" fillId="0" borderId="17" xfId="0" applyNumberFormat="1" applyFont="1" applyBorder="1" applyAlignment="1">
      <alignment horizontal="right" vertical="center"/>
    </xf>
    <xf numFmtId="4" fontId="5" fillId="0" borderId="7" xfId="0" applyNumberFormat="1" applyFont="1" applyBorder="1" applyAlignment="1">
      <alignment horizontal="right" vertical="center"/>
    </xf>
    <xf numFmtId="0" fontId="1" fillId="6" borderId="18" xfId="0" applyFont="1" applyFill="1" applyBorder="1" applyAlignment="1">
      <alignment horizontal="center" vertical="center"/>
    </xf>
    <xf numFmtId="0" fontId="1" fillId="6" borderId="40" xfId="0" applyFont="1" applyFill="1" applyBorder="1" applyAlignment="1">
      <alignment horizontal="center" vertical="center"/>
    </xf>
    <xf numFmtId="164" fontId="1" fillId="6" borderId="19" xfId="0" applyNumberFormat="1" applyFont="1" applyFill="1" applyBorder="1" applyAlignment="1">
      <alignment horizontal="center" vertical="center"/>
    </xf>
    <xf numFmtId="164" fontId="1" fillId="6" borderId="3" xfId="0" applyNumberFormat="1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/>
    </xf>
    <xf numFmtId="4" fontId="1" fillId="6" borderId="18" xfId="0" applyNumberFormat="1" applyFont="1" applyFill="1" applyBorder="1" applyAlignment="1">
      <alignment horizontal="right" vertical="center"/>
    </xf>
    <xf numFmtId="4" fontId="1" fillId="6" borderId="40" xfId="0" applyNumberFormat="1" applyFont="1" applyFill="1" applyBorder="1" applyAlignment="1">
      <alignment horizontal="right" vertical="center"/>
    </xf>
    <xf numFmtId="4" fontId="1" fillId="6" borderId="20" xfId="0" applyNumberFormat="1" applyFont="1" applyFill="1" applyBorder="1" applyAlignment="1">
      <alignment horizontal="right" vertical="center"/>
    </xf>
    <xf numFmtId="4" fontId="1" fillId="6" borderId="7" xfId="0" applyNumberFormat="1" applyFont="1" applyFill="1" applyBorder="1" applyAlignment="1">
      <alignment horizontal="right" vertical="center"/>
    </xf>
    <xf numFmtId="4" fontId="7" fillId="2" borderId="4" xfId="0" applyNumberFormat="1" applyFont="1" applyFill="1" applyBorder="1" applyAlignment="1">
      <alignment horizontal="center"/>
    </xf>
    <xf numFmtId="4" fontId="7" fillId="2" borderId="5" xfId="0" applyNumberFormat="1" applyFont="1" applyFill="1" applyBorder="1" applyAlignment="1">
      <alignment horizontal="center"/>
    </xf>
    <xf numFmtId="4" fontId="7" fillId="2" borderId="6" xfId="0" applyNumberFormat="1" applyFont="1" applyFill="1" applyBorder="1" applyAlignment="1">
      <alignment horizontal="center"/>
    </xf>
    <xf numFmtId="0" fontId="1" fillId="6" borderId="28" xfId="0" applyFont="1" applyFill="1" applyBorder="1" applyAlignment="1">
      <alignment horizontal="center" vertical="center"/>
    </xf>
    <xf numFmtId="164" fontId="1" fillId="6" borderId="29" xfId="0" applyNumberFormat="1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164" fontId="1" fillId="6" borderId="26" xfId="0" applyNumberFormat="1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left" vertical="center"/>
    </xf>
    <xf numFmtId="4" fontId="1" fillId="6" borderId="25" xfId="0" applyNumberFormat="1" applyFont="1" applyFill="1" applyBorder="1" applyAlignment="1">
      <alignment horizontal="right" vertical="center"/>
    </xf>
    <xf numFmtId="4" fontId="4" fillId="6" borderId="26" xfId="0" applyNumberFormat="1" applyFont="1" applyFill="1" applyBorder="1" applyAlignment="1">
      <alignment horizontal="right" vertical="center"/>
    </xf>
    <xf numFmtId="4" fontId="1" fillId="6" borderId="27" xfId="0" applyNumberFormat="1" applyFont="1" applyFill="1" applyBorder="1" applyAlignment="1">
      <alignment horizontal="right" vertical="center"/>
    </xf>
    <xf numFmtId="4" fontId="2" fillId="0" borderId="49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center"/>
    </xf>
    <xf numFmtId="4" fontId="2" fillId="0" borderId="50" xfId="0" applyNumberFormat="1" applyFont="1" applyBorder="1" applyAlignment="1">
      <alignment horizontal="center"/>
    </xf>
    <xf numFmtId="4" fontId="2" fillId="0" borderId="44" xfId="0" applyNumberFormat="1" applyFont="1" applyBorder="1" applyAlignment="1">
      <alignment horizontal="center"/>
    </xf>
    <xf numFmtId="4" fontId="2" fillId="0" borderId="0" xfId="0" applyNumberFormat="1" applyFont="1" applyAlignment="1">
      <alignment horizontal="center"/>
    </xf>
    <xf numFmtId="4" fontId="2" fillId="0" borderId="45" xfId="0" applyNumberFormat="1" applyFont="1" applyBorder="1" applyAlignment="1">
      <alignment horizontal="center"/>
    </xf>
    <xf numFmtId="4" fontId="2" fillId="0" borderId="41" xfId="0" applyNumberFormat="1" applyFont="1" applyBorder="1" applyAlignment="1">
      <alignment horizontal="center"/>
    </xf>
    <xf numFmtId="4" fontId="2" fillId="0" borderId="42" xfId="0" applyNumberFormat="1" applyFont="1" applyBorder="1" applyAlignment="1">
      <alignment horizontal="center"/>
    </xf>
    <xf numFmtId="4" fontId="2" fillId="0" borderId="43" xfId="0" applyNumberFormat="1" applyFont="1" applyBorder="1" applyAlignment="1">
      <alignment horizontal="center"/>
    </xf>
    <xf numFmtId="0" fontId="1" fillId="6" borderId="30" xfId="0" applyFont="1" applyFill="1" applyBorder="1" applyAlignment="1">
      <alignment horizontal="left" vertical="center"/>
    </xf>
    <xf numFmtId="4" fontId="5" fillId="2" borderId="18" xfId="0" applyNumberFormat="1" applyFont="1" applyFill="1" applyBorder="1" applyAlignment="1">
      <alignment horizontal="right" vertical="center"/>
    </xf>
    <xf numFmtId="4" fontId="5" fillId="2" borderId="25" xfId="0" applyNumberFormat="1" applyFont="1" applyFill="1" applyBorder="1" applyAlignment="1">
      <alignment horizontal="right" vertical="center"/>
    </xf>
    <xf numFmtId="4" fontId="2" fillId="2" borderId="19" xfId="0" applyNumberFormat="1" applyFont="1" applyFill="1" applyBorder="1" applyAlignment="1">
      <alignment horizontal="right" vertical="center"/>
    </xf>
    <xf numFmtId="4" fontId="2" fillId="2" borderId="26" xfId="0" applyNumberFormat="1" applyFont="1" applyFill="1" applyBorder="1" applyAlignment="1">
      <alignment horizontal="right" vertical="center"/>
    </xf>
    <xf numFmtId="4" fontId="5" fillId="2" borderId="20" xfId="0" applyNumberFormat="1" applyFont="1" applyFill="1" applyBorder="1" applyAlignment="1">
      <alignment horizontal="right" vertical="center"/>
    </xf>
    <xf numFmtId="4" fontId="5" fillId="2" borderId="27" xfId="0" applyNumberFormat="1" applyFont="1" applyFill="1" applyBorder="1" applyAlignment="1">
      <alignment horizontal="right" vertical="center"/>
    </xf>
    <xf numFmtId="0" fontId="5" fillId="2" borderId="25" xfId="0" applyFont="1" applyFill="1" applyBorder="1" applyAlignment="1">
      <alignment horizontal="center" vertical="center"/>
    </xf>
    <xf numFmtId="164" fontId="5" fillId="2" borderId="26" xfId="0" applyNumberFormat="1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left" vertical="center"/>
    </xf>
    <xf numFmtId="4" fontId="5" fillId="2" borderId="15" xfId="0" applyNumberFormat="1" applyFont="1" applyFill="1" applyBorder="1" applyAlignment="1">
      <alignment horizontal="right" vertical="center"/>
    </xf>
    <xf numFmtId="4" fontId="5" fillId="2" borderId="40" xfId="0" applyNumberFormat="1" applyFont="1" applyFill="1" applyBorder="1" applyAlignment="1">
      <alignment horizontal="right" vertical="center"/>
    </xf>
    <xf numFmtId="4" fontId="2" fillId="2" borderId="16" xfId="0" applyNumberFormat="1" applyFont="1" applyFill="1" applyBorder="1" applyAlignment="1">
      <alignment horizontal="right" vertical="center"/>
    </xf>
    <xf numFmtId="4" fontId="2" fillId="2" borderId="3" xfId="0" applyNumberFormat="1" applyFont="1" applyFill="1" applyBorder="1" applyAlignment="1">
      <alignment horizontal="right" vertical="center"/>
    </xf>
    <xf numFmtId="4" fontId="5" fillId="2" borderId="17" xfId="0" applyNumberFormat="1" applyFont="1" applyFill="1" applyBorder="1" applyAlignment="1">
      <alignment horizontal="right" vertical="center"/>
    </xf>
    <xf numFmtId="4" fontId="5" fillId="2" borderId="7" xfId="0" applyNumberFormat="1" applyFont="1" applyFill="1" applyBorder="1" applyAlignment="1">
      <alignment horizontal="right" vertical="center"/>
    </xf>
    <xf numFmtId="4" fontId="7" fillId="2" borderId="0" xfId="0" applyNumberFormat="1" applyFont="1" applyFill="1" applyAlignment="1">
      <alignment horizontal="center"/>
    </xf>
    <xf numFmtId="4" fontId="7" fillId="2" borderId="44" xfId="0" applyNumberFormat="1" applyFont="1" applyFill="1" applyBorder="1" applyAlignment="1">
      <alignment horizontal="right"/>
    </xf>
    <xf numFmtId="4" fontId="7" fillId="2" borderId="0" xfId="0" applyNumberFormat="1" applyFont="1" applyFill="1" applyAlignment="1">
      <alignment horizontal="right"/>
    </xf>
    <xf numFmtId="4" fontId="7" fillId="2" borderId="45" xfId="0" applyNumberFormat="1" applyFont="1" applyFill="1" applyBorder="1" applyAlignment="1">
      <alignment horizontal="right"/>
    </xf>
    <xf numFmtId="4" fontId="1" fillId="6" borderId="49" xfId="0" applyNumberFormat="1" applyFont="1" applyFill="1" applyBorder="1" applyAlignment="1">
      <alignment horizontal="right" vertical="center"/>
    </xf>
    <xf numFmtId="4" fontId="1" fillId="6" borderId="41" xfId="0" applyNumberFormat="1" applyFont="1" applyFill="1" applyBorder="1" applyAlignment="1">
      <alignment horizontal="right" vertical="center"/>
    </xf>
    <xf numFmtId="4" fontId="1" fillId="6" borderId="50" xfId="0" applyNumberFormat="1" applyFont="1" applyFill="1" applyBorder="1" applyAlignment="1">
      <alignment horizontal="right" vertical="center"/>
    </xf>
    <xf numFmtId="4" fontId="1" fillId="6" borderId="43" xfId="0" applyNumberFormat="1" applyFont="1" applyFill="1" applyBorder="1" applyAlignment="1">
      <alignment horizontal="right" vertical="center"/>
    </xf>
    <xf numFmtId="4" fontId="7" fillId="2" borderId="49" xfId="0" applyNumberFormat="1" applyFont="1" applyFill="1" applyBorder="1" applyAlignment="1">
      <alignment horizontal="center"/>
    </xf>
    <xf numFmtId="4" fontId="7" fillId="2" borderId="50" xfId="0" applyNumberFormat="1" applyFont="1" applyFill="1" applyBorder="1" applyAlignment="1">
      <alignment horizontal="center"/>
    </xf>
    <xf numFmtId="4" fontId="7" fillId="2" borderId="44" xfId="0" applyNumberFormat="1" applyFont="1" applyFill="1" applyBorder="1" applyAlignment="1">
      <alignment horizontal="center"/>
    </xf>
    <xf numFmtId="4" fontId="7" fillId="2" borderId="45" xfId="0" applyNumberFormat="1" applyFont="1" applyFill="1" applyBorder="1" applyAlignment="1">
      <alignment horizontal="center"/>
    </xf>
    <xf numFmtId="4" fontId="7" fillId="2" borderId="41" xfId="0" applyNumberFormat="1" applyFont="1" applyFill="1" applyBorder="1" applyAlignment="1">
      <alignment horizontal="center"/>
    </xf>
    <xf numFmtId="4" fontId="7" fillId="2" borderId="43" xfId="0" applyNumberFormat="1" applyFont="1" applyFill="1" applyBorder="1" applyAlignment="1">
      <alignment horizontal="center"/>
    </xf>
    <xf numFmtId="4" fontId="5" fillId="0" borderId="18" xfId="0" applyNumberFormat="1" applyFont="1" applyBorder="1" applyAlignment="1">
      <alignment horizontal="right" vertical="center"/>
    </xf>
    <xf numFmtId="4" fontId="5" fillId="0" borderId="25" xfId="0" applyNumberFormat="1" applyFont="1" applyBorder="1" applyAlignment="1">
      <alignment horizontal="right" vertical="center"/>
    </xf>
    <xf numFmtId="4" fontId="2" fillId="0" borderId="19" xfId="0" applyNumberFormat="1" applyFont="1" applyBorder="1" applyAlignment="1">
      <alignment horizontal="right" vertical="center"/>
    </xf>
    <xf numFmtId="4" fontId="2" fillId="0" borderId="26" xfId="0" applyNumberFormat="1" applyFont="1" applyBorder="1" applyAlignment="1">
      <alignment horizontal="right" vertical="center"/>
    </xf>
    <xf numFmtId="4" fontId="5" fillId="0" borderId="20" xfId="0" applyNumberFormat="1" applyFont="1" applyBorder="1" applyAlignment="1">
      <alignment horizontal="right" vertical="center"/>
    </xf>
    <xf numFmtId="4" fontId="5" fillId="0" borderId="27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C31"/>
      <color rgb="FF30F05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271"/>
  <sheetViews>
    <sheetView tabSelected="1" workbookViewId="0">
      <selection sqref="A1:E1"/>
    </sheetView>
  </sheetViews>
  <sheetFormatPr defaultRowHeight="15"/>
  <cols>
    <col min="1" max="1" width="3.28515625" customWidth="1"/>
    <col min="2" max="2" width="9.85546875" style="2" customWidth="1"/>
    <col min="3" max="3" width="10" style="2" customWidth="1"/>
    <col min="4" max="4" width="10.140625" style="1" customWidth="1"/>
    <col min="5" max="5" width="9.140625" customWidth="1"/>
    <col min="6" max="6" width="10.42578125" customWidth="1"/>
    <col min="7" max="7" width="12.5703125" style="10" customWidth="1"/>
    <col min="8" max="8" width="8.42578125" customWidth="1"/>
    <col min="9" max="9" width="10.28515625" customWidth="1"/>
    <col min="10" max="10" width="12.7109375" style="10" bestFit="1" customWidth="1"/>
    <col min="11" max="11" width="8.7109375" customWidth="1"/>
    <col min="12" max="12" width="9.85546875" style="7" customWidth="1"/>
    <col min="13" max="13" width="12" style="10" customWidth="1"/>
    <col min="14" max="14" width="1.85546875" customWidth="1"/>
    <col min="16" max="16" width="2.7109375" customWidth="1"/>
    <col min="17" max="18" width="10.140625" customWidth="1"/>
  </cols>
  <sheetData>
    <row r="1" spans="1:78">
      <c r="A1" s="301"/>
      <c r="B1" s="301"/>
      <c r="C1" s="301"/>
      <c r="D1" s="301"/>
      <c r="E1" s="301"/>
      <c r="Z1" s="290"/>
      <c r="AA1" s="290"/>
      <c r="AB1" s="290"/>
      <c r="AC1" s="290"/>
      <c r="AD1" s="290"/>
      <c r="BX1" s="290" t="s">
        <v>0</v>
      </c>
      <c r="BY1" s="290"/>
      <c r="BZ1" s="290"/>
    </row>
    <row r="2" spans="1:78" ht="15.75" thickBot="1"/>
    <row r="3" spans="1:78" ht="15.75" thickBot="1">
      <c r="A3" s="31" t="s">
        <v>1</v>
      </c>
      <c r="B3" s="339" t="s">
        <v>2</v>
      </c>
      <c r="C3" s="341" t="s">
        <v>3</v>
      </c>
      <c r="D3" s="343" t="s">
        <v>4</v>
      </c>
      <c r="E3" s="302" t="s">
        <v>5</v>
      </c>
      <c r="F3" s="302"/>
      <c r="G3" s="303"/>
      <c r="H3" s="304" t="s">
        <v>6</v>
      </c>
      <c r="I3" s="305"/>
      <c r="J3" s="306"/>
      <c r="K3" s="291" t="s">
        <v>7</v>
      </c>
      <c r="L3" s="292"/>
      <c r="M3" s="293"/>
    </row>
    <row r="4" spans="1:78" ht="27.75" customHeight="1" thickBot="1">
      <c r="B4" s="340"/>
      <c r="C4" s="342"/>
      <c r="D4" s="344"/>
      <c r="E4" s="285" t="s">
        <v>8</v>
      </c>
      <c r="F4" s="63" t="s">
        <v>9</v>
      </c>
      <c r="G4" s="64" t="s">
        <v>10</v>
      </c>
      <c r="H4" s="59" t="s">
        <v>8</v>
      </c>
      <c r="I4" s="60" t="s">
        <v>9</v>
      </c>
      <c r="J4" s="8" t="s">
        <v>10</v>
      </c>
      <c r="K4" s="61" t="s">
        <v>8</v>
      </c>
      <c r="L4" s="61" t="s">
        <v>9</v>
      </c>
      <c r="M4" s="62" t="s">
        <v>10</v>
      </c>
    </row>
    <row r="5" spans="1:78" ht="15.75" thickBot="1">
      <c r="B5" s="36">
        <v>1</v>
      </c>
      <c r="C5" s="25">
        <v>44197</v>
      </c>
      <c r="D5" s="26" t="s">
        <v>11</v>
      </c>
      <c r="E5" s="294"/>
      <c r="F5" s="295"/>
      <c r="G5" s="296"/>
      <c r="H5" s="294"/>
      <c r="I5" s="295"/>
      <c r="J5" s="296"/>
      <c r="K5" s="27">
        <v>60</v>
      </c>
      <c r="L5" s="43">
        <v>2400</v>
      </c>
      <c r="M5" s="44">
        <f t="shared" ref="M5:M12" si="0">K5*L5</f>
        <v>144000</v>
      </c>
    </row>
    <row r="6" spans="1:78">
      <c r="B6" s="160">
        <v>2</v>
      </c>
      <c r="C6" s="161">
        <v>44202</v>
      </c>
      <c r="D6" s="162" t="s">
        <v>12</v>
      </c>
      <c r="E6" s="323"/>
      <c r="F6" s="324"/>
      <c r="G6" s="325"/>
      <c r="H6" s="88">
        <v>30</v>
      </c>
      <c r="I6" s="51">
        <v>2444.25</v>
      </c>
      <c r="J6" s="39">
        <f t="shared" ref="J6:J11" si="1">H6*I6</f>
        <v>73327.5</v>
      </c>
      <c r="K6" s="313"/>
      <c r="L6" s="316"/>
      <c r="M6" s="307"/>
    </row>
    <row r="7" spans="1:78">
      <c r="B7" s="45">
        <v>3</v>
      </c>
      <c r="C7" s="46">
        <v>44206</v>
      </c>
      <c r="D7" s="47" t="s">
        <v>13</v>
      </c>
      <c r="E7" s="91">
        <v>40</v>
      </c>
      <c r="F7" s="48">
        <v>2450</v>
      </c>
      <c r="G7" s="49">
        <f t="shared" ref="G7:G10" si="2">E7*F7</f>
        <v>98000</v>
      </c>
      <c r="H7" s="297"/>
      <c r="I7" s="298"/>
      <c r="J7" s="299"/>
      <c r="K7" s="314"/>
      <c r="L7" s="317"/>
      <c r="M7" s="308"/>
    </row>
    <row r="8" spans="1:78">
      <c r="B8" s="74">
        <v>4</v>
      </c>
      <c r="C8" s="75">
        <v>44208</v>
      </c>
      <c r="D8" s="76" t="s">
        <v>12</v>
      </c>
      <c r="E8" s="346"/>
      <c r="F8" s="347"/>
      <c r="G8" s="348"/>
      <c r="H8" s="92">
        <v>50</v>
      </c>
      <c r="I8" s="52">
        <v>2444.25</v>
      </c>
      <c r="J8" s="12">
        <f t="shared" si="1"/>
        <v>122212.5</v>
      </c>
      <c r="K8" s="314"/>
      <c r="L8" s="317"/>
      <c r="M8" s="308"/>
    </row>
    <row r="9" spans="1:78">
      <c r="B9" s="45">
        <v>5</v>
      </c>
      <c r="C9" s="46">
        <v>44213</v>
      </c>
      <c r="D9" s="47" t="s">
        <v>13</v>
      </c>
      <c r="E9" s="91">
        <v>70</v>
      </c>
      <c r="F9" s="48">
        <v>2455</v>
      </c>
      <c r="G9" s="49">
        <f t="shared" si="2"/>
        <v>171850</v>
      </c>
      <c r="H9" s="327"/>
      <c r="I9" s="328"/>
      <c r="J9" s="329"/>
      <c r="K9" s="314"/>
      <c r="L9" s="317"/>
      <c r="M9" s="308"/>
    </row>
    <row r="10" spans="1:78">
      <c r="B10" s="45">
        <v>6</v>
      </c>
      <c r="C10" s="46">
        <v>44222</v>
      </c>
      <c r="D10" s="47" t="s">
        <v>13</v>
      </c>
      <c r="E10" s="91">
        <v>30</v>
      </c>
      <c r="F10" s="48">
        <v>2500</v>
      </c>
      <c r="G10" s="49">
        <f t="shared" si="2"/>
        <v>75000</v>
      </c>
      <c r="H10" s="330"/>
      <c r="I10" s="331"/>
      <c r="J10" s="332"/>
      <c r="K10" s="314"/>
      <c r="L10" s="317"/>
      <c r="M10" s="308"/>
    </row>
    <row r="11" spans="1:78" ht="15.75" thickBot="1">
      <c r="B11" s="163">
        <v>7</v>
      </c>
      <c r="C11" s="164">
        <v>44224</v>
      </c>
      <c r="D11" s="165" t="s">
        <v>12</v>
      </c>
      <c r="E11" s="310"/>
      <c r="F11" s="311"/>
      <c r="G11" s="312"/>
      <c r="H11" s="99">
        <v>70</v>
      </c>
      <c r="I11" s="53">
        <v>2444.25</v>
      </c>
      <c r="J11" s="40">
        <f t="shared" si="1"/>
        <v>171097.5</v>
      </c>
      <c r="K11" s="315"/>
      <c r="L11" s="318"/>
      <c r="M11" s="309"/>
    </row>
    <row r="12" spans="1:78" ht="15.75" thickBot="1">
      <c r="B12" s="19">
        <v>8</v>
      </c>
      <c r="C12" s="20">
        <v>44227</v>
      </c>
      <c r="D12" s="21" t="s">
        <v>14</v>
      </c>
      <c r="E12" s="56">
        <f>SUM(E5:E11)</f>
        <v>140</v>
      </c>
      <c r="F12" s="57"/>
      <c r="G12" s="58">
        <f>SUM(G5:G11)</f>
        <v>344850</v>
      </c>
      <c r="H12" s="54">
        <f>SUM(H5:H11)</f>
        <v>150</v>
      </c>
      <c r="I12" s="55"/>
      <c r="J12" s="32">
        <f>SUM(J5:J11)</f>
        <v>366637.5</v>
      </c>
      <c r="K12" s="29">
        <f>K5+E12-H12</f>
        <v>50</v>
      </c>
      <c r="L12" s="30">
        <f>I6</f>
        <v>2444.25</v>
      </c>
      <c r="M12" s="23">
        <f t="shared" si="0"/>
        <v>122212.5</v>
      </c>
    </row>
    <row r="13" spans="1:78">
      <c r="C13" s="11"/>
      <c r="E13" s="3"/>
      <c r="F13" s="3"/>
      <c r="G13" s="5"/>
      <c r="H13" s="3"/>
      <c r="I13" s="3"/>
      <c r="J13" s="5"/>
      <c r="K13" s="3"/>
      <c r="L13" s="6"/>
      <c r="M13" s="5"/>
    </row>
    <row r="14" spans="1:78">
      <c r="C14" s="11"/>
      <c r="E14" s="3"/>
      <c r="F14" s="3"/>
      <c r="G14" s="5"/>
      <c r="H14" s="3"/>
      <c r="I14" s="3"/>
      <c r="J14" s="5"/>
      <c r="K14" s="3"/>
      <c r="L14" s="6"/>
      <c r="M14" s="5"/>
    </row>
    <row r="15" spans="1:78" ht="15.75" thickBot="1">
      <c r="B15" s="112" t="s">
        <v>3</v>
      </c>
      <c r="C15" s="112" t="s">
        <v>15</v>
      </c>
      <c r="D15" s="112" t="s">
        <v>8</v>
      </c>
      <c r="E15" s="112" t="s">
        <v>9</v>
      </c>
      <c r="F15" s="3"/>
      <c r="G15" s="5"/>
      <c r="H15" s="3"/>
      <c r="I15" s="3"/>
      <c r="J15" s="5"/>
      <c r="K15" s="3"/>
      <c r="L15" s="6"/>
      <c r="M15" s="5"/>
    </row>
    <row r="16" spans="1:78">
      <c r="B16" s="159">
        <v>44197</v>
      </c>
      <c r="C16" s="134" t="s">
        <v>11</v>
      </c>
      <c r="D16" s="135">
        <v>60</v>
      </c>
      <c r="E16" s="136">
        <v>2400</v>
      </c>
      <c r="F16" s="3"/>
      <c r="G16" s="5"/>
      <c r="H16" s="3"/>
      <c r="I16" s="3"/>
      <c r="J16" s="5"/>
      <c r="K16" s="3"/>
      <c r="L16" s="6"/>
      <c r="M16" s="5"/>
    </row>
    <row r="17" spans="2:18">
      <c r="B17" s="166">
        <v>44202</v>
      </c>
      <c r="C17" s="167" t="s">
        <v>12</v>
      </c>
      <c r="D17" s="168">
        <v>30</v>
      </c>
      <c r="E17" s="113"/>
      <c r="F17" s="3"/>
      <c r="G17" s="5"/>
      <c r="H17" s="3"/>
      <c r="I17" s="3"/>
      <c r="J17" s="5"/>
      <c r="K17" s="3"/>
      <c r="L17" s="6"/>
      <c r="M17" s="5"/>
    </row>
    <row r="18" spans="2:18">
      <c r="B18" s="122">
        <v>44206</v>
      </c>
      <c r="C18" s="115" t="s">
        <v>13</v>
      </c>
      <c r="D18" s="123">
        <v>40</v>
      </c>
      <c r="E18" s="114">
        <v>2450</v>
      </c>
      <c r="F18" s="3"/>
      <c r="G18" s="5"/>
      <c r="H18" s="3"/>
      <c r="I18" s="3"/>
      <c r="J18" s="5"/>
      <c r="K18" s="3"/>
      <c r="L18" s="6"/>
      <c r="M18" s="5"/>
    </row>
    <row r="19" spans="2:18">
      <c r="B19" s="166">
        <v>44208</v>
      </c>
      <c r="C19" s="167" t="s">
        <v>12</v>
      </c>
      <c r="D19" s="168">
        <v>50</v>
      </c>
      <c r="E19" s="113"/>
      <c r="F19" s="3"/>
      <c r="G19" s="5"/>
      <c r="H19" s="3"/>
      <c r="I19" s="3"/>
      <c r="J19" s="5"/>
      <c r="K19" s="3"/>
      <c r="L19" s="6"/>
      <c r="M19" s="5"/>
    </row>
    <row r="20" spans="2:18">
      <c r="B20" s="122">
        <v>44213</v>
      </c>
      <c r="C20" s="115" t="s">
        <v>13</v>
      </c>
      <c r="D20" s="123">
        <v>70</v>
      </c>
      <c r="E20" s="114">
        <v>2455</v>
      </c>
      <c r="F20" s="3"/>
      <c r="G20" s="5"/>
      <c r="H20" s="3"/>
      <c r="I20" s="3"/>
      <c r="J20" s="5"/>
      <c r="K20" s="3"/>
      <c r="L20" s="6"/>
      <c r="M20" s="5"/>
    </row>
    <row r="21" spans="2:18">
      <c r="B21" s="122">
        <v>44222</v>
      </c>
      <c r="C21" s="115" t="s">
        <v>13</v>
      </c>
      <c r="D21" s="123">
        <v>30</v>
      </c>
      <c r="E21" s="114">
        <v>2500</v>
      </c>
      <c r="F21" s="3"/>
      <c r="G21" s="5"/>
      <c r="H21" s="3"/>
      <c r="I21" s="3"/>
      <c r="J21" s="5"/>
      <c r="K21" s="3"/>
      <c r="L21" s="6"/>
      <c r="M21" s="5"/>
    </row>
    <row r="22" spans="2:18">
      <c r="B22" s="166">
        <v>44224</v>
      </c>
      <c r="C22" s="167" t="s">
        <v>12</v>
      </c>
      <c r="D22" s="168">
        <v>70</v>
      </c>
      <c r="E22" s="111"/>
      <c r="F22" s="3"/>
      <c r="G22" s="5"/>
      <c r="H22" s="3"/>
      <c r="I22" s="3"/>
      <c r="J22" s="5"/>
      <c r="K22" s="3"/>
      <c r="L22" s="6"/>
      <c r="M22" s="5"/>
    </row>
    <row r="23" spans="2:18">
      <c r="B23" s="158">
        <v>44227</v>
      </c>
      <c r="C23" s="137" t="s">
        <v>14</v>
      </c>
      <c r="D23" s="138">
        <f>D16+D18+D20+D21-D17-D19-D22</f>
        <v>50</v>
      </c>
      <c r="E23" s="126"/>
      <c r="F23" s="3"/>
      <c r="G23" s="5"/>
      <c r="H23" s="3"/>
      <c r="I23" s="3"/>
      <c r="J23" s="5"/>
      <c r="K23" s="3"/>
      <c r="L23" s="6"/>
      <c r="M23" s="5"/>
    </row>
    <row r="24" spans="2:18">
      <c r="F24" s="3"/>
      <c r="G24" s="5"/>
      <c r="H24" s="3"/>
      <c r="I24" s="3"/>
      <c r="J24" s="5"/>
      <c r="K24" s="3"/>
      <c r="L24" s="6"/>
      <c r="M24" s="5"/>
    </row>
    <row r="25" spans="2:18">
      <c r="C25" s="11"/>
      <c r="E25" s="3"/>
      <c r="F25" s="3"/>
      <c r="G25" s="5"/>
      <c r="H25" s="3"/>
      <c r="I25" s="3"/>
      <c r="J25" s="5"/>
      <c r="K25" s="3"/>
      <c r="L25" s="6"/>
      <c r="M25" s="5"/>
    </row>
    <row r="26" spans="2:18">
      <c r="C26" s="326" t="s">
        <v>16</v>
      </c>
      <c r="D26" s="300" t="s">
        <v>17</v>
      </c>
      <c r="E26" s="300"/>
      <c r="F26" s="300"/>
      <c r="G26" s="300"/>
      <c r="H26" s="319" t="s">
        <v>18</v>
      </c>
      <c r="I26" s="321">
        <f>M5+G12</f>
        <v>488850</v>
      </c>
      <c r="J26" s="321"/>
      <c r="K26" s="319" t="s">
        <v>18</v>
      </c>
      <c r="L26" s="320">
        <f>IF(I27=0,0,I26/I27)</f>
        <v>2444.25</v>
      </c>
      <c r="M26" s="5"/>
    </row>
    <row r="27" spans="2:18">
      <c r="C27" s="326"/>
      <c r="D27" s="345" t="s">
        <v>19</v>
      </c>
      <c r="E27" s="345"/>
      <c r="F27" s="345"/>
      <c r="G27" s="345"/>
      <c r="H27" s="319"/>
      <c r="I27" s="322">
        <f>K5+E12</f>
        <v>200</v>
      </c>
      <c r="J27" s="322"/>
      <c r="K27" s="319"/>
      <c r="L27" s="320"/>
      <c r="M27" s="5"/>
    </row>
    <row r="28" spans="2:18">
      <c r="M28" s="5"/>
    </row>
    <row r="29" spans="2:18">
      <c r="M29" s="5"/>
    </row>
    <row r="30" spans="2:18">
      <c r="D30" s="170"/>
      <c r="E30" s="170"/>
      <c r="F30" s="171"/>
      <c r="G30" s="172"/>
      <c r="H30" s="173"/>
      <c r="I30" s="2"/>
      <c r="J30" s="174" t="s">
        <v>20</v>
      </c>
      <c r="K30" s="175" t="s">
        <v>21</v>
      </c>
      <c r="L30" s="176"/>
      <c r="M30" s="177" t="s">
        <v>22</v>
      </c>
      <c r="N30" s="178"/>
      <c r="O30" s="179" t="s">
        <v>23</v>
      </c>
      <c r="Q30" s="180" t="s">
        <v>22</v>
      </c>
      <c r="R30" s="2" t="s">
        <v>23</v>
      </c>
    </row>
    <row r="31" spans="2:18">
      <c r="C31" s="116"/>
      <c r="D31" s="181" t="s">
        <v>24</v>
      </c>
      <c r="E31" s="181"/>
      <c r="F31" s="182"/>
      <c r="G31" s="183"/>
      <c r="H31" s="182"/>
      <c r="I31" s="2">
        <v>301</v>
      </c>
      <c r="J31" s="174" t="s">
        <v>25</v>
      </c>
      <c r="K31" s="175" t="s">
        <v>26</v>
      </c>
      <c r="L31" s="184"/>
      <c r="M31" s="185">
        <v>601</v>
      </c>
      <c r="N31" s="180" t="s">
        <v>18</v>
      </c>
      <c r="O31" s="186">
        <v>301</v>
      </c>
      <c r="Q31" s="187">
        <f>J6</f>
        <v>73327.5</v>
      </c>
      <c r="R31" s="188">
        <f>Q31</f>
        <v>73327.5</v>
      </c>
    </row>
    <row r="32" spans="2:18">
      <c r="D32" s="189"/>
      <c r="E32" s="189"/>
      <c r="F32" s="182"/>
      <c r="G32" s="183"/>
      <c r="H32" s="182"/>
      <c r="I32" s="2">
        <v>601</v>
      </c>
      <c r="J32" s="174" t="s">
        <v>25</v>
      </c>
      <c r="K32" s="175" t="s">
        <v>27</v>
      </c>
      <c r="L32" s="190"/>
      <c r="M32"/>
      <c r="N32" s="1"/>
      <c r="Q32" s="3"/>
      <c r="R32" s="3"/>
    </row>
    <row r="33" spans="1:18" ht="15.75" customHeight="1">
      <c r="D33" s="2"/>
      <c r="E33" s="2"/>
      <c r="F33" s="1"/>
      <c r="G33"/>
      <c r="I33" s="10"/>
      <c r="J33"/>
      <c r="L33" s="10"/>
      <c r="M33"/>
      <c r="N33" s="7"/>
      <c r="O33" s="10"/>
    </row>
    <row r="34" spans="1:18" ht="14.25" customHeight="1">
      <c r="D34" s="2"/>
      <c r="E34" s="2"/>
      <c r="F34" s="1"/>
      <c r="G34"/>
      <c r="I34" s="10"/>
      <c r="J34"/>
      <c r="L34" s="10"/>
      <c r="M34"/>
      <c r="N34" s="7"/>
      <c r="O34" s="10"/>
    </row>
    <row r="35" spans="1:18" ht="14.25" customHeight="1">
      <c r="D35" s="170"/>
      <c r="E35" s="170"/>
      <c r="F35" s="171"/>
      <c r="G35" s="172"/>
      <c r="H35" s="173"/>
      <c r="I35" s="2"/>
      <c r="J35" s="174" t="s">
        <v>20</v>
      </c>
      <c r="K35" s="175" t="s">
        <v>21</v>
      </c>
      <c r="L35" s="176"/>
      <c r="M35" s="177" t="s">
        <v>22</v>
      </c>
      <c r="N35" s="178"/>
      <c r="O35" s="179" t="s">
        <v>23</v>
      </c>
      <c r="Q35" s="180" t="s">
        <v>22</v>
      </c>
      <c r="R35" s="2" t="s">
        <v>23</v>
      </c>
    </row>
    <row r="36" spans="1:18">
      <c r="D36" s="181" t="s">
        <v>28</v>
      </c>
      <c r="E36" s="181"/>
      <c r="F36" s="182"/>
      <c r="G36" s="183"/>
      <c r="H36" s="182"/>
      <c r="I36" s="2">
        <v>301</v>
      </c>
      <c r="J36" s="174" t="s">
        <v>25</v>
      </c>
      <c r="K36" s="175" t="s">
        <v>26</v>
      </c>
      <c r="L36" s="184"/>
      <c r="M36" s="185">
        <v>601</v>
      </c>
      <c r="N36" s="180" t="s">
        <v>18</v>
      </c>
      <c r="O36" s="186">
        <v>301</v>
      </c>
      <c r="Q36" s="187">
        <f>J8</f>
        <v>122212.5</v>
      </c>
      <c r="R36" s="188">
        <f>Q36</f>
        <v>122212.5</v>
      </c>
    </row>
    <row r="37" spans="1:18">
      <c r="D37" s="189"/>
      <c r="E37" s="189"/>
      <c r="F37" s="182"/>
      <c r="G37" s="183"/>
      <c r="H37" s="182"/>
      <c r="I37" s="2">
        <v>601</v>
      </c>
      <c r="J37" s="174" t="s">
        <v>25</v>
      </c>
      <c r="K37" s="175" t="s">
        <v>27</v>
      </c>
      <c r="L37" s="190"/>
      <c r="M37"/>
      <c r="N37" s="1"/>
      <c r="Q37" s="3"/>
      <c r="R37" s="3"/>
    </row>
    <row r="38" spans="1:18">
      <c r="D38" s="2"/>
      <c r="E38" s="2"/>
      <c r="F38" s="1"/>
      <c r="G38"/>
      <c r="I38" s="10"/>
      <c r="J38"/>
      <c r="L38" s="10"/>
      <c r="M38"/>
      <c r="N38" s="7"/>
      <c r="O38" s="10"/>
    </row>
    <row r="39" spans="1:18">
      <c r="D39" s="2"/>
      <c r="E39" s="2"/>
      <c r="F39" s="1"/>
      <c r="G39"/>
      <c r="I39" s="10"/>
      <c r="J39"/>
      <c r="L39" s="10"/>
      <c r="M39"/>
      <c r="N39" s="7"/>
      <c r="O39" s="10"/>
    </row>
    <row r="40" spans="1:18">
      <c r="D40" s="170"/>
      <c r="E40" s="170"/>
      <c r="F40" s="171"/>
      <c r="G40" s="172"/>
      <c r="H40" s="173"/>
      <c r="I40" s="2"/>
      <c r="J40" s="174" t="s">
        <v>20</v>
      </c>
      <c r="K40" s="175" t="s">
        <v>21</v>
      </c>
      <c r="L40" s="176"/>
      <c r="M40" s="177" t="s">
        <v>22</v>
      </c>
      <c r="N40" s="178"/>
      <c r="O40" s="179" t="s">
        <v>23</v>
      </c>
      <c r="Q40" s="180" t="s">
        <v>22</v>
      </c>
      <c r="R40" s="2" t="s">
        <v>23</v>
      </c>
    </row>
    <row r="41" spans="1:18">
      <c r="D41" s="181" t="s">
        <v>29</v>
      </c>
      <c r="E41" s="181"/>
      <c r="F41" s="182"/>
      <c r="G41" s="183"/>
      <c r="H41" s="182"/>
      <c r="I41" s="2">
        <v>301</v>
      </c>
      <c r="J41" s="174" t="s">
        <v>25</v>
      </c>
      <c r="K41" s="175" t="s">
        <v>26</v>
      </c>
      <c r="L41" s="184"/>
      <c r="M41" s="185">
        <v>601</v>
      </c>
      <c r="N41" s="180" t="s">
        <v>18</v>
      </c>
      <c r="O41" s="186">
        <v>301</v>
      </c>
      <c r="Q41" s="187">
        <f>J11</f>
        <v>171097.5</v>
      </c>
      <c r="R41" s="188">
        <f>Q41</f>
        <v>171097.5</v>
      </c>
    </row>
    <row r="42" spans="1:18">
      <c r="D42" s="189"/>
      <c r="E42" s="189"/>
      <c r="F42" s="182"/>
      <c r="G42" s="183"/>
      <c r="H42" s="182"/>
      <c r="I42" s="2">
        <v>601</v>
      </c>
      <c r="J42" s="174" t="s">
        <v>25</v>
      </c>
      <c r="K42" s="175" t="s">
        <v>27</v>
      </c>
      <c r="L42" s="190"/>
      <c r="M42"/>
      <c r="N42" s="1"/>
      <c r="Q42" s="3"/>
      <c r="R42" s="3"/>
    </row>
    <row r="47" spans="1:18" ht="15.75" thickBot="1"/>
    <row r="48" spans="1:18" ht="15.75" thickBot="1">
      <c r="A48" s="31" t="s">
        <v>30</v>
      </c>
      <c r="B48" s="333" t="s">
        <v>2</v>
      </c>
      <c r="C48" s="335" t="s">
        <v>3</v>
      </c>
      <c r="D48" s="337" t="s">
        <v>4</v>
      </c>
      <c r="E48" s="367" t="s">
        <v>5</v>
      </c>
      <c r="F48" s="302"/>
      <c r="G48" s="303"/>
      <c r="H48" s="304" t="s">
        <v>6</v>
      </c>
      <c r="I48" s="305"/>
      <c r="J48" s="306"/>
      <c r="K48" s="291" t="s">
        <v>7</v>
      </c>
      <c r="L48" s="292"/>
      <c r="M48" s="293"/>
    </row>
    <row r="49" spans="2:13" ht="15.75" thickBot="1">
      <c r="B49" s="334"/>
      <c r="C49" s="336"/>
      <c r="D49" s="338"/>
      <c r="E49" s="285" t="s">
        <v>8</v>
      </c>
      <c r="F49" s="63" t="s">
        <v>9</v>
      </c>
      <c r="G49" s="64" t="s">
        <v>10</v>
      </c>
      <c r="H49" s="70" t="s">
        <v>8</v>
      </c>
      <c r="I49" s="71" t="s">
        <v>9</v>
      </c>
      <c r="J49" s="41" t="s">
        <v>10</v>
      </c>
      <c r="K49" s="286" t="s">
        <v>8</v>
      </c>
      <c r="L49" s="72" t="s">
        <v>9</v>
      </c>
      <c r="M49" s="73" t="s">
        <v>10</v>
      </c>
    </row>
    <row r="50" spans="2:13" ht="15.75" thickBot="1">
      <c r="B50" s="24">
        <v>1</v>
      </c>
      <c r="C50" s="274" t="s">
        <v>31</v>
      </c>
      <c r="D50" s="26" t="s">
        <v>11</v>
      </c>
      <c r="E50" s="277"/>
      <c r="F50" s="278"/>
      <c r="G50" s="279"/>
      <c r="H50" s="83"/>
      <c r="I50" s="84"/>
      <c r="J50" s="85"/>
      <c r="K50" s="27">
        <v>100</v>
      </c>
      <c r="L50" s="43">
        <v>10</v>
      </c>
      <c r="M50" s="44">
        <f>K50*L50</f>
        <v>1000</v>
      </c>
    </row>
    <row r="51" spans="2:13">
      <c r="B51" s="77">
        <v>2</v>
      </c>
      <c r="C51" s="78">
        <v>44260</v>
      </c>
      <c r="D51" s="79" t="s">
        <v>13</v>
      </c>
      <c r="E51" s="87">
        <v>200</v>
      </c>
      <c r="F51" s="65">
        <v>12</v>
      </c>
      <c r="G51" s="66">
        <f>E51*F51</f>
        <v>2400</v>
      </c>
      <c r="H51" s="349"/>
      <c r="I51" s="350"/>
      <c r="J51" s="351"/>
      <c r="K51" s="361"/>
      <c r="L51" s="364"/>
      <c r="M51" s="368"/>
    </row>
    <row r="52" spans="2:13">
      <c r="B52" s="45">
        <v>3</v>
      </c>
      <c r="C52" s="46">
        <v>44263</v>
      </c>
      <c r="D52" s="47" t="s">
        <v>13</v>
      </c>
      <c r="E52" s="91">
        <v>60</v>
      </c>
      <c r="F52" s="48">
        <v>15</v>
      </c>
      <c r="G52" s="49">
        <f>E52*F52</f>
        <v>900</v>
      </c>
      <c r="H52" s="352"/>
      <c r="I52" s="353"/>
      <c r="J52" s="354"/>
      <c r="K52" s="362"/>
      <c r="L52" s="365"/>
      <c r="M52" s="369"/>
    </row>
    <row r="53" spans="2:13">
      <c r="B53" s="74">
        <v>4</v>
      </c>
      <c r="C53" s="75">
        <v>44265</v>
      </c>
      <c r="D53" s="76" t="s">
        <v>12</v>
      </c>
      <c r="E53" s="327"/>
      <c r="F53" s="328"/>
      <c r="G53" s="329"/>
      <c r="H53" s="92">
        <v>80</v>
      </c>
      <c r="I53" s="52">
        <v>15.41</v>
      </c>
      <c r="J53" s="12">
        <f>H53*I53</f>
        <v>1232.8</v>
      </c>
      <c r="K53" s="362"/>
      <c r="L53" s="365"/>
      <c r="M53" s="369"/>
    </row>
    <row r="54" spans="2:13">
      <c r="B54" s="74">
        <v>5</v>
      </c>
      <c r="C54" s="75">
        <v>44266</v>
      </c>
      <c r="D54" s="76" t="s">
        <v>32</v>
      </c>
      <c r="E54" s="330"/>
      <c r="F54" s="331"/>
      <c r="G54" s="332"/>
      <c r="H54" s="92">
        <v>70</v>
      </c>
      <c r="I54" s="52">
        <v>15.41</v>
      </c>
      <c r="J54" s="12">
        <f>H54*I54</f>
        <v>1078.7</v>
      </c>
      <c r="K54" s="362"/>
      <c r="L54" s="365"/>
      <c r="M54" s="369"/>
    </row>
    <row r="55" spans="2:13">
      <c r="B55" s="45">
        <v>6</v>
      </c>
      <c r="C55" s="46">
        <v>44270</v>
      </c>
      <c r="D55" s="47" t="s">
        <v>13</v>
      </c>
      <c r="E55" s="91">
        <v>300</v>
      </c>
      <c r="F55" s="48">
        <v>20</v>
      </c>
      <c r="G55" s="49">
        <f>E55*F55</f>
        <v>6000</v>
      </c>
      <c r="H55" s="358"/>
      <c r="I55" s="359"/>
      <c r="J55" s="360"/>
      <c r="K55" s="362"/>
      <c r="L55" s="365"/>
      <c r="M55" s="369"/>
    </row>
    <row r="56" spans="2:13">
      <c r="B56" s="74">
        <v>7</v>
      </c>
      <c r="C56" s="75">
        <v>44273</v>
      </c>
      <c r="D56" s="76" t="s">
        <v>32</v>
      </c>
      <c r="E56" s="327"/>
      <c r="F56" s="328"/>
      <c r="G56" s="329"/>
      <c r="H56" s="92">
        <v>200</v>
      </c>
      <c r="I56" s="52">
        <v>15.41</v>
      </c>
      <c r="J56" s="12">
        <f>H56*I56</f>
        <v>3082</v>
      </c>
      <c r="K56" s="362"/>
      <c r="L56" s="365"/>
      <c r="M56" s="369"/>
    </row>
    <row r="57" spans="2:13">
      <c r="B57" s="74">
        <v>8</v>
      </c>
      <c r="C57" s="75">
        <v>44277</v>
      </c>
      <c r="D57" s="76" t="s">
        <v>32</v>
      </c>
      <c r="E57" s="355"/>
      <c r="F57" s="356"/>
      <c r="G57" s="357"/>
      <c r="H57" s="92">
        <v>150</v>
      </c>
      <c r="I57" s="52">
        <v>15.41</v>
      </c>
      <c r="J57" s="12">
        <f>H57*I57</f>
        <v>2311.5</v>
      </c>
      <c r="K57" s="362"/>
      <c r="L57" s="365"/>
      <c r="M57" s="369"/>
    </row>
    <row r="58" spans="2:13">
      <c r="B58" s="74">
        <v>9</v>
      </c>
      <c r="C58" s="75">
        <v>44280</v>
      </c>
      <c r="D58" s="76" t="s">
        <v>33</v>
      </c>
      <c r="E58" s="330"/>
      <c r="F58" s="331"/>
      <c r="G58" s="332"/>
      <c r="H58" s="92">
        <v>90</v>
      </c>
      <c r="I58" s="52">
        <v>15.41</v>
      </c>
      <c r="J58" s="12">
        <f>H58*I58</f>
        <v>1386.9</v>
      </c>
      <c r="K58" s="362"/>
      <c r="L58" s="365"/>
      <c r="M58" s="369"/>
    </row>
    <row r="59" spans="2:13" ht="15.75" thickBot="1">
      <c r="B59" s="80">
        <v>10</v>
      </c>
      <c r="C59" s="81">
        <v>44285</v>
      </c>
      <c r="D59" s="82" t="s">
        <v>34</v>
      </c>
      <c r="E59" s="93">
        <v>30</v>
      </c>
      <c r="F59" s="67">
        <v>11</v>
      </c>
      <c r="G59" s="68">
        <f>E59*F59</f>
        <v>330</v>
      </c>
      <c r="H59" s="371"/>
      <c r="I59" s="372"/>
      <c r="J59" s="373"/>
      <c r="K59" s="363"/>
      <c r="L59" s="366"/>
      <c r="M59" s="370"/>
    </row>
    <row r="60" spans="2:13">
      <c r="B60" s="19">
        <v>11</v>
      </c>
      <c r="C60" s="20">
        <v>44286</v>
      </c>
      <c r="D60" s="21" t="s">
        <v>14</v>
      </c>
      <c r="E60" s="56">
        <f>SUM(E50:E59)</f>
        <v>590</v>
      </c>
      <c r="F60" s="69"/>
      <c r="G60" s="58">
        <f>SUM(G50:G59)</f>
        <v>9630</v>
      </c>
      <c r="H60" s="86">
        <f>SUM(H50:H59)</f>
        <v>590</v>
      </c>
      <c r="I60" s="275">
        <v>15.41</v>
      </c>
      <c r="J60" s="22">
        <f>SUM(J50:J59)</f>
        <v>9091.9</v>
      </c>
      <c r="K60" s="29">
        <f>K50+E60-H60</f>
        <v>100</v>
      </c>
      <c r="L60" s="30">
        <f>I53</f>
        <v>15.41</v>
      </c>
      <c r="M60" s="23">
        <f>K60*L60</f>
        <v>1541</v>
      </c>
    </row>
    <row r="61" spans="2:13">
      <c r="B61" s="13"/>
      <c r="C61" s="14"/>
      <c r="D61" s="15"/>
      <c r="E61" s="16"/>
      <c r="F61" s="16"/>
      <c r="G61" s="17"/>
      <c r="H61" s="16"/>
      <c r="I61" s="16"/>
      <c r="J61" s="17"/>
      <c r="K61" s="16"/>
      <c r="L61" s="18"/>
      <c r="M61" s="17"/>
    </row>
    <row r="62" spans="2:13">
      <c r="C62" s="11"/>
      <c r="E62" s="3"/>
      <c r="F62" s="3"/>
      <c r="G62" s="5"/>
      <c r="H62" s="3"/>
      <c r="I62" s="3"/>
      <c r="J62" s="5"/>
      <c r="K62" s="3"/>
      <c r="L62" s="6"/>
      <c r="M62" s="5"/>
    </row>
    <row r="63" spans="2:13" ht="15" customHeight="1" thickBot="1">
      <c r="B63" s="112" t="s">
        <v>3</v>
      </c>
      <c r="C63" s="112" t="s">
        <v>15</v>
      </c>
      <c r="D63" s="112" t="s">
        <v>8</v>
      </c>
      <c r="E63" s="112" t="s">
        <v>9</v>
      </c>
      <c r="F63" s="3"/>
      <c r="G63" s="5"/>
      <c r="H63" s="3"/>
      <c r="I63" s="3"/>
      <c r="J63" s="5"/>
      <c r="K63" s="3"/>
      <c r="L63" s="6"/>
      <c r="M63" s="5"/>
    </row>
    <row r="64" spans="2:13" ht="15" customHeight="1">
      <c r="B64" s="159">
        <v>44256</v>
      </c>
      <c r="C64" s="134" t="s">
        <v>11</v>
      </c>
      <c r="D64" s="135">
        <v>100</v>
      </c>
      <c r="E64" s="140">
        <v>10</v>
      </c>
      <c r="F64" s="3"/>
      <c r="G64" s="5"/>
      <c r="H64" s="3"/>
      <c r="I64" s="3"/>
      <c r="J64" s="5"/>
      <c r="K64" s="3"/>
      <c r="L64" s="6"/>
      <c r="M64" s="5"/>
    </row>
    <row r="65" spans="2:13">
      <c r="B65" s="122">
        <v>44260</v>
      </c>
      <c r="C65" s="115" t="s">
        <v>13</v>
      </c>
      <c r="D65" s="123">
        <v>200</v>
      </c>
      <c r="E65" s="124">
        <v>12</v>
      </c>
      <c r="F65" s="3"/>
      <c r="G65" s="5"/>
      <c r="H65" s="3"/>
      <c r="I65" s="3"/>
      <c r="J65" s="5"/>
      <c r="K65" s="3"/>
      <c r="L65" s="6"/>
      <c r="M65" s="5"/>
    </row>
    <row r="66" spans="2:13">
      <c r="B66" s="122">
        <v>44263</v>
      </c>
      <c r="C66" s="115" t="s">
        <v>13</v>
      </c>
      <c r="D66" s="123">
        <v>60</v>
      </c>
      <c r="E66" s="124">
        <v>15</v>
      </c>
      <c r="F66" s="3"/>
      <c r="G66" s="5"/>
      <c r="H66" s="3"/>
      <c r="I66" s="3"/>
      <c r="J66" s="5"/>
      <c r="K66" s="3"/>
      <c r="L66" s="6"/>
      <c r="M66" s="5"/>
    </row>
    <row r="67" spans="2:13">
      <c r="B67" s="166">
        <v>44265</v>
      </c>
      <c r="C67" s="167" t="s">
        <v>12</v>
      </c>
      <c r="D67" s="168">
        <v>80</v>
      </c>
      <c r="E67" s="119"/>
      <c r="F67" s="3"/>
      <c r="G67" s="5"/>
      <c r="H67" s="3"/>
      <c r="I67" s="3"/>
      <c r="J67" s="5"/>
      <c r="K67" s="3"/>
      <c r="L67" s="6"/>
      <c r="M67" s="5"/>
    </row>
    <row r="68" spans="2:13">
      <c r="B68" s="166">
        <v>44266</v>
      </c>
      <c r="C68" s="167" t="s">
        <v>12</v>
      </c>
      <c r="D68" s="168">
        <v>70</v>
      </c>
      <c r="E68" s="119"/>
      <c r="F68" s="3"/>
      <c r="G68" s="5"/>
      <c r="H68" s="3"/>
      <c r="I68" s="3"/>
      <c r="J68" s="5"/>
      <c r="K68" s="3"/>
      <c r="L68" s="6"/>
      <c r="M68" s="5"/>
    </row>
    <row r="69" spans="2:13">
      <c r="B69" s="122">
        <v>44270</v>
      </c>
      <c r="C69" s="115" t="s">
        <v>13</v>
      </c>
      <c r="D69" s="123">
        <v>300</v>
      </c>
      <c r="E69" s="124">
        <v>20</v>
      </c>
      <c r="F69" s="3"/>
      <c r="G69" s="5"/>
      <c r="H69" s="3"/>
      <c r="I69" s="3"/>
      <c r="J69" s="5"/>
      <c r="K69" s="3"/>
      <c r="L69" s="6"/>
      <c r="M69" s="5"/>
    </row>
    <row r="70" spans="2:13">
      <c r="B70" s="166">
        <v>44273</v>
      </c>
      <c r="C70" s="167" t="s">
        <v>12</v>
      </c>
      <c r="D70" s="168">
        <v>200</v>
      </c>
      <c r="E70" s="120"/>
      <c r="F70" s="3"/>
      <c r="G70" s="5"/>
      <c r="H70" s="3"/>
      <c r="I70" s="3"/>
      <c r="J70" s="5"/>
      <c r="K70" s="3"/>
      <c r="L70" s="6"/>
      <c r="M70" s="5"/>
    </row>
    <row r="71" spans="2:13">
      <c r="B71" s="166">
        <v>44277</v>
      </c>
      <c r="C71" s="169" t="s">
        <v>12</v>
      </c>
      <c r="D71" s="168">
        <v>150</v>
      </c>
      <c r="E71" s="121"/>
      <c r="F71" s="3"/>
      <c r="G71" s="5"/>
      <c r="H71" s="3"/>
      <c r="I71" s="3"/>
      <c r="J71" s="5"/>
      <c r="K71" s="3"/>
      <c r="L71" s="6"/>
      <c r="M71" s="5"/>
    </row>
    <row r="72" spans="2:13">
      <c r="B72" s="166">
        <v>44280</v>
      </c>
      <c r="C72" s="169" t="s">
        <v>12</v>
      </c>
      <c r="D72" s="168">
        <v>90</v>
      </c>
      <c r="E72" s="121"/>
      <c r="F72" s="3"/>
      <c r="G72" s="5"/>
      <c r="H72" s="3"/>
      <c r="I72" s="3"/>
      <c r="J72" s="5"/>
      <c r="K72" s="3"/>
      <c r="L72" s="6"/>
      <c r="M72" s="5"/>
    </row>
    <row r="73" spans="2:13">
      <c r="B73" s="122">
        <v>44285</v>
      </c>
      <c r="C73" s="125" t="s">
        <v>13</v>
      </c>
      <c r="D73" s="123">
        <v>30</v>
      </c>
      <c r="E73" s="124">
        <v>11</v>
      </c>
      <c r="F73" s="3"/>
      <c r="G73" s="5"/>
      <c r="H73" s="3"/>
      <c r="I73" s="3"/>
      <c r="J73" s="5"/>
      <c r="K73" s="3"/>
      <c r="L73" s="6"/>
      <c r="M73" s="5"/>
    </row>
    <row r="74" spans="2:13">
      <c r="B74" s="158">
        <v>44286</v>
      </c>
      <c r="C74" s="131" t="s">
        <v>14</v>
      </c>
      <c r="D74" s="132">
        <f>D64+D65+D66+D69+D73-D67-D68-D70-D71-D72</f>
        <v>100</v>
      </c>
      <c r="E74" s="133"/>
      <c r="F74" s="3"/>
      <c r="G74" s="5"/>
      <c r="H74" s="3"/>
      <c r="I74" s="3"/>
      <c r="J74" s="5"/>
      <c r="K74" s="3"/>
      <c r="L74" s="6"/>
      <c r="M74" s="5"/>
    </row>
    <row r="75" spans="2:13">
      <c r="F75" s="3"/>
      <c r="G75" s="5"/>
      <c r="H75" s="3"/>
      <c r="I75" s="3"/>
      <c r="J75" s="5"/>
      <c r="K75" s="3"/>
      <c r="L75" s="6"/>
      <c r="M75" s="5"/>
    </row>
    <row r="76" spans="2:13">
      <c r="B76" s="116"/>
      <c r="C76" s="11"/>
      <c r="E76" s="3"/>
      <c r="F76" s="3"/>
      <c r="G76" s="5"/>
      <c r="H76" s="3"/>
      <c r="I76" s="3"/>
      <c r="J76" s="5"/>
      <c r="K76" s="3"/>
      <c r="L76" s="6"/>
      <c r="M76" s="5"/>
    </row>
    <row r="77" spans="2:13">
      <c r="C77" s="326" t="s">
        <v>16</v>
      </c>
      <c r="D77" s="300" t="s">
        <v>17</v>
      </c>
      <c r="E77" s="300"/>
      <c r="F77" s="300"/>
      <c r="G77" s="300"/>
      <c r="H77" s="319" t="s">
        <v>18</v>
      </c>
      <c r="I77" s="321">
        <f>M50+G60</f>
        <v>10630</v>
      </c>
      <c r="J77" s="321"/>
      <c r="K77" s="319" t="s">
        <v>18</v>
      </c>
      <c r="L77" s="320">
        <f>IF(I78=0,0,I77/I78)</f>
        <v>15.405797101449275</v>
      </c>
      <c r="M77" s="5"/>
    </row>
    <row r="78" spans="2:13">
      <c r="C78" s="326"/>
      <c r="D78" s="345" t="s">
        <v>19</v>
      </c>
      <c r="E78" s="345"/>
      <c r="F78" s="345"/>
      <c r="G78" s="345"/>
      <c r="H78" s="319"/>
      <c r="I78" s="322">
        <f>K50+E60</f>
        <v>690</v>
      </c>
      <c r="J78" s="322"/>
      <c r="K78" s="319"/>
      <c r="L78" s="320"/>
      <c r="M78" s="5"/>
    </row>
    <row r="79" spans="2:13">
      <c r="M79" s="5"/>
    </row>
    <row r="80" spans="2:13">
      <c r="C80" s="11"/>
      <c r="E80" s="3"/>
      <c r="F80" s="3"/>
      <c r="G80" s="5"/>
      <c r="H80" s="3"/>
      <c r="I80" s="3"/>
      <c r="J80" s="5"/>
      <c r="K80" s="3"/>
      <c r="L80" s="6"/>
      <c r="M80" s="5"/>
    </row>
    <row r="81" spans="3:18">
      <c r="C81" s="11"/>
      <c r="E81" s="3"/>
      <c r="F81" s="3"/>
      <c r="G81" s="5"/>
      <c r="H81" s="3"/>
      <c r="I81" s="3"/>
      <c r="J81" s="5"/>
      <c r="K81" s="3"/>
      <c r="L81" s="6"/>
      <c r="M81" s="5"/>
    </row>
    <row r="82" spans="3:18">
      <c r="D82" s="170"/>
      <c r="E82" s="170"/>
      <c r="F82" s="171"/>
      <c r="G82" s="172"/>
      <c r="H82" s="173"/>
      <c r="I82" s="2"/>
      <c r="J82" s="174" t="s">
        <v>20</v>
      </c>
      <c r="K82" s="175" t="s">
        <v>21</v>
      </c>
      <c r="L82" s="176"/>
      <c r="M82" s="177" t="s">
        <v>22</v>
      </c>
      <c r="N82" s="178"/>
      <c r="O82" s="179" t="s">
        <v>23</v>
      </c>
      <c r="Q82" s="180" t="s">
        <v>22</v>
      </c>
      <c r="R82" s="2" t="s">
        <v>23</v>
      </c>
    </row>
    <row r="83" spans="3:18">
      <c r="C83" s="11"/>
      <c r="D83" s="181" t="s">
        <v>35</v>
      </c>
      <c r="E83" s="181"/>
      <c r="F83" s="182"/>
      <c r="G83" s="183"/>
      <c r="H83" s="182"/>
      <c r="I83" s="2">
        <v>302</v>
      </c>
      <c r="J83" s="174" t="s">
        <v>25</v>
      </c>
      <c r="K83" s="175" t="s">
        <v>26</v>
      </c>
      <c r="L83" s="184"/>
      <c r="M83" s="185">
        <v>602</v>
      </c>
      <c r="N83" s="180" t="s">
        <v>18</v>
      </c>
      <c r="O83" s="186">
        <v>302</v>
      </c>
      <c r="Q83" s="187">
        <f>J53</f>
        <v>1232.8</v>
      </c>
      <c r="R83" s="188">
        <f>Q83</f>
        <v>1232.8</v>
      </c>
    </row>
    <row r="84" spans="3:18">
      <c r="C84" s="11"/>
      <c r="D84" s="189"/>
      <c r="E84" s="189"/>
      <c r="F84" s="182"/>
      <c r="G84" s="183"/>
      <c r="H84" s="182"/>
      <c r="I84" s="2">
        <v>602</v>
      </c>
      <c r="J84" s="174" t="s">
        <v>25</v>
      </c>
      <c r="K84" s="175" t="s">
        <v>27</v>
      </c>
      <c r="L84" s="190"/>
      <c r="M84"/>
      <c r="N84" s="1"/>
      <c r="Q84" s="3"/>
      <c r="R84" s="3"/>
    </row>
    <row r="85" spans="3:18">
      <c r="C85" s="11"/>
      <c r="D85" s="2"/>
      <c r="E85" s="2"/>
      <c r="F85" s="1"/>
      <c r="G85"/>
      <c r="I85" s="10"/>
      <c r="J85"/>
      <c r="K85" s="129"/>
      <c r="L85" s="10"/>
      <c r="M85"/>
      <c r="N85" s="7"/>
      <c r="O85" s="10"/>
    </row>
    <row r="86" spans="3:18">
      <c r="C86" s="11"/>
      <c r="D86" s="2"/>
      <c r="E86" s="2"/>
      <c r="F86" s="1"/>
      <c r="G86"/>
      <c r="I86" s="10"/>
      <c r="J86"/>
      <c r="K86" s="129"/>
      <c r="L86" s="10"/>
      <c r="M86"/>
      <c r="N86" s="7"/>
      <c r="O86" s="10"/>
    </row>
    <row r="87" spans="3:18">
      <c r="C87" s="11"/>
      <c r="D87" s="170"/>
      <c r="E87" s="170"/>
      <c r="F87" s="171"/>
      <c r="G87" s="172"/>
      <c r="H87" s="173"/>
      <c r="I87" s="2"/>
      <c r="J87" s="174" t="s">
        <v>20</v>
      </c>
      <c r="K87" s="175" t="s">
        <v>21</v>
      </c>
      <c r="L87" s="176"/>
      <c r="M87" s="177" t="s">
        <v>22</v>
      </c>
      <c r="N87" s="178"/>
      <c r="O87" s="179" t="s">
        <v>23</v>
      </c>
      <c r="Q87" s="180" t="s">
        <v>22</v>
      </c>
      <c r="R87" s="2" t="s">
        <v>23</v>
      </c>
    </row>
    <row r="88" spans="3:18">
      <c r="C88" s="11"/>
      <c r="D88" s="181" t="s">
        <v>36</v>
      </c>
      <c r="E88" s="181"/>
      <c r="F88" s="182"/>
      <c r="G88" s="183"/>
      <c r="H88" s="182"/>
      <c r="I88" s="2">
        <v>302</v>
      </c>
      <c r="J88" s="174" t="s">
        <v>25</v>
      </c>
      <c r="K88" s="175" t="s">
        <v>26</v>
      </c>
      <c r="L88" s="184"/>
      <c r="M88" s="185">
        <v>602</v>
      </c>
      <c r="N88" s="180" t="s">
        <v>18</v>
      </c>
      <c r="O88" s="186">
        <v>302</v>
      </c>
      <c r="Q88" s="187">
        <f>J54</f>
        <v>1078.7</v>
      </c>
      <c r="R88" s="188">
        <f>Q88</f>
        <v>1078.7</v>
      </c>
    </row>
    <row r="89" spans="3:18">
      <c r="C89" s="11"/>
      <c r="D89" s="189"/>
      <c r="E89" s="189"/>
      <c r="F89" s="182"/>
      <c r="G89" s="183"/>
      <c r="H89" s="182"/>
      <c r="I89" s="2">
        <v>602</v>
      </c>
      <c r="J89" s="174" t="s">
        <v>25</v>
      </c>
      <c r="K89" s="175" t="s">
        <v>27</v>
      </c>
      <c r="L89" s="190"/>
      <c r="M89"/>
      <c r="N89" s="1"/>
      <c r="Q89" s="3"/>
      <c r="R89" s="3"/>
    </row>
    <row r="90" spans="3:18">
      <c r="C90" s="11"/>
      <c r="D90" s="2"/>
      <c r="E90" s="2"/>
      <c r="F90" s="1"/>
      <c r="G90"/>
      <c r="I90" s="10"/>
      <c r="J90"/>
      <c r="K90" s="129"/>
      <c r="L90" s="10"/>
      <c r="M90"/>
      <c r="N90" s="7"/>
      <c r="O90" s="10"/>
    </row>
    <row r="91" spans="3:18">
      <c r="C91" s="11"/>
      <c r="D91" s="2"/>
      <c r="E91" s="2"/>
      <c r="F91" s="1"/>
      <c r="G91"/>
      <c r="I91" s="10"/>
      <c r="J91"/>
      <c r="K91" s="129"/>
      <c r="L91" s="10"/>
      <c r="M91"/>
      <c r="N91" s="7"/>
      <c r="O91" s="10"/>
    </row>
    <row r="92" spans="3:18">
      <c r="C92" s="11"/>
      <c r="D92" s="170"/>
      <c r="E92" s="170"/>
      <c r="F92" s="171"/>
      <c r="G92" s="172"/>
      <c r="H92" s="173"/>
      <c r="I92" s="2"/>
      <c r="J92" s="174" t="s">
        <v>20</v>
      </c>
      <c r="K92" s="175" t="s">
        <v>21</v>
      </c>
      <c r="L92" s="176"/>
      <c r="M92" s="177" t="s">
        <v>22</v>
      </c>
      <c r="N92" s="178"/>
      <c r="O92" s="179" t="s">
        <v>23</v>
      </c>
      <c r="Q92" s="180" t="s">
        <v>22</v>
      </c>
      <c r="R92" s="2" t="s">
        <v>23</v>
      </c>
    </row>
    <row r="93" spans="3:18">
      <c r="C93" s="11"/>
      <c r="D93" s="181" t="s">
        <v>37</v>
      </c>
      <c r="E93" s="181"/>
      <c r="F93" s="182"/>
      <c r="G93" s="183"/>
      <c r="H93" s="182"/>
      <c r="I93" s="2">
        <v>302</v>
      </c>
      <c r="J93" s="174" t="s">
        <v>25</v>
      </c>
      <c r="K93" s="175" t="s">
        <v>26</v>
      </c>
      <c r="L93" s="184"/>
      <c r="M93" s="185">
        <v>602</v>
      </c>
      <c r="N93" s="180" t="s">
        <v>18</v>
      </c>
      <c r="O93" s="186">
        <v>302</v>
      </c>
      <c r="Q93" s="187">
        <f>J56</f>
        <v>3082</v>
      </c>
      <c r="R93" s="188">
        <f>Q93</f>
        <v>3082</v>
      </c>
    </row>
    <row r="94" spans="3:18">
      <c r="C94" s="11"/>
      <c r="D94" s="189"/>
      <c r="E94" s="189"/>
      <c r="F94" s="182"/>
      <c r="G94" s="183"/>
      <c r="H94" s="182"/>
      <c r="I94" s="2">
        <v>602</v>
      </c>
      <c r="J94" s="174" t="s">
        <v>25</v>
      </c>
      <c r="K94" s="175" t="s">
        <v>27</v>
      </c>
      <c r="L94" s="190"/>
      <c r="M94"/>
      <c r="N94" s="1"/>
      <c r="Q94" s="3"/>
      <c r="R94" s="3"/>
    </row>
    <row r="95" spans="3:18">
      <c r="C95" s="11"/>
      <c r="E95" s="3"/>
      <c r="F95" s="3"/>
      <c r="G95" s="5"/>
      <c r="H95" s="3"/>
      <c r="I95" s="3"/>
      <c r="J95" s="5"/>
      <c r="K95" s="136"/>
      <c r="L95" s="6"/>
      <c r="M95" s="5"/>
    </row>
    <row r="96" spans="3:18">
      <c r="C96" s="11"/>
      <c r="E96" s="3"/>
      <c r="F96" s="3"/>
      <c r="G96" s="5"/>
      <c r="H96" s="3"/>
      <c r="I96" s="3"/>
      <c r="J96" s="5"/>
      <c r="K96" s="136"/>
      <c r="L96" s="6"/>
      <c r="M96" s="5"/>
    </row>
    <row r="97" spans="3:18">
      <c r="C97" s="11"/>
      <c r="D97" s="170"/>
      <c r="E97" s="170"/>
      <c r="F97" s="171"/>
      <c r="G97" s="172"/>
      <c r="H97" s="173"/>
      <c r="I97" s="2"/>
      <c r="J97" s="174" t="s">
        <v>20</v>
      </c>
      <c r="K97" s="175" t="s">
        <v>21</v>
      </c>
      <c r="L97" s="176"/>
      <c r="M97" s="177" t="s">
        <v>22</v>
      </c>
      <c r="N97" s="178"/>
      <c r="O97" s="179" t="s">
        <v>23</v>
      </c>
      <c r="Q97" s="180" t="s">
        <v>22</v>
      </c>
      <c r="R97" s="2" t="s">
        <v>23</v>
      </c>
    </row>
    <row r="98" spans="3:18">
      <c r="C98" s="11"/>
      <c r="D98" s="181" t="s">
        <v>38</v>
      </c>
      <c r="E98" s="181"/>
      <c r="F98" s="182"/>
      <c r="G98" s="183"/>
      <c r="H98" s="182"/>
      <c r="I98" s="2">
        <v>302</v>
      </c>
      <c r="J98" s="174" t="s">
        <v>25</v>
      </c>
      <c r="K98" s="175" t="s">
        <v>26</v>
      </c>
      <c r="L98" s="184"/>
      <c r="M98" s="185">
        <v>602</v>
      </c>
      <c r="N98" s="180" t="s">
        <v>18</v>
      </c>
      <c r="O98" s="186">
        <v>302</v>
      </c>
      <c r="Q98" s="187">
        <f>J57</f>
        <v>2311.5</v>
      </c>
      <c r="R98" s="188">
        <f>Q98</f>
        <v>2311.5</v>
      </c>
    </row>
    <row r="99" spans="3:18">
      <c r="C99" s="11"/>
      <c r="D99" s="189"/>
      <c r="E99" s="189"/>
      <c r="F99" s="182"/>
      <c r="G99" s="183"/>
      <c r="H99" s="182"/>
      <c r="I99" s="2">
        <v>602</v>
      </c>
      <c r="J99" s="174" t="s">
        <v>25</v>
      </c>
      <c r="K99" s="175" t="s">
        <v>27</v>
      </c>
      <c r="L99" s="190"/>
      <c r="M99"/>
      <c r="N99" s="1"/>
      <c r="Q99" s="3"/>
      <c r="R99" s="3"/>
    </row>
    <row r="100" spans="3:18">
      <c r="C100" s="11"/>
      <c r="D100" s="2"/>
      <c r="E100" s="2"/>
      <c r="F100" s="1"/>
      <c r="G100"/>
      <c r="I100" s="10"/>
      <c r="J100"/>
      <c r="K100" s="129"/>
      <c r="L100" s="10"/>
      <c r="M100"/>
      <c r="N100" s="7"/>
      <c r="O100" s="10"/>
    </row>
    <row r="101" spans="3:18">
      <c r="C101" s="11"/>
      <c r="D101" s="2"/>
      <c r="E101" s="2"/>
      <c r="F101" s="1"/>
      <c r="G101"/>
      <c r="I101" s="10"/>
      <c r="J101"/>
      <c r="K101" s="129"/>
      <c r="L101" s="10"/>
      <c r="M101"/>
      <c r="N101" s="7"/>
      <c r="O101" s="10"/>
    </row>
    <row r="102" spans="3:18">
      <c r="C102" s="11"/>
      <c r="D102" s="170"/>
      <c r="E102" s="170"/>
      <c r="F102" s="171"/>
      <c r="G102" s="172"/>
      <c r="H102" s="173"/>
      <c r="I102" s="2"/>
      <c r="J102" s="174" t="s">
        <v>20</v>
      </c>
      <c r="K102" s="175" t="s">
        <v>21</v>
      </c>
      <c r="L102" s="176"/>
      <c r="M102" s="177" t="s">
        <v>22</v>
      </c>
      <c r="N102" s="178"/>
      <c r="O102" s="179" t="s">
        <v>23</v>
      </c>
      <c r="Q102" s="180" t="s">
        <v>22</v>
      </c>
      <c r="R102" s="2" t="s">
        <v>23</v>
      </c>
    </row>
    <row r="103" spans="3:18">
      <c r="C103" s="11"/>
      <c r="D103" s="181" t="s">
        <v>39</v>
      </c>
      <c r="E103" s="181"/>
      <c r="F103" s="182"/>
      <c r="G103" s="183"/>
      <c r="H103" s="182"/>
      <c r="I103" s="2">
        <v>302</v>
      </c>
      <c r="J103" s="174" t="s">
        <v>25</v>
      </c>
      <c r="K103" s="175" t="s">
        <v>26</v>
      </c>
      <c r="L103" s="184"/>
      <c r="M103" s="185">
        <v>602</v>
      </c>
      <c r="N103" s="180" t="s">
        <v>18</v>
      </c>
      <c r="O103" s="186">
        <v>302</v>
      </c>
      <c r="Q103" s="187">
        <f>J58</f>
        <v>1386.9</v>
      </c>
      <c r="R103" s="188">
        <f>Q103</f>
        <v>1386.9</v>
      </c>
    </row>
    <row r="104" spans="3:18">
      <c r="C104" s="11"/>
      <c r="D104" s="189"/>
      <c r="E104" s="189"/>
      <c r="F104" s="182"/>
      <c r="G104" s="183"/>
      <c r="H104" s="182"/>
      <c r="I104" s="2">
        <v>602</v>
      </c>
      <c r="J104" s="174" t="s">
        <v>25</v>
      </c>
      <c r="K104" s="175" t="s">
        <v>27</v>
      </c>
      <c r="L104" s="190"/>
      <c r="M104"/>
      <c r="N104" s="1"/>
      <c r="Q104" s="3"/>
      <c r="R104" s="3"/>
    </row>
    <row r="105" spans="3:18">
      <c r="C105" s="11"/>
      <c r="E105" s="3"/>
      <c r="F105" s="3"/>
      <c r="G105" s="5"/>
      <c r="H105" s="3"/>
      <c r="I105" s="3"/>
      <c r="J105" s="5"/>
      <c r="K105" s="3"/>
      <c r="L105" s="6"/>
      <c r="M105" s="5"/>
    </row>
    <row r="106" spans="3:18">
      <c r="C106" s="11"/>
      <c r="E106" s="3"/>
      <c r="F106" s="3"/>
      <c r="G106" s="5"/>
      <c r="H106" s="3"/>
      <c r="I106" s="3"/>
      <c r="J106" s="5"/>
      <c r="K106" s="3"/>
      <c r="L106" s="6"/>
      <c r="M106" s="5"/>
    </row>
    <row r="107" spans="3:18">
      <c r="C107" s="11"/>
      <c r="E107" s="3"/>
      <c r="F107" s="3"/>
      <c r="G107" s="5"/>
      <c r="H107" s="3"/>
      <c r="I107" s="3"/>
      <c r="J107" s="5"/>
      <c r="K107" s="3"/>
      <c r="L107" s="6"/>
      <c r="M107" s="5"/>
    </row>
    <row r="108" spans="3:18">
      <c r="C108" s="11"/>
      <c r="E108" s="3"/>
      <c r="F108" s="3"/>
      <c r="G108" s="5"/>
      <c r="H108" s="3"/>
      <c r="I108" s="3"/>
      <c r="J108" s="5"/>
      <c r="K108" s="3"/>
      <c r="L108" s="6"/>
      <c r="M108" s="5"/>
    </row>
    <row r="109" spans="3:18">
      <c r="C109" s="11"/>
      <c r="E109" s="3"/>
      <c r="F109" s="3"/>
      <c r="G109" s="5"/>
      <c r="H109" s="3"/>
      <c r="I109" s="3"/>
      <c r="J109" s="5"/>
      <c r="K109" s="3"/>
      <c r="L109" s="6"/>
      <c r="M109" s="5"/>
    </row>
    <row r="110" spans="3:18">
      <c r="C110" s="11"/>
      <c r="E110" s="3"/>
      <c r="F110" s="3"/>
      <c r="G110" s="5"/>
      <c r="H110" s="3"/>
      <c r="I110" s="3"/>
      <c r="J110" s="5"/>
      <c r="K110" s="3"/>
      <c r="L110" s="6"/>
      <c r="M110" s="5"/>
    </row>
    <row r="111" spans="3:18">
      <c r="C111" s="11"/>
      <c r="E111" s="3"/>
      <c r="F111" s="3"/>
      <c r="G111" s="5"/>
      <c r="H111" s="3"/>
      <c r="I111" s="3"/>
      <c r="J111" s="5"/>
      <c r="K111" s="3"/>
      <c r="L111" s="6"/>
      <c r="M111" s="5"/>
    </row>
    <row r="112" spans="3:18">
      <c r="C112" s="11"/>
      <c r="E112" s="3"/>
      <c r="F112" s="3"/>
      <c r="G112" s="5"/>
      <c r="H112" s="3"/>
      <c r="I112" s="3"/>
      <c r="J112" s="5"/>
      <c r="K112" s="3"/>
      <c r="L112" s="6"/>
      <c r="M112" s="5"/>
    </row>
    <row r="113" spans="3:13">
      <c r="C113" s="11"/>
      <c r="E113" s="3"/>
      <c r="F113" s="3"/>
      <c r="G113" s="5"/>
      <c r="H113" s="3"/>
      <c r="I113" s="3"/>
      <c r="J113" s="5"/>
      <c r="K113" s="3"/>
      <c r="L113" s="6"/>
      <c r="M113" s="5"/>
    </row>
    <row r="114" spans="3:13">
      <c r="C114" s="11"/>
      <c r="E114" s="3"/>
      <c r="F114" s="3"/>
      <c r="G114" s="5"/>
      <c r="H114" s="3"/>
      <c r="I114" s="3"/>
      <c r="J114" s="5"/>
      <c r="K114" s="3"/>
      <c r="L114" s="6"/>
      <c r="M114" s="5"/>
    </row>
    <row r="115" spans="3:13">
      <c r="C115" s="11"/>
      <c r="E115" s="3"/>
      <c r="F115" s="3"/>
      <c r="G115" s="5"/>
      <c r="H115" s="3"/>
      <c r="I115" s="3"/>
      <c r="J115" s="5"/>
      <c r="K115" s="3"/>
      <c r="L115" s="6"/>
      <c r="M115" s="5"/>
    </row>
    <row r="116" spans="3:13">
      <c r="C116" s="11"/>
      <c r="E116" s="3"/>
      <c r="F116" s="3"/>
      <c r="G116" s="5"/>
      <c r="H116" s="3"/>
      <c r="I116" s="3"/>
      <c r="J116" s="5"/>
      <c r="K116" s="3"/>
      <c r="L116" s="6"/>
      <c r="M116" s="5"/>
    </row>
    <row r="117" spans="3:13">
      <c r="C117" s="11"/>
      <c r="E117" s="3"/>
      <c r="F117" s="3"/>
      <c r="G117" s="5"/>
      <c r="H117" s="3"/>
      <c r="I117" s="3"/>
      <c r="J117" s="5"/>
      <c r="K117" s="3"/>
      <c r="L117" s="6"/>
      <c r="M117" s="5"/>
    </row>
    <row r="118" spans="3:13">
      <c r="C118" s="11"/>
      <c r="E118" s="3"/>
      <c r="F118" s="3"/>
      <c r="G118" s="5"/>
      <c r="H118" s="3"/>
      <c r="I118" s="3"/>
      <c r="J118" s="5"/>
      <c r="K118" s="3"/>
      <c r="L118" s="6"/>
      <c r="M118" s="5"/>
    </row>
    <row r="119" spans="3:13">
      <c r="C119" s="11"/>
      <c r="E119" s="3"/>
      <c r="F119" s="3"/>
      <c r="G119" s="5"/>
      <c r="H119" s="3"/>
      <c r="I119" s="3"/>
      <c r="J119" s="5"/>
      <c r="K119" s="3"/>
      <c r="L119" s="6"/>
      <c r="M119" s="5"/>
    </row>
    <row r="120" spans="3:13">
      <c r="C120" s="11"/>
      <c r="E120" s="3"/>
      <c r="F120" s="3"/>
      <c r="G120" s="5"/>
      <c r="H120" s="3"/>
      <c r="I120" s="3"/>
      <c r="J120" s="5"/>
      <c r="K120" s="3"/>
      <c r="L120" s="6"/>
      <c r="M120" s="5"/>
    </row>
    <row r="121" spans="3:13">
      <c r="C121" s="11"/>
      <c r="E121" s="3"/>
      <c r="F121" s="3"/>
      <c r="G121" s="5"/>
      <c r="H121" s="3"/>
      <c r="I121" s="3"/>
      <c r="J121" s="5"/>
      <c r="K121" s="3"/>
      <c r="L121" s="6"/>
      <c r="M121" s="5"/>
    </row>
    <row r="122" spans="3:13">
      <c r="C122" s="11"/>
      <c r="E122" s="3"/>
      <c r="F122" s="3"/>
      <c r="G122" s="5"/>
      <c r="H122" s="3"/>
      <c r="I122" s="3"/>
      <c r="J122" s="5"/>
      <c r="K122" s="3"/>
      <c r="L122" s="6"/>
      <c r="M122" s="5"/>
    </row>
    <row r="123" spans="3:13">
      <c r="C123" s="11"/>
      <c r="E123" s="3"/>
      <c r="F123" s="3"/>
      <c r="G123" s="5"/>
      <c r="H123" s="3"/>
      <c r="I123" s="3"/>
      <c r="J123" s="5"/>
      <c r="K123" s="3"/>
      <c r="L123" s="6"/>
      <c r="M123" s="5"/>
    </row>
    <row r="124" spans="3:13">
      <c r="C124" s="11"/>
      <c r="E124" s="3"/>
      <c r="F124" s="3"/>
      <c r="G124" s="5"/>
      <c r="H124" s="3"/>
      <c r="I124" s="3"/>
      <c r="J124" s="5"/>
      <c r="K124" s="3"/>
      <c r="L124" s="6"/>
      <c r="M124" s="5"/>
    </row>
    <row r="125" spans="3:13">
      <c r="C125" s="11"/>
      <c r="E125" s="3"/>
      <c r="F125" s="3"/>
      <c r="G125" s="5"/>
      <c r="H125" s="3"/>
      <c r="I125" s="3"/>
      <c r="J125" s="5"/>
      <c r="K125" s="3"/>
      <c r="L125" s="6"/>
      <c r="M125" s="5"/>
    </row>
    <row r="126" spans="3:13">
      <c r="C126" s="11"/>
      <c r="E126" s="3"/>
      <c r="F126" s="3"/>
      <c r="G126" s="5"/>
      <c r="H126" s="3"/>
      <c r="I126" s="3"/>
      <c r="J126" s="5"/>
      <c r="K126" s="3"/>
      <c r="L126" s="6"/>
      <c r="M126" s="5"/>
    </row>
    <row r="127" spans="3:13">
      <c r="C127" s="11"/>
      <c r="E127" s="3"/>
      <c r="F127" s="3"/>
      <c r="G127" s="5"/>
      <c r="H127" s="3"/>
      <c r="I127" s="3"/>
      <c r="J127" s="5"/>
      <c r="K127" s="3"/>
      <c r="L127" s="6"/>
      <c r="M127" s="5"/>
    </row>
    <row r="128" spans="3:13">
      <c r="C128" s="11"/>
      <c r="E128" s="3"/>
      <c r="F128" s="3"/>
      <c r="G128" s="5"/>
      <c r="H128" s="3"/>
      <c r="I128" s="3"/>
      <c r="J128" s="5"/>
      <c r="K128" s="3"/>
      <c r="L128" s="6"/>
      <c r="M128" s="5"/>
    </row>
    <row r="129" spans="3:13">
      <c r="C129" s="11"/>
      <c r="E129" s="3"/>
      <c r="F129" s="3"/>
      <c r="G129" s="5"/>
      <c r="H129" s="3"/>
      <c r="I129" s="3"/>
      <c r="J129" s="5"/>
      <c r="K129" s="3"/>
      <c r="L129" s="6"/>
      <c r="M129" s="5"/>
    </row>
    <row r="130" spans="3:13">
      <c r="C130" s="11"/>
      <c r="E130" s="3"/>
      <c r="F130" s="3"/>
      <c r="G130" s="5"/>
      <c r="H130" s="3"/>
      <c r="I130" s="3"/>
      <c r="J130" s="5"/>
      <c r="K130" s="3"/>
      <c r="L130" s="6"/>
      <c r="M130" s="5"/>
    </row>
    <row r="131" spans="3:13">
      <c r="C131" s="11"/>
      <c r="E131" s="3"/>
      <c r="F131" s="3"/>
      <c r="G131" s="5"/>
      <c r="H131" s="3"/>
      <c r="I131" s="3"/>
      <c r="J131" s="5"/>
      <c r="K131" s="3"/>
      <c r="L131" s="6"/>
      <c r="M131" s="5"/>
    </row>
    <row r="132" spans="3:13">
      <c r="C132" s="11"/>
      <c r="E132" s="3"/>
      <c r="F132" s="3"/>
      <c r="G132" s="5"/>
      <c r="H132" s="3"/>
      <c r="I132" s="3"/>
      <c r="J132" s="5"/>
      <c r="K132" s="3"/>
      <c r="L132" s="6"/>
      <c r="M132" s="5"/>
    </row>
    <row r="133" spans="3:13">
      <c r="C133" s="11"/>
      <c r="E133" s="3"/>
      <c r="F133" s="3"/>
      <c r="G133" s="5"/>
      <c r="H133" s="3"/>
      <c r="I133" s="3"/>
      <c r="J133" s="5"/>
      <c r="K133" s="3"/>
      <c r="L133" s="6"/>
      <c r="M133" s="5"/>
    </row>
    <row r="134" spans="3:13">
      <c r="C134" s="11"/>
      <c r="E134" s="3"/>
      <c r="F134" s="3"/>
      <c r="G134" s="5"/>
      <c r="H134" s="3"/>
      <c r="I134" s="3"/>
      <c r="J134" s="5"/>
      <c r="K134" s="3"/>
      <c r="L134" s="6"/>
      <c r="M134" s="5"/>
    </row>
    <row r="135" spans="3:13">
      <c r="C135" s="11"/>
      <c r="E135" s="3"/>
      <c r="F135" s="3"/>
      <c r="G135" s="5"/>
      <c r="H135" s="3"/>
      <c r="I135" s="3"/>
      <c r="J135" s="5"/>
      <c r="K135" s="3"/>
      <c r="L135" s="6"/>
      <c r="M135" s="5"/>
    </row>
    <row r="136" spans="3:13">
      <c r="C136" s="11"/>
      <c r="E136" s="3"/>
      <c r="F136" s="3"/>
      <c r="G136" s="5"/>
      <c r="H136" s="3"/>
      <c r="I136" s="3"/>
      <c r="J136" s="5"/>
      <c r="K136" s="3"/>
      <c r="L136" s="6"/>
      <c r="M136" s="5"/>
    </row>
    <row r="137" spans="3:13">
      <c r="C137" s="11"/>
      <c r="E137" s="3"/>
      <c r="F137" s="3"/>
      <c r="G137" s="5"/>
      <c r="H137" s="3"/>
      <c r="I137" s="3"/>
      <c r="J137" s="5"/>
      <c r="K137" s="3"/>
      <c r="L137" s="6"/>
      <c r="M137" s="5"/>
    </row>
    <row r="138" spans="3:13">
      <c r="C138" s="11"/>
      <c r="E138" s="3"/>
      <c r="F138" s="3"/>
      <c r="G138" s="5"/>
      <c r="H138" s="3"/>
      <c r="I138" s="3"/>
      <c r="J138" s="5"/>
      <c r="K138" s="3"/>
      <c r="L138" s="6"/>
      <c r="M138" s="5"/>
    </row>
    <row r="139" spans="3:13">
      <c r="C139" s="11"/>
      <c r="E139" s="3"/>
      <c r="F139" s="3"/>
      <c r="G139" s="5"/>
      <c r="H139" s="3"/>
      <c r="I139" s="3"/>
      <c r="J139" s="5"/>
      <c r="K139" s="3"/>
      <c r="L139" s="6"/>
      <c r="M139" s="5"/>
    </row>
    <row r="140" spans="3:13">
      <c r="C140" s="11"/>
      <c r="E140" s="3"/>
      <c r="F140" s="3"/>
      <c r="G140" s="5"/>
      <c r="H140" s="3"/>
      <c r="I140" s="3"/>
      <c r="J140" s="5"/>
      <c r="K140" s="3"/>
      <c r="L140" s="6"/>
      <c r="M140" s="5"/>
    </row>
    <row r="141" spans="3:13">
      <c r="C141" s="11"/>
      <c r="E141" s="3"/>
      <c r="F141" s="3"/>
      <c r="G141" s="5"/>
      <c r="H141" s="3"/>
      <c r="I141" s="3"/>
      <c r="J141" s="5"/>
      <c r="K141" s="3"/>
      <c r="L141" s="6"/>
      <c r="M141" s="5"/>
    </row>
    <row r="142" spans="3:13">
      <c r="C142" s="11"/>
      <c r="E142" s="3"/>
      <c r="F142" s="3"/>
      <c r="G142" s="5"/>
      <c r="H142" s="3"/>
      <c r="I142" s="3"/>
      <c r="J142" s="5"/>
      <c r="K142" s="3"/>
      <c r="L142" s="6"/>
      <c r="M142" s="5"/>
    </row>
    <row r="143" spans="3:13">
      <c r="C143" s="11"/>
      <c r="E143" s="3"/>
      <c r="F143" s="3"/>
      <c r="G143" s="5"/>
      <c r="H143" s="3"/>
      <c r="I143" s="3"/>
      <c r="J143" s="5"/>
      <c r="K143" s="3"/>
      <c r="L143" s="6"/>
      <c r="M143" s="5"/>
    </row>
    <row r="144" spans="3:13">
      <c r="C144" s="11"/>
      <c r="E144" s="3"/>
      <c r="F144" s="3"/>
      <c r="G144" s="5"/>
      <c r="H144" s="3"/>
      <c r="I144" s="3"/>
      <c r="J144" s="5"/>
      <c r="K144" s="3"/>
      <c r="L144" s="6"/>
      <c r="M144" s="5"/>
    </row>
    <row r="145" spans="3:13">
      <c r="C145" s="11"/>
      <c r="E145" s="3"/>
      <c r="F145" s="3"/>
      <c r="G145" s="5"/>
      <c r="H145" s="3"/>
      <c r="I145" s="3"/>
      <c r="J145" s="5"/>
      <c r="K145" s="3"/>
      <c r="L145" s="6"/>
      <c r="M145" s="5"/>
    </row>
    <row r="146" spans="3:13">
      <c r="C146" s="11"/>
      <c r="E146" s="3"/>
      <c r="F146" s="3"/>
      <c r="G146" s="5"/>
      <c r="H146" s="3"/>
      <c r="I146" s="3"/>
      <c r="J146" s="5"/>
      <c r="K146" s="3"/>
      <c r="L146" s="6"/>
      <c r="M146" s="5"/>
    </row>
    <row r="147" spans="3:13">
      <c r="C147" s="11"/>
      <c r="E147" s="3"/>
      <c r="F147" s="3"/>
      <c r="G147" s="5"/>
      <c r="H147" s="3"/>
      <c r="I147" s="3"/>
      <c r="J147" s="5"/>
      <c r="K147" s="3"/>
      <c r="L147" s="6"/>
      <c r="M147" s="5"/>
    </row>
    <row r="148" spans="3:13">
      <c r="C148" s="11"/>
      <c r="E148" s="3"/>
      <c r="F148" s="3"/>
      <c r="G148" s="5"/>
      <c r="H148" s="3"/>
      <c r="I148" s="3"/>
      <c r="J148" s="5"/>
      <c r="K148" s="3"/>
      <c r="L148" s="6"/>
      <c r="M148" s="5"/>
    </row>
    <row r="149" spans="3:13">
      <c r="C149" s="11"/>
      <c r="E149" s="3"/>
      <c r="F149" s="3"/>
      <c r="G149" s="5"/>
      <c r="H149" s="3"/>
      <c r="I149" s="3"/>
      <c r="J149" s="5"/>
      <c r="K149" s="3"/>
      <c r="L149" s="6"/>
      <c r="M149" s="5"/>
    </row>
    <row r="150" spans="3:13">
      <c r="C150" s="11"/>
      <c r="E150" s="3"/>
      <c r="F150" s="3"/>
      <c r="G150" s="5"/>
      <c r="H150" s="3"/>
      <c r="I150" s="3"/>
      <c r="J150" s="5"/>
      <c r="K150" s="3"/>
      <c r="L150" s="6"/>
      <c r="M150" s="5"/>
    </row>
    <row r="151" spans="3:13">
      <c r="C151" s="11"/>
      <c r="E151" s="3"/>
      <c r="F151" s="3"/>
      <c r="G151" s="5"/>
      <c r="H151" s="3"/>
      <c r="I151" s="3"/>
      <c r="J151" s="5"/>
      <c r="K151" s="3"/>
      <c r="L151" s="6"/>
      <c r="M151" s="5"/>
    </row>
    <row r="152" spans="3:13">
      <c r="C152" s="11"/>
      <c r="E152" s="3"/>
      <c r="F152" s="3"/>
      <c r="G152" s="5"/>
      <c r="H152" s="3"/>
      <c r="I152" s="3"/>
      <c r="J152" s="5"/>
      <c r="K152" s="3"/>
      <c r="L152" s="6"/>
      <c r="M152" s="5"/>
    </row>
    <row r="153" spans="3:13">
      <c r="C153" s="11"/>
      <c r="E153" s="3"/>
      <c r="F153" s="3"/>
      <c r="G153" s="5"/>
      <c r="H153" s="3"/>
      <c r="I153" s="3"/>
      <c r="J153" s="5"/>
      <c r="K153" s="3"/>
      <c r="L153" s="6"/>
      <c r="M153" s="5"/>
    </row>
    <row r="154" spans="3:13">
      <c r="C154" s="11"/>
      <c r="E154" s="3"/>
      <c r="F154" s="3"/>
      <c r="G154" s="5"/>
      <c r="H154" s="3"/>
      <c r="I154" s="3"/>
      <c r="J154" s="5"/>
      <c r="K154" s="3"/>
      <c r="L154" s="6"/>
      <c r="M154" s="5"/>
    </row>
    <row r="155" spans="3:13">
      <c r="C155" s="11"/>
      <c r="E155" s="3"/>
      <c r="F155" s="3"/>
      <c r="G155" s="5"/>
      <c r="H155" s="3"/>
      <c r="I155" s="3"/>
      <c r="J155" s="5"/>
      <c r="K155" s="3"/>
      <c r="L155" s="6"/>
      <c r="M155" s="5"/>
    </row>
    <row r="156" spans="3:13">
      <c r="C156" s="11"/>
      <c r="E156" s="3"/>
      <c r="F156" s="3"/>
      <c r="G156" s="5"/>
      <c r="H156" s="3"/>
      <c r="I156" s="3"/>
      <c r="J156" s="5"/>
      <c r="K156" s="3"/>
      <c r="L156" s="6"/>
      <c r="M156" s="5"/>
    </row>
    <row r="157" spans="3:13">
      <c r="C157" s="11"/>
      <c r="E157" s="3"/>
      <c r="F157" s="3"/>
      <c r="G157" s="5"/>
      <c r="H157" s="3"/>
      <c r="I157" s="3"/>
      <c r="J157" s="5"/>
      <c r="K157" s="3"/>
      <c r="L157" s="6"/>
      <c r="M157" s="5"/>
    </row>
    <row r="158" spans="3:13">
      <c r="C158" s="11"/>
      <c r="E158" s="3"/>
      <c r="F158" s="3"/>
      <c r="G158" s="5"/>
      <c r="H158" s="3"/>
      <c r="I158" s="3"/>
      <c r="J158" s="5"/>
      <c r="K158" s="3"/>
      <c r="L158" s="6"/>
      <c r="M158" s="5"/>
    </row>
    <row r="159" spans="3:13">
      <c r="C159" s="11"/>
      <c r="E159" s="3"/>
      <c r="F159" s="3"/>
      <c r="G159" s="5"/>
      <c r="H159" s="3"/>
      <c r="I159" s="3"/>
      <c r="J159" s="5"/>
      <c r="K159" s="3"/>
      <c r="L159" s="6"/>
      <c r="M159" s="5"/>
    </row>
    <row r="160" spans="3:13">
      <c r="C160" s="11"/>
      <c r="E160" s="3"/>
      <c r="F160" s="3"/>
      <c r="G160" s="5"/>
      <c r="H160" s="3"/>
      <c r="I160" s="3"/>
      <c r="J160" s="5"/>
      <c r="K160" s="3"/>
      <c r="L160" s="6"/>
      <c r="M160" s="5"/>
    </row>
    <row r="161" spans="3:13">
      <c r="C161" s="11"/>
      <c r="E161" s="3"/>
      <c r="F161" s="3"/>
      <c r="G161" s="5"/>
      <c r="H161" s="3"/>
      <c r="I161" s="3"/>
      <c r="J161" s="5"/>
      <c r="K161" s="3"/>
      <c r="L161" s="6"/>
      <c r="M161" s="5"/>
    </row>
    <row r="162" spans="3:13">
      <c r="C162" s="11"/>
      <c r="E162" s="3"/>
      <c r="F162" s="3"/>
      <c r="G162" s="5"/>
      <c r="H162" s="3"/>
      <c r="I162" s="3"/>
      <c r="J162" s="5"/>
      <c r="K162" s="3"/>
      <c r="L162" s="6"/>
      <c r="M162" s="5"/>
    </row>
    <row r="163" spans="3:13">
      <c r="C163" s="11"/>
      <c r="E163" s="3"/>
      <c r="F163" s="3"/>
      <c r="G163" s="5"/>
      <c r="H163" s="3"/>
      <c r="I163" s="3"/>
      <c r="J163" s="5"/>
      <c r="K163" s="3"/>
      <c r="L163" s="6"/>
      <c r="M163" s="5"/>
    </row>
    <row r="164" spans="3:13">
      <c r="C164" s="11"/>
      <c r="E164" s="3"/>
      <c r="F164" s="3"/>
      <c r="G164" s="5"/>
      <c r="H164" s="3"/>
      <c r="I164" s="3"/>
      <c r="J164" s="5"/>
      <c r="K164" s="3"/>
      <c r="L164" s="6"/>
      <c r="M164" s="5"/>
    </row>
    <row r="165" spans="3:13">
      <c r="C165" s="11"/>
      <c r="E165" s="3"/>
      <c r="F165" s="3"/>
      <c r="G165" s="5"/>
      <c r="H165" s="3"/>
      <c r="I165" s="3"/>
      <c r="J165" s="5"/>
      <c r="K165" s="3"/>
      <c r="L165" s="6"/>
      <c r="M165" s="5"/>
    </row>
    <row r="166" spans="3:13">
      <c r="C166" s="11"/>
      <c r="E166" s="3"/>
      <c r="F166" s="3"/>
      <c r="G166" s="5"/>
      <c r="H166" s="3"/>
      <c r="I166" s="3"/>
      <c r="J166" s="5"/>
      <c r="K166" s="3"/>
      <c r="L166" s="6"/>
      <c r="M166" s="5"/>
    </row>
    <row r="167" spans="3:13">
      <c r="C167" s="11"/>
      <c r="E167" s="3"/>
      <c r="F167" s="3"/>
      <c r="G167" s="5"/>
      <c r="H167" s="3"/>
      <c r="I167" s="3"/>
      <c r="J167" s="5"/>
      <c r="K167" s="3"/>
      <c r="L167" s="6"/>
      <c r="M167" s="5"/>
    </row>
    <row r="168" spans="3:13">
      <c r="C168" s="11"/>
      <c r="E168" s="3"/>
      <c r="F168" s="3"/>
      <c r="G168" s="5"/>
      <c r="H168" s="3"/>
      <c r="I168" s="3"/>
      <c r="J168" s="5"/>
      <c r="K168" s="3"/>
      <c r="L168" s="6"/>
      <c r="M168" s="5"/>
    </row>
    <row r="169" spans="3:13">
      <c r="C169" s="11"/>
      <c r="E169" s="3"/>
      <c r="F169" s="3"/>
      <c r="G169" s="5"/>
      <c r="H169" s="3"/>
      <c r="I169" s="3"/>
      <c r="J169" s="5"/>
      <c r="K169" s="3"/>
      <c r="L169" s="6"/>
      <c r="M169" s="5"/>
    </row>
    <row r="170" spans="3:13">
      <c r="C170" s="11"/>
      <c r="E170" s="3"/>
      <c r="F170" s="3"/>
      <c r="G170" s="5"/>
      <c r="H170" s="3"/>
      <c r="I170" s="3"/>
      <c r="J170" s="5"/>
      <c r="K170" s="3"/>
      <c r="L170" s="6"/>
      <c r="M170" s="5"/>
    </row>
    <row r="171" spans="3:13">
      <c r="C171" s="11"/>
      <c r="E171" s="3"/>
      <c r="F171" s="3"/>
      <c r="G171" s="5"/>
      <c r="H171" s="3"/>
      <c r="I171" s="3"/>
      <c r="J171" s="5"/>
      <c r="K171" s="3"/>
      <c r="L171" s="6"/>
      <c r="M171" s="5"/>
    </row>
    <row r="172" spans="3:13">
      <c r="C172" s="11"/>
      <c r="E172" s="3"/>
      <c r="F172" s="3"/>
      <c r="G172" s="5"/>
      <c r="H172" s="3"/>
      <c r="I172" s="3"/>
      <c r="J172" s="5"/>
      <c r="K172" s="3"/>
      <c r="L172" s="6"/>
      <c r="M172" s="5"/>
    </row>
    <row r="173" spans="3:13">
      <c r="C173" s="11"/>
      <c r="E173" s="3"/>
      <c r="F173" s="3"/>
      <c r="G173" s="5"/>
      <c r="H173" s="3"/>
      <c r="I173" s="3"/>
      <c r="J173" s="5"/>
      <c r="K173" s="3"/>
      <c r="L173" s="6"/>
      <c r="M173" s="5"/>
    </row>
    <row r="174" spans="3:13">
      <c r="C174" s="11"/>
      <c r="E174" s="3"/>
      <c r="F174" s="3"/>
      <c r="G174" s="5"/>
      <c r="H174" s="3"/>
      <c r="I174" s="3"/>
      <c r="J174" s="5"/>
      <c r="K174" s="3"/>
      <c r="L174" s="6"/>
      <c r="M174" s="5"/>
    </row>
    <row r="175" spans="3:13">
      <c r="C175" s="11"/>
      <c r="E175" s="3"/>
      <c r="F175" s="3"/>
      <c r="G175" s="5"/>
      <c r="H175" s="3"/>
      <c r="I175" s="3"/>
      <c r="J175" s="5"/>
      <c r="K175" s="3"/>
      <c r="L175" s="6"/>
      <c r="M175" s="5"/>
    </row>
    <row r="176" spans="3:13">
      <c r="C176" s="11"/>
      <c r="E176" s="3"/>
      <c r="F176" s="3"/>
      <c r="G176" s="5"/>
      <c r="H176" s="3"/>
      <c r="I176" s="3"/>
      <c r="J176" s="5"/>
      <c r="K176" s="3"/>
      <c r="L176" s="6"/>
      <c r="M176" s="5"/>
    </row>
    <row r="177" spans="3:13">
      <c r="C177" s="11"/>
      <c r="E177" s="3"/>
      <c r="F177" s="3"/>
      <c r="G177" s="5"/>
      <c r="H177" s="3"/>
      <c r="I177" s="3"/>
      <c r="J177" s="5"/>
      <c r="K177" s="3"/>
      <c r="L177" s="6"/>
      <c r="M177" s="5"/>
    </row>
    <row r="178" spans="3:13">
      <c r="C178" s="11"/>
      <c r="E178" s="3"/>
      <c r="F178" s="3"/>
      <c r="G178" s="5"/>
      <c r="H178" s="3"/>
      <c r="I178" s="3"/>
      <c r="J178" s="5"/>
      <c r="K178" s="3"/>
      <c r="L178" s="6"/>
      <c r="M178" s="5"/>
    </row>
    <row r="179" spans="3:13">
      <c r="C179" s="11"/>
      <c r="E179" s="3"/>
      <c r="F179" s="3"/>
      <c r="G179" s="5"/>
      <c r="H179" s="3"/>
      <c r="I179" s="3"/>
      <c r="J179" s="5"/>
      <c r="K179" s="3"/>
      <c r="L179" s="6"/>
      <c r="M179" s="5"/>
    </row>
    <row r="180" spans="3:13">
      <c r="C180" s="11"/>
      <c r="E180" s="3"/>
      <c r="F180" s="3"/>
      <c r="G180" s="5"/>
      <c r="H180" s="3"/>
      <c r="I180" s="3"/>
      <c r="J180" s="5"/>
      <c r="K180" s="3"/>
      <c r="L180" s="6"/>
      <c r="M180" s="5"/>
    </row>
    <row r="181" spans="3:13">
      <c r="C181" s="11"/>
      <c r="E181" s="3"/>
      <c r="F181" s="3"/>
      <c r="G181" s="5"/>
      <c r="H181" s="3"/>
      <c r="I181" s="3"/>
      <c r="J181" s="5"/>
      <c r="K181" s="3"/>
      <c r="L181" s="6"/>
      <c r="M181" s="5"/>
    </row>
    <row r="182" spans="3:13">
      <c r="C182" s="11"/>
      <c r="E182" s="3"/>
      <c r="F182" s="3"/>
      <c r="G182" s="5"/>
      <c r="H182" s="3"/>
      <c r="I182" s="3"/>
      <c r="J182" s="5"/>
      <c r="K182" s="3"/>
      <c r="L182" s="6"/>
      <c r="M182" s="5"/>
    </row>
    <row r="183" spans="3:13">
      <c r="C183" s="11"/>
      <c r="E183" s="3"/>
      <c r="F183" s="3"/>
      <c r="G183" s="5"/>
      <c r="H183" s="3"/>
      <c r="I183" s="3"/>
      <c r="J183" s="5"/>
      <c r="K183" s="3"/>
      <c r="L183" s="6"/>
      <c r="M183" s="5"/>
    </row>
    <row r="184" spans="3:13">
      <c r="C184" s="11"/>
      <c r="E184" s="3"/>
      <c r="F184" s="3"/>
      <c r="G184" s="5"/>
      <c r="H184" s="3"/>
      <c r="I184" s="3"/>
      <c r="J184" s="5"/>
      <c r="K184" s="3"/>
      <c r="L184" s="6"/>
      <c r="M184" s="5"/>
    </row>
    <row r="185" spans="3:13">
      <c r="C185" s="11"/>
      <c r="E185" s="3"/>
      <c r="F185" s="3"/>
      <c r="G185" s="5"/>
      <c r="H185" s="3"/>
      <c r="I185" s="3"/>
      <c r="J185" s="5"/>
      <c r="K185" s="3"/>
      <c r="L185" s="6"/>
      <c r="M185" s="5"/>
    </row>
    <row r="186" spans="3:13">
      <c r="C186" s="11"/>
      <c r="E186" s="3"/>
      <c r="F186" s="3"/>
      <c r="G186" s="5"/>
      <c r="H186" s="3"/>
      <c r="I186" s="3"/>
      <c r="J186" s="5"/>
      <c r="K186" s="3"/>
      <c r="L186" s="6"/>
      <c r="M186" s="5"/>
    </row>
    <row r="187" spans="3:13">
      <c r="C187" s="11"/>
      <c r="E187" s="3"/>
      <c r="F187" s="3"/>
      <c r="G187" s="5"/>
      <c r="H187" s="3"/>
      <c r="I187" s="3"/>
      <c r="J187" s="5"/>
      <c r="K187" s="3"/>
      <c r="L187" s="6"/>
      <c r="M187" s="5"/>
    </row>
    <row r="188" spans="3:13">
      <c r="C188" s="11"/>
      <c r="E188" s="3"/>
      <c r="F188" s="3"/>
      <c r="G188" s="5"/>
      <c r="H188" s="3"/>
      <c r="I188" s="3"/>
      <c r="J188" s="5"/>
      <c r="K188" s="3"/>
      <c r="L188" s="6"/>
      <c r="M188" s="5"/>
    </row>
    <row r="189" spans="3:13">
      <c r="C189" s="11"/>
      <c r="E189" s="3"/>
      <c r="F189" s="3"/>
      <c r="G189" s="5"/>
      <c r="H189" s="3"/>
      <c r="I189" s="3"/>
      <c r="J189" s="5"/>
      <c r="K189" s="3"/>
      <c r="L189" s="6"/>
      <c r="M189" s="5"/>
    </row>
    <row r="190" spans="3:13">
      <c r="C190" s="11"/>
      <c r="E190" s="3"/>
      <c r="F190" s="3"/>
      <c r="G190" s="5"/>
      <c r="H190" s="3"/>
      <c r="I190" s="3"/>
      <c r="J190" s="5"/>
      <c r="K190" s="3"/>
      <c r="L190" s="6"/>
      <c r="M190" s="5"/>
    </row>
    <row r="191" spans="3:13">
      <c r="C191" s="11"/>
      <c r="E191" s="3"/>
      <c r="F191" s="3"/>
      <c r="G191" s="5"/>
      <c r="H191" s="3"/>
      <c r="I191" s="3"/>
      <c r="J191" s="5"/>
      <c r="K191" s="3"/>
      <c r="L191" s="6"/>
      <c r="M191" s="5"/>
    </row>
    <row r="192" spans="3:13">
      <c r="C192" s="11"/>
      <c r="E192" s="3"/>
      <c r="F192" s="3"/>
      <c r="G192" s="5"/>
      <c r="H192" s="3"/>
      <c r="I192" s="3"/>
      <c r="J192" s="5"/>
      <c r="K192" s="3"/>
      <c r="L192" s="6"/>
      <c r="M192" s="5"/>
    </row>
    <row r="193" spans="3:13">
      <c r="C193" s="11"/>
      <c r="E193" s="3"/>
      <c r="F193" s="3"/>
      <c r="G193" s="5"/>
      <c r="H193" s="3"/>
      <c r="I193" s="3"/>
      <c r="J193" s="5"/>
      <c r="K193" s="3"/>
      <c r="L193" s="6"/>
      <c r="M193" s="5"/>
    </row>
    <row r="194" spans="3:13">
      <c r="C194" s="11"/>
      <c r="E194" s="3"/>
      <c r="F194" s="3"/>
      <c r="G194" s="5"/>
      <c r="H194" s="3"/>
      <c r="I194" s="3"/>
      <c r="J194" s="5"/>
      <c r="K194" s="3"/>
      <c r="L194" s="6"/>
      <c r="M194" s="5"/>
    </row>
    <row r="195" spans="3:13">
      <c r="C195" s="11"/>
      <c r="E195" s="3"/>
      <c r="F195" s="3"/>
      <c r="G195" s="5"/>
      <c r="H195" s="3"/>
      <c r="I195" s="3"/>
      <c r="J195" s="5"/>
      <c r="K195" s="3"/>
      <c r="L195" s="6"/>
      <c r="M195" s="5"/>
    </row>
    <row r="196" spans="3:13">
      <c r="C196" s="11"/>
      <c r="E196" s="3"/>
      <c r="F196" s="3"/>
      <c r="G196" s="5"/>
      <c r="H196" s="3"/>
      <c r="I196" s="3"/>
      <c r="J196" s="5"/>
      <c r="K196" s="3"/>
      <c r="L196" s="6"/>
      <c r="M196" s="5"/>
    </row>
    <row r="197" spans="3:13">
      <c r="C197" s="11"/>
      <c r="E197" s="3"/>
      <c r="F197" s="3"/>
      <c r="G197" s="5"/>
      <c r="H197" s="3"/>
      <c r="I197" s="3"/>
      <c r="J197" s="5"/>
      <c r="K197" s="3"/>
      <c r="L197" s="6"/>
      <c r="M197" s="5"/>
    </row>
    <row r="198" spans="3:13">
      <c r="C198" s="11"/>
      <c r="E198" s="3"/>
      <c r="F198" s="3"/>
      <c r="G198" s="5"/>
      <c r="H198" s="3"/>
      <c r="I198" s="3"/>
      <c r="J198" s="5"/>
      <c r="K198" s="3"/>
      <c r="L198" s="6"/>
      <c r="M198" s="5"/>
    </row>
    <row r="199" spans="3:13">
      <c r="C199" s="11"/>
      <c r="E199" s="3"/>
      <c r="F199" s="3"/>
      <c r="G199" s="5"/>
      <c r="H199" s="3"/>
      <c r="I199" s="3"/>
      <c r="J199" s="5"/>
      <c r="K199" s="3"/>
      <c r="L199" s="6"/>
      <c r="M199" s="5"/>
    </row>
    <row r="200" spans="3:13">
      <c r="C200" s="11"/>
      <c r="E200" s="3"/>
      <c r="F200" s="3"/>
      <c r="G200" s="5"/>
      <c r="H200" s="3"/>
      <c r="I200" s="3"/>
      <c r="J200" s="5"/>
      <c r="K200" s="3"/>
      <c r="L200" s="6"/>
      <c r="M200" s="5"/>
    </row>
    <row r="201" spans="3:13">
      <c r="C201" s="11"/>
      <c r="E201" s="3"/>
      <c r="F201" s="3"/>
      <c r="G201" s="5"/>
      <c r="H201" s="3"/>
      <c r="I201" s="3"/>
      <c r="J201" s="5"/>
      <c r="K201" s="3"/>
      <c r="L201" s="6"/>
      <c r="M201" s="5"/>
    </row>
    <row r="202" spans="3:13">
      <c r="C202" s="11"/>
      <c r="E202" s="3"/>
      <c r="F202" s="3"/>
      <c r="G202" s="5"/>
      <c r="H202" s="3"/>
      <c r="I202" s="3"/>
      <c r="J202" s="5"/>
      <c r="K202" s="3"/>
      <c r="L202" s="6"/>
      <c r="M202" s="5"/>
    </row>
    <row r="203" spans="3:13">
      <c r="C203" s="11"/>
      <c r="E203" s="3"/>
      <c r="F203" s="3"/>
      <c r="G203" s="5"/>
      <c r="H203" s="3"/>
      <c r="I203" s="3"/>
      <c r="J203" s="5"/>
      <c r="K203" s="3"/>
      <c r="L203" s="6"/>
      <c r="M203" s="5"/>
    </row>
    <row r="204" spans="3:13">
      <c r="C204" s="11"/>
      <c r="E204" s="3"/>
      <c r="F204" s="3"/>
      <c r="G204" s="5"/>
      <c r="H204" s="3"/>
      <c r="I204" s="3"/>
      <c r="J204" s="5"/>
      <c r="K204" s="3"/>
      <c r="L204" s="6"/>
      <c r="M204" s="5"/>
    </row>
    <row r="205" spans="3:13">
      <c r="C205" s="11"/>
      <c r="E205" s="3"/>
      <c r="F205" s="3"/>
      <c r="G205" s="5"/>
      <c r="H205" s="3"/>
      <c r="I205" s="3"/>
      <c r="J205" s="5"/>
      <c r="K205" s="3"/>
      <c r="L205" s="6"/>
      <c r="M205" s="5"/>
    </row>
    <row r="206" spans="3:13">
      <c r="C206" s="11"/>
      <c r="E206" s="3"/>
      <c r="F206" s="3"/>
      <c r="G206" s="5"/>
      <c r="H206" s="3"/>
      <c r="I206" s="3"/>
      <c r="J206" s="5"/>
      <c r="K206" s="3"/>
      <c r="L206" s="6"/>
      <c r="M206" s="5"/>
    </row>
    <row r="207" spans="3:13">
      <c r="C207" s="11"/>
      <c r="E207" s="3"/>
      <c r="F207" s="3"/>
      <c r="G207" s="5"/>
      <c r="H207" s="3"/>
      <c r="I207" s="3"/>
      <c r="J207" s="5"/>
      <c r="K207" s="3"/>
      <c r="L207" s="6"/>
      <c r="M207" s="5"/>
    </row>
    <row r="208" spans="3:13">
      <c r="C208" s="11"/>
      <c r="E208" s="3"/>
      <c r="F208" s="3"/>
      <c r="G208" s="5"/>
      <c r="H208" s="3"/>
      <c r="I208" s="3"/>
      <c r="J208" s="5"/>
      <c r="K208" s="3"/>
      <c r="L208" s="6"/>
      <c r="M208" s="5"/>
    </row>
    <row r="209" spans="3:13">
      <c r="C209" s="11"/>
      <c r="E209" s="3"/>
      <c r="F209" s="3"/>
      <c r="G209" s="5"/>
      <c r="H209" s="3"/>
      <c r="I209" s="3"/>
      <c r="J209" s="5"/>
      <c r="K209" s="3"/>
      <c r="L209" s="6"/>
      <c r="M209" s="5"/>
    </row>
    <row r="210" spans="3:13">
      <c r="C210" s="11"/>
      <c r="E210" s="3"/>
      <c r="F210" s="3"/>
      <c r="G210" s="5"/>
      <c r="H210" s="3"/>
      <c r="I210" s="3"/>
      <c r="J210" s="5"/>
      <c r="K210" s="3"/>
      <c r="L210" s="6"/>
      <c r="M210" s="5"/>
    </row>
    <row r="211" spans="3:13">
      <c r="C211" s="11"/>
      <c r="E211" s="3"/>
      <c r="F211" s="3"/>
      <c r="G211" s="5"/>
      <c r="H211" s="3"/>
      <c r="I211" s="3"/>
      <c r="J211" s="5"/>
      <c r="K211" s="3"/>
      <c r="L211" s="6"/>
      <c r="M211" s="5"/>
    </row>
    <row r="212" spans="3:13">
      <c r="C212" s="11"/>
      <c r="E212" s="3"/>
      <c r="F212" s="3"/>
      <c r="G212" s="5"/>
      <c r="H212" s="3"/>
      <c r="I212" s="3"/>
      <c r="J212" s="5"/>
      <c r="K212" s="3"/>
      <c r="L212" s="6"/>
      <c r="M212" s="5"/>
    </row>
    <row r="213" spans="3:13">
      <c r="C213" s="11"/>
      <c r="E213" s="3"/>
      <c r="F213" s="3"/>
      <c r="G213" s="5"/>
      <c r="H213" s="3"/>
      <c r="I213" s="3"/>
      <c r="J213" s="5"/>
      <c r="K213" s="3"/>
      <c r="L213" s="6"/>
      <c r="M213" s="5"/>
    </row>
    <row r="214" spans="3:13">
      <c r="C214" s="11"/>
      <c r="E214" s="3"/>
      <c r="F214" s="3"/>
      <c r="G214" s="5"/>
      <c r="H214" s="3"/>
      <c r="I214" s="3"/>
      <c r="J214" s="5"/>
      <c r="K214" s="3"/>
      <c r="L214" s="6"/>
      <c r="M214" s="5"/>
    </row>
    <row r="215" spans="3:13">
      <c r="C215" s="11"/>
      <c r="E215" s="3"/>
      <c r="F215" s="3"/>
      <c r="G215" s="5"/>
      <c r="H215" s="3"/>
      <c r="I215" s="3"/>
      <c r="J215" s="5"/>
      <c r="K215" s="3"/>
      <c r="L215" s="6"/>
      <c r="M215" s="5"/>
    </row>
    <row r="216" spans="3:13">
      <c r="C216" s="11"/>
      <c r="E216" s="3"/>
      <c r="F216" s="3"/>
      <c r="G216" s="5"/>
      <c r="H216" s="3"/>
      <c r="I216" s="3"/>
      <c r="J216" s="5"/>
      <c r="K216" s="3"/>
      <c r="L216" s="6"/>
      <c r="M216" s="5"/>
    </row>
    <row r="217" spans="3:13">
      <c r="C217" s="11"/>
      <c r="E217" s="3"/>
      <c r="F217" s="3"/>
      <c r="G217" s="5"/>
      <c r="H217" s="3"/>
      <c r="I217" s="3"/>
      <c r="J217" s="5"/>
      <c r="K217" s="3"/>
      <c r="L217" s="6"/>
      <c r="M217" s="5"/>
    </row>
    <row r="218" spans="3:13">
      <c r="C218" s="11"/>
      <c r="E218" s="3"/>
      <c r="F218" s="3"/>
      <c r="G218" s="5"/>
      <c r="H218" s="3"/>
      <c r="I218" s="3"/>
      <c r="J218" s="5"/>
      <c r="K218" s="3"/>
      <c r="L218" s="6"/>
      <c r="M218" s="5"/>
    </row>
    <row r="219" spans="3:13">
      <c r="C219" s="11"/>
      <c r="E219" s="3"/>
      <c r="F219" s="3"/>
      <c r="G219" s="5"/>
      <c r="H219" s="3"/>
      <c r="I219" s="3"/>
      <c r="J219" s="5"/>
      <c r="K219" s="3"/>
      <c r="L219" s="6"/>
      <c r="M219" s="5"/>
    </row>
    <row r="220" spans="3:13">
      <c r="C220" s="11"/>
      <c r="E220" s="3"/>
      <c r="F220" s="3"/>
      <c r="G220" s="5"/>
      <c r="H220" s="3"/>
      <c r="I220" s="3"/>
      <c r="J220" s="5"/>
      <c r="K220" s="3"/>
      <c r="L220" s="6"/>
      <c r="M220" s="5"/>
    </row>
    <row r="221" spans="3:13">
      <c r="C221" s="11"/>
      <c r="E221" s="3"/>
      <c r="F221" s="3"/>
      <c r="G221" s="5"/>
      <c r="H221" s="3"/>
      <c r="I221" s="3"/>
      <c r="J221" s="5"/>
      <c r="K221" s="3"/>
      <c r="L221" s="6"/>
      <c r="M221" s="5"/>
    </row>
    <row r="222" spans="3:13">
      <c r="C222" s="11"/>
      <c r="E222" s="3"/>
      <c r="F222" s="3"/>
      <c r="G222" s="5"/>
      <c r="H222" s="3"/>
      <c r="I222" s="3"/>
      <c r="J222" s="5"/>
      <c r="K222" s="3"/>
      <c r="L222" s="6"/>
      <c r="M222" s="5"/>
    </row>
    <row r="223" spans="3:13">
      <c r="C223" s="11"/>
      <c r="E223" s="3"/>
      <c r="F223" s="3"/>
      <c r="G223" s="5"/>
      <c r="H223" s="4"/>
      <c r="J223" s="5"/>
      <c r="K223" s="3"/>
      <c r="L223" s="6"/>
    </row>
    <row r="224" spans="3:13">
      <c r="C224" s="11"/>
      <c r="E224" s="3"/>
      <c r="F224" s="3"/>
      <c r="G224" s="5"/>
      <c r="H224" s="4"/>
      <c r="J224" s="5"/>
      <c r="K224" s="3"/>
      <c r="L224" s="6"/>
    </row>
    <row r="225" spans="3:12">
      <c r="C225" s="11"/>
      <c r="E225" s="3"/>
      <c r="F225" s="3"/>
      <c r="G225" s="5"/>
      <c r="H225" s="4"/>
      <c r="J225" s="5"/>
      <c r="K225" s="3"/>
      <c r="L225" s="6"/>
    </row>
    <row r="226" spans="3:12">
      <c r="C226" s="11"/>
      <c r="E226" s="3"/>
      <c r="F226" s="3"/>
      <c r="G226" s="5"/>
      <c r="H226" s="4"/>
      <c r="J226" s="5"/>
      <c r="K226" s="3"/>
      <c r="L226" s="6"/>
    </row>
    <row r="227" spans="3:12">
      <c r="C227" s="11"/>
      <c r="E227" s="3"/>
      <c r="F227" s="3"/>
      <c r="G227" s="5"/>
      <c r="H227" s="4"/>
      <c r="J227" s="5"/>
      <c r="K227" s="3"/>
      <c r="L227" s="6"/>
    </row>
    <row r="228" spans="3:12">
      <c r="C228" s="11"/>
      <c r="E228" s="3"/>
      <c r="F228" s="3"/>
      <c r="G228" s="5"/>
      <c r="H228" s="4"/>
      <c r="J228" s="5"/>
      <c r="K228" s="3"/>
      <c r="L228" s="6"/>
    </row>
    <row r="229" spans="3:12">
      <c r="C229" s="11"/>
      <c r="E229" s="3"/>
      <c r="F229" s="3"/>
      <c r="G229" s="5"/>
      <c r="H229" s="4"/>
      <c r="J229" s="5"/>
      <c r="K229" s="3"/>
      <c r="L229" s="6"/>
    </row>
    <row r="230" spans="3:12">
      <c r="C230" s="11"/>
      <c r="E230" s="3"/>
      <c r="F230" s="3"/>
      <c r="G230" s="5"/>
      <c r="H230" s="4"/>
      <c r="J230" s="5"/>
      <c r="K230" s="3"/>
      <c r="L230" s="6"/>
    </row>
    <row r="231" spans="3:12">
      <c r="C231" s="11"/>
      <c r="E231" s="3"/>
      <c r="F231" s="3"/>
      <c r="G231" s="5"/>
      <c r="H231" s="4"/>
      <c r="J231" s="5"/>
      <c r="K231" s="3"/>
      <c r="L231" s="6"/>
    </row>
    <row r="232" spans="3:12">
      <c r="C232" s="11"/>
      <c r="E232" s="3"/>
      <c r="F232" s="3"/>
      <c r="G232" s="5"/>
      <c r="H232" s="4"/>
      <c r="J232" s="5"/>
      <c r="K232" s="3"/>
      <c r="L232" s="6"/>
    </row>
    <row r="233" spans="3:12">
      <c r="C233" s="11"/>
      <c r="E233" s="3"/>
      <c r="F233" s="3"/>
      <c r="G233" s="5"/>
      <c r="H233" s="4"/>
      <c r="J233" s="5"/>
      <c r="K233" s="3"/>
      <c r="L233" s="6"/>
    </row>
    <row r="234" spans="3:12">
      <c r="C234" s="11"/>
      <c r="E234" s="3"/>
      <c r="F234" s="3"/>
      <c r="G234" s="5"/>
      <c r="H234" s="4"/>
      <c r="J234" s="5"/>
      <c r="K234" s="3"/>
      <c r="L234" s="6"/>
    </row>
    <row r="235" spans="3:12">
      <c r="C235" s="11"/>
      <c r="E235" s="3"/>
      <c r="F235" s="3"/>
      <c r="G235" s="5"/>
      <c r="H235" s="4"/>
      <c r="J235" s="5"/>
      <c r="K235" s="3"/>
      <c r="L235" s="6"/>
    </row>
    <row r="236" spans="3:12">
      <c r="E236" s="3"/>
      <c r="F236" s="3"/>
      <c r="G236" s="5"/>
      <c r="H236" s="4"/>
      <c r="J236" s="5"/>
      <c r="K236" s="3"/>
      <c r="L236" s="6"/>
    </row>
    <row r="237" spans="3:12">
      <c r="E237" s="3"/>
      <c r="F237" s="3"/>
      <c r="G237" s="5"/>
      <c r="H237" s="4"/>
      <c r="J237" s="5"/>
      <c r="K237" s="3"/>
      <c r="L237" s="6"/>
    </row>
    <row r="238" spans="3:12">
      <c r="E238" s="3"/>
      <c r="F238" s="3"/>
      <c r="G238" s="5"/>
      <c r="H238" s="4"/>
      <c r="J238" s="5"/>
      <c r="K238" s="3"/>
      <c r="L238" s="6"/>
    </row>
    <row r="239" spans="3:12">
      <c r="E239" s="3"/>
      <c r="F239" s="3"/>
      <c r="G239" s="5"/>
      <c r="H239" s="4"/>
      <c r="J239" s="5"/>
      <c r="K239" s="3"/>
      <c r="L239" s="6"/>
    </row>
    <row r="240" spans="3:12">
      <c r="E240" s="3"/>
      <c r="F240" s="3"/>
      <c r="G240" s="5"/>
      <c r="H240" s="4"/>
      <c r="J240" s="5"/>
      <c r="K240" s="3"/>
      <c r="L240" s="6"/>
    </row>
    <row r="241" spans="5:12">
      <c r="E241" s="3"/>
      <c r="F241" s="3"/>
      <c r="G241" s="5"/>
      <c r="H241" s="4"/>
      <c r="J241" s="5"/>
      <c r="K241" s="3"/>
      <c r="L241" s="6"/>
    </row>
    <row r="242" spans="5:12">
      <c r="E242" s="3"/>
      <c r="F242" s="3"/>
      <c r="G242" s="5"/>
      <c r="H242" s="4"/>
      <c r="J242" s="5"/>
      <c r="K242" s="3"/>
      <c r="L242" s="6"/>
    </row>
    <row r="243" spans="5:12">
      <c r="E243" s="3"/>
      <c r="F243" s="3"/>
      <c r="G243" s="5"/>
      <c r="H243" s="4"/>
      <c r="J243" s="5"/>
      <c r="K243" s="3"/>
      <c r="L243" s="6"/>
    </row>
    <row r="244" spans="5:12">
      <c r="H244" s="4"/>
      <c r="J244" s="5"/>
      <c r="K244" s="3"/>
      <c r="L244" s="6"/>
    </row>
    <row r="245" spans="5:12">
      <c r="H245" s="4"/>
      <c r="J245" s="5"/>
      <c r="K245" s="3"/>
      <c r="L245" s="6"/>
    </row>
    <row r="246" spans="5:12">
      <c r="H246" s="4"/>
      <c r="J246" s="5"/>
      <c r="K246" s="3"/>
      <c r="L246" s="6"/>
    </row>
    <row r="247" spans="5:12">
      <c r="H247" s="4"/>
      <c r="J247" s="5"/>
      <c r="K247" s="3"/>
      <c r="L247" s="6"/>
    </row>
    <row r="248" spans="5:12">
      <c r="J248" s="5"/>
      <c r="K248" s="3"/>
      <c r="L248" s="6"/>
    </row>
    <row r="249" spans="5:12">
      <c r="J249" s="5"/>
      <c r="K249" s="3"/>
      <c r="L249" s="6"/>
    </row>
    <row r="250" spans="5:12">
      <c r="J250" s="5"/>
      <c r="K250" s="3"/>
      <c r="L250" s="6"/>
    </row>
    <row r="251" spans="5:12">
      <c r="J251" s="5"/>
      <c r="K251" s="3"/>
      <c r="L251" s="6"/>
    </row>
    <row r="252" spans="5:12">
      <c r="J252" s="5"/>
      <c r="K252" s="3"/>
      <c r="L252" s="6"/>
    </row>
    <row r="253" spans="5:12">
      <c r="J253" s="5"/>
      <c r="K253" s="3"/>
      <c r="L253" s="6"/>
    </row>
    <row r="254" spans="5:12">
      <c r="J254" s="5"/>
      <c r="K254" s="3"/>
      <c r="L254" s="6"/>
    </row>
    <row r="255" spans="5:12">
      <c r="J255" s="5"/>
      <c r="K255" s="3"/>
      <c r="L255" s="6"/>
    </row>
    <row r="256" spans="5:12">
      <c r="J256" s="5"/>
      <c r="K256" s="3"/>
      <c r="L256" s="6"/>
    </row>
    <row r="257" spans="10:12">
      <c r="J257" s="5"/>
      <c r="K257" s="3"/>
      <c r="L257" s="6"/>
    </row>
    <row r="258" spans="10:12">
      <c r="J258" s="5"/>
      <c r="K258" s="3"/>
      <c r="L258" s="6"/>
    </row>
    <row r="259" spans="10:12">
      <c r="J259" s="5"/>
      <c r="K259" s="3"/>
      <c r="L259" s="6"/>
    </row>
    <row r="260" spans="10:12">
      <c r="J260" s="5"/>
      <c r="K260" s="3"/>
      <c r="L260" s="6"/>
    </row>
    <row r="261" spans="10:12">
      <c r="J261" s="5"/>
      <c r="K261" s="3"/>
      <c r="L261" s="6"/>
    </row>
    <row r="262" spans="10:12">
      <c r="J262" s="5"/>
      <c r="K262" s="3"/>
      <c r="L262" s="6"/>
    </row>
    <row r="263" spans="10:12">
      <c r="J263" s="5"/>
      <c r="K263" s="3"/>
      <c r="L263" s="6"/>
    </row>
    <row r="264" spans="10:12">
      <c r="J264" s="5"/>
      <c r="K264" s="3"/>
      <c r="L264" s="6"/>
    </row>
    <row r="265" spans="10:12">
      <c r="J265" s="5"/>
      <c r="K265" s="3"/>
      <c r="L265" s="6"/>
    </row>
    <row r="266" spans="10:12">
      <c r="J266" s="5"/>
      <c r="K266" s="3"/>
      <c r="L266" s="6"/>
    </row>
    <row r="267" spans="10:12">
      <c r="J267" s="5"/>
      <c r="K267" s="3"/>
      <c r="L267" s="6"/>
    </row>
    <row r="268" spans="10:12">
      <c r="J268" s="5"/>
      <c r="K268" s="3"/>
      <c r="L268" s="6"/>
    </row>
    <row r="269" spans="10:12">
      <c r="J269" s="5"/>
      <c r="K269" s="3"/>
      <c r="L269" s="6"/>
    </row>
    <row r="270" spans="10:12">
      <c r="J270" s="5"/>
      <c r="K270" s="3"/>
      <c r="L270" s="6"/>
    </row>
    <row r="271" spans="10:12">
      <c r="J271" s="5"/>
      <c r="K271" s="3"/>
      <c r="L271" s="6"/>
    </row>
  </sheetData>
  <mergeCells count="49">
    <mergeCell ref="K77:K78"/>
    <mergeCell ref="L77:L78"/>
    <mergeCell ref="D78:G78"/>
    <mergeCell ref="I78:J78"/>
    <mergeCell ref="H59:J59"/>
    <mergeCell ref="K48:M48"/>
    <mergeCell ref="H51:J52"/>
    <mergeCell ref="E56:G58"/>
    <mergeCell ref="E53:G54"/>
    <mergeCell ref="H55:J55"/>
    <mergeCell ref="K51:K59"/>
    <mergeCell ref="L51:L59"/>
    <mergeCell ref="E48:G48"/>
    <mergeCell ref="H48:J48"/>
    <mergeCell ref="M51:M59"/>
    <mergeCell ref="B48:B49"/>
    <mergeCell ref="C48:C49"/>
    <mergeCell ref="D48:D49"/>
    <mergeCell ref="B3:B4"/>
    <mergeCell ref="C3:C4"/>
    <mergeCell ref="D3:D4"/>
    <mergeCell ref="D27:G27"/>
    <mergeCell ref="E5:G5"/>
    <mergeCell ref="E8:G8"/>
    <mergeCell ref="C77:C78"/>
    <mergeCell ref="D77:G77"/>
    <mergeCell ref="H77:H78"/>
    <mergeCell ref="I77:J77"/>
    <mergeCell ref="H9:J10"/>
    <mergeCell ref="C26:C27"/>
    <mergeCell ref="D26:G26"/>
    <mergeCell ref="A1:E1"/>
    <mergeCell ref="E3:G3"/>
    <mergeCell ref="H3:J3"/>
    <mergeCell ref="M6:M11"/>
    <mergeCell ref="E11:G11"/>
    <mergeCell ref="K6:K11"/>
    <mergeCell ref="L6:L11"/>
    <mergeCell ref="K26:K27"/>
    <mergeCell ref="L26:L27"/>
    <mergeCell ref="H26:H27"/>
    <mergeCell ref="I26:J26"/>
    <mergeCell ref="I27:J27"/>
    <mergeCell ref="E6:G6"/>
    <mergeCell ref="BX1:BZ1"/>
    <mergeCell ref="Z1:AD1"/>
    <mergeCell ref="K3:M3"/>
    <mergeCell ref="H5:J5"/>
    <mergeCell ref="H7:J7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06"/>
  <sheetViews>
    <sheetView workbookViewId="0"/>
  </sheetViews>
  <sheetFormatPr defaultRowHeight="15"/>
  <cols>
    <col min="1" max="1" width="2.7109375" customWidth="1"/>
    <col min="2" max="3" width="9.85546875" style="2" customWidth="1"/>
    <col min="4" max="4" width="10.42578125" style="1" customWidth="1"/>
    <col min="5" max="5" width="9.140625" customWidth="1"/>
    <col min="6" max="6" width="10.42578125" customWidth="1"/>
    <col min="7" max="7" width="12.5703125" style="10" customWidth="1"/>
    <col min="8" max="8" width="8.42578125" customWidth="1"/>
    <col min="9" max="9" width="10.28515625" customWidth="1"/>
    <col min="10" max="10" width="12.7109375" style="10" bestFit="1" customWidth="1"/>
    <col min="11" max="11" width="8.7109375" customWidth="1"/>
    <col min="12" max="12" width="9.85546875" style="7" customWidth="1"/>
    <col min="13" max="13" width="12.7109375" style="10" bestFit="1" customWidth="1"/>
    <col min="14" max="14" width="1.7109375" customWidth="1"/>
    <col min="16" max="16" width="3.140625" customWidth="1"/>
    <col min="17" max="17" width="10.5703125" customWidth="1"/>
    <col min="18" max="18" width="10" customWidth="1"/>
  </cols>
  <sheetData>
    <row r="1" spans="1:29">
      <c r="Y1" s="290"/>
      <c r="Z1" s="290"/>
      <c r="AA1" s="290"/>
      <c r="AB1" s="290"/>
      <c r="AC1" s="290"/>
    </row>
    <row r="2" spans="1:29" ht="15.75" thickBot="1"/>
    <row r="3" spans="1:29" ht="15.75" thickBot="1">
      <c r="A3" s="31" t="s">
        <v>1</v>
      </c>
      <c r="B3" s="339" t="s">
        <v>2</v>
      </c>
      <c r="C3" s="341" t="s">
        <v>3</v>
      </c>
      <c r="D3" s="343" t="s">
        <v>4</v>
      </c>
      <c r="E3" s="302" t="s">
        <v>5</v>
      </c>
      <c r="F3" s="302"/>
      <c r="G3" s="303"/>
      <c r="H3" s="304" t="s">
        <v>6</v>
      </c>
      <c r="I3" s="305"/>
      <c r="J3" s="306"/>
      <c r="K3" s="291" t="s">
        <v>7</v>
      </c>
      <c r="L3" s="292"/>
      <c r="M3" s="293"/>
    </row>
    <row r="4" spans="1:29" ht="27.75" customHeight="1" thickBot="1">
      <c r="B4" s="340"/>
      <c r="C4" s="342"/>
      <c r="D4" s="344"/>
      <c r="E4" s="285" t="s">
        <v>8</v>
      </c>
      <c r="F4" s="63" t="s">
        <v>9</v>
      </c>
      <c r="G4" s="64" t="s">
        <v>10</v>
      </c>
      <c r="H4" s="59" t="s">
        <v>8</v>
      </c>
      <c r="I4" s="60" t="s">
        <v>9</v>
      </c>
      <c r="J4" s="8" t="s">
        <v>10</v>
      </c>
      <c r="K4" s="61" t="s">
        <v>8</v>
      </c>
      <c r="L4" s="61" t="s">
        <v>9</v>
      </c>
      <c r="M4" s="62" t="s">
        <v>10</v>
      </c>
    </row>
    <row r="5" spans="1:29" ht="15.75" thickBot="1">
      <c r="B5" s="36">
        <v>1</v>
      </c>
      <c r="C5" s="25">
        <v>44197</v>
      </c>
      <c r="D5" s="26" t="s">
        <v>11</v>
      </c>
      <c r="E5" s="385"/>
      <c r="F5" s="386"/>
      <c r="G5" s="387"/>
      <c r="H5" s="294"/>
      <c r="I5" s="295"/>
      <c r="J5" s="296"/>
      <c r="K5" s="27">
        <v>60</v>
      </c>
      <c r="L5" s="28">
        <v>2400</v>
      </c>
      <c r="M5" s="44">
        <f t="shared" ref="M5:M12" si="0">K5*L5</f>
        <v>144000</v>
      </c>
    </row>
    <row r="6" spans="1:29">
      <c r="B6" s="160">
        <v>2</v>
      </c>
      <c r="C6" s="161">
        <v>44202</v>
      </c>
      <c r="D6" s="162" t="s">
        <v>12</v>
      </c>
      <c r="E6" s="323"/>
      <c r="F6" s="324"/>
      <c r="G6" s="325"/>
      <c r="H6" s="88">
        <v>30</v>
      </c>
      <c r="I6" s="51">
        <v>2400</v>
      </c>
      <c r="J6" s="39">
        <f t="shared" ref="J6:J11" si="1">H6*I6</f>
        <v>72000</v>
      </c>
      <c r="K6" s="88">
        <v>30</v>
      </c>
      <c r="L6" s="51">
        <v>2400</v>
      </c>
      <c r="M6" s="39">
        <f>K6*L6</f>
        <v>72000</v>
      </c>
    </row>
    <row r="7" spans="1:29">
      <c r="B7" s="45">
        <v>3</v>
      </c>
      <c r="C7" s="46">
        <v>44206</v>
      </c>
      <c r="D7" s="47" t="s">
        <v>13</v>
      </c>
      <c r="E7" s="91">
        <v>40</v>
      </c>
      <c r="F7" s="48">
        <v>2450</v>
      </c>
      <c r="G7" s="49">
        <f t="shared" ref="G7:G10" si="2">E7*F7</f>
        <v>98000</v>
      </c>
      <c r="H7" s="388"/>
      <c r="I7" s="389"/>
      <c r="J7" s="390"/>
      <c r="K7" s="87">
        <v>70</v>
      </c>
      <c r="L7" s="89">
        <v>2428.5700000000002</v>
      </c>
      <c r="M7" s="49">
        <f>K7*L7</f>
        <v>169999.90000000002</v>
      </c>
    </row>
    <row r="8" spans="1:29">
      <c r="B8" s="74">
        <v>4</v>
      </c>
      <c r="C8" s="75">
        <v>44208</v>
      </c>
      <c r="D8" s="76" t="s">
        <v>12</v>
      </c>
      <c r="E8" s="346"/>
      <c r="F8" s="347"/>
      <c r="G8" s="348"/>
      <c r="H8" s="92">
        <v>50</v>
      </c>
      <c r="I8" s="52">
        <v>2428.5700000000002</v>
      </c>
      <c r="J8" s="12">
        <f t="shared" si="1"/>
        <v>121428.50000000001</v>
      </c>
      <c r="K8" s="88">
        <v>20</v>
      </c>
      <c r="L8" s="52">
        <v>2428.5700000000002</v>
      </c>
      <c r="M8" s="12">
        <f>K8*L8</f>
        <v>48571.4</v>
      </c>
    </row>
    <row r="9" spans="1:29">
      <c r="B9" s="45">
        <v>5</v>
      </c>
      <c r="C9" s="46">
        <v>44213</v>
      </c>
      <c r="D9" s="47" t="s">
        <v>13</v>
      </c>
      <c r="E9" s="91">
        <v>70</v>
      </c>
      <c r="F9" s="48">
        <v>2455</v>
      </c>
      <c r="G9" s="49">
        <f t="shared" si="2"/>
        <v>171850</v>
      </c>
      <c r="H9" s="391"/>
      <c r="I9" s="392"/>
      <c r="J9" s="393"/>
      <c r="K9" s="87">
        <v>90</v>
      </c>
      <c r="L9" s="89">
        <v>2449.13</v>
      </c>
      <c r="M9" s="49">
        <f t="shared" ref="M9:M11" si="3">K9*L9</f>
        <v>220421.7</v>
      </c>
    </row>
    <row r="10" spans="1:29">
      <c r="B10" s="45">
        <v>6</v>
      </c>
      <c r="C10" s="46">
        <v>44222</v>
      </c>
      <c r="D10" s="47" t="s">
        <v>13</v>
      </c>
      <c r="E10" s="91">
        <v>30</v>
      </c>
      <c r="F10" s="48">
        <v>2500</v>
      </c>
      <c r="G10" s="49">
        <f t="shared" si="2"/>
        <v>75000</v>
      </c>
      <c r="H10" s="394"/>
      <c r="I10" s="395"/>
      <c r="J10" s="396"/>
      <c r="K10" s="87">
        <v>120</v>
      </c>
      <c r="L10" s="89">
        <v>2461.85</v>
      </c>
      <c r="M10" s="49">
        <f t="shared" si="3"/>
        <v>295422</v>
      </c>
    </row>
    <row r="11" spans="1:29" ht="15.75" thickBot="1">
      <c r="B11" s="163">
        <v>7</v>
      </c>
      <c r="C11" s="164">
        <v>44224</v>
      </c>
      <c r="D11" s="165" t="s">
        <v>12</v>
      </c>
      <c r="E11" s="310"/>
      <c r="F11" s="311"/>
      <c r="G11" s="312"/>
      <c r="H11" s="99">
        <v>70</v>
      </c>
      <c r="I11" s="53">
        <v>2461.85</v>
      </c>
      <c r="J11" s="40">
        <f t="shared" si="1"/>
        <v>172329.5</v>
      </c>
      <c r="K11" s="88">
        <v>50</v>
      </c>
      <c r="L11" s="53">
        <v>2461.85</v>
      </c>
      <c r="M11" s="40">
        <f t="shared" si="3"/>
        <v>123092.5</v>
      </c>
    </row>
    <row r="12" spans="1:29" ht="15.75" thickBot="1">
      <c r="B12" s="19">
        <v>8</v>
      </c>
      <c r="C12" s="20" t="s">
        <v>40</v>
      </c>
      <c r="D12" s="21" t="s">
        <v>14</v>
      </c>
      <c r="E12" s="56">
        <f>SUM(E5:E11)</f>
        <v>140</v>
      </c>
      <c r="F12" s="57"/>
      <c r="G12" s="58">
        <f>SUM(G5:G11)</f>
        <v>344850</v>
      </c>
      <c r="H12" s="54">
        <f>SUM(H5:H11)</f>
        <v>150</v>
      </c>
      <c r="I12" s="55"/>
      <c r="J12" s="32">
        <f>SUM(J5:J11)</f>
        <v>365758</v>
      </c>
      <c r="K12" s="29">
        <f>K5+E12-H12</f>
        <v>50</v>
      </c>
      <c r="L12" s="90">
        <f>L11</f>
        <v>2461.85</v>
      </c>
      <c r="M12" s="23">
        <f t="shared" si="0"/>
        <v>123092.5</v>
      </c>
    </row>
    <row r="13" spans="1:29">
      <c r="C13" s="11"/>
      <c r="E13" s="3"/>
      <c r="F13" s="3"/>
      <c r="G13" s="5"/>
      <c r="H13" s="3"/>
      <c r="I13" s="3"/>
      <c r="J13" s="5"/>
      <c r="K13" s="3"/>
      <c r="L13" s="6"/>
      <c r="M13" s="5"/>
    </row>
    <row r="14" spans="1:29">
      <c r="C14" s="11"/>
      <c r="E14" s="3"/>
      <c r="F14" s="3"/>
      <c r="G14" s="5"/>
      <c r="H14" s="3"/>
      <c r="I14" s="3"/>
      <c r="J14" s="5"/>
      <c r="K14" s="3"/>
      <c r="L14" s="6"/>
      <c r="M14" s="5"/>
    </row>
    <row r="15" spans="1:29" ht="15.75" thickBot="1">
      <c r="B15" s="112" t="s">
        <v>3</v>
      </c>
      <c r="C15" s="112" t="s">
        <v>15</v>
      </c>
      <c r="D15" s="112" t="s">
        <v>8</v>
      </c>
      <c r="E15" s="112" t="s">
        <v>9</v>
      </c>
      <c r="F15" s="3"/>
      <c r="G15" s="5"/>
      <c r="H15" s="3"/>
      <c r="I15" s="3"/>
      <c r="J15" s="5"/>
      <c r="K15" s="3"/>
      <c r="L15" s="6"/>
      <c r="M15" s="5"/>
    </row>
    <row r="16" spans="1:29">
      <c r="B16" s="159">
        <v>44197</v>
      </c>
      <c r="C16" s="134" t="s">
        <v>11</v>
      </c>
      <c r="D16" s="135">
        <v>60</v>
      </c>
      <c r="E16" s="136">
        <v>2400</v>
      </c>
      <c r="F16" s="3"/>
      <c r="G16" s="5"/>
      <c r="H16" s="3"/>
      <c r="I16" s="3"/>
      <c r="J16" s="5"/>
      <c r="K16" s="3"/>
      <c r="L16" s="6"/>
      <c r="M16" s="5"/>
    </row>
    <row r="17" spans="2:13">
      <c r="B17" s="166">
        <v>44202</v>
      </c>
      <c r="C17" s="167" t="s">
        <v>12</v>
      </c>
      <c r="D17" s="168">
        <v>30</v>
      </c>
      <c r="E17" s="113"/>
      <c r="F17" s="3"/>
      <c r="G17" s="5"/>
      <c r="H17" s="3"/>
      <c r="I17" s="3"/>
      <c r="J17" s="5"/>
      <c r="K17" s="3"/>
      <c r="L17" s="6"/>
      <c r="M17" s="5"/>
    </row>
    <row r="18" spans="2:13">
      <c r="B18" s="122">
        <v>44206</v>
      </c>
      <c r="C18" s="115" t="s">
        <v>13</v>
      </c>
      <c r="D18" s="123">
        <v>40</v>
      </c>
      <c r="E18" s="114">
        <v>2450</v>
      </c>
      <c r="F18" s="3"/>
      <c r="G18" s="5"/>
      <c r="H18" s="3"/>
      <c r="I18" s="3"/>
      <c r="J18" s="5"/>
      <c r="K18" s="3"/>
      <c r="L18" s="6"/>
      <c r="M18" s="5"/>
    </row>
    <row r="19" spans="2:13">
      <c r="B19" s="166">
        <v>44208</v>
      </c>
      <c r="C19" s="167" t="s">
        <v>12</v>
      </c>
      <c r="D19" s="168">
        <v>50</v>
      </c>
      <c r="E19" s="113"/>
      <c r="F19" s="3"/>
      <c r="G19" s="5"/>
      <c r="H19" s="3"/>
      <c r="I19" s="3"/>
      <c r="J19" s="5"/>
      <c r="K19" s="3"/>
      <c r="L19" s="6"/>
      <c r="M19" s="5"/>
    </row>
    <row r="20" spans="2:13">
      <c r="B20" s="122">
        <v>44213</v>
      </c>
      <c r="C20" s="115" t="s">
        <v>13</v>
      </c>
      <c r="D20" s="123">
        <v>70</v>
      </c>
      <c r="E20" s="114">
        <v>2455</v>
      </c>
      <c r="F20" s="3"/>
      <c r="G20" s="5"/>
      <c r="H20" s="3"/>
      <c r="I20" s="3"/>
      <c r="J20" s="5"/>
      <c r="K20" s="3"/>
      <c r="L20" s="6"/>
      <c r="M20" s="5"/>
    </row>
    <row r="21" spans="2:13">
      <c r="B21" s="122">
        <v>44222</v>
      </c>
      <c r="C21" s="115" t="s">
        <v>13</v>
      </c>
      <c r="D21" s="123">
        <v>30</v>
      </c>
      <c r="E21" s="114">
        <v>2500</v>
      </c>
      <c r="F21" s="3"/>
      <c r="G21" s="5"/>
      <c r="H21" s="3"/>
      <c r="I21" s="3"/>
      <c r="J21" s="5"/>
      <c r="K21" s="3"/>
      <c r="L21" s="6"/>
      <c r="M21" s="5"/>
    </row>
    <row r="22" spans="2:13">
      <c r="B22" s="166">
        <v>44224</v>
      </c>
      <c r="C22" s="167" t="s">
        <v>12</v>
      </c>
      <c r="D22" s="168">
        <v>70</v>
      </c>
      <c r="E22" s="111"/>
      <c r="F22" s="3"/>
      <c r="G22" s="5"/>
      <c r="H22" s="3"/>
      <c r="I22" s="3"/>
      <c r="J22" s="5"/>
      <c r="K22" s="3"/>
      <c r="L22" s="6"/>
      <c r="M22" s="5"/>
    </row>
    <row r="23" spans="2:13">
      <c r="B23" s="158">
        <v>44227</v>
      </c>
      <c r="C23" s="137" t="s">
        <v>14</v>
      </c>
      <c r="D23" s="138">
        <f>D16+D18+D20+D21-D17-D19-D22</f>
        <v>50</v>
      </c>
      <c r="E23" s="126"/>
      <c r="F23" s="3"/>
      <c r="G23" s="5"/>
      <c r="H23" s="3"/>
      <c r="I23" s="3"/>
      <c r="J23" s="5"/>
      <c r="K23" s="3"/>
      <c r="L23" s="6"/>
      <c r="M23" s="5"/>
    </row>
    <row r="24" spans="2:13">
      <c r="F24" s="3"/>
      <c r="G24" s="5"/>
      <c r="H24" s="3"/>
      <c r="I24" s="3"/>
      <c r="J24" s="5"/>
      <c r="K24" s="3"/>
      <c r="L24" s="6"/>
      <c r="M24" s="5"/>
    </row>
    <row r="25" spans="2:13">
      <c r="C25" s="11"/>
      <c r="E25" s="3"/>
      <c r="F25" s="3"/>
      <c r="G25" s="5"/>
      <c r="H25" s="3"/>
      <c r="I25" s="3"/>
      <c r="J25" s="5"/>
      <c r="K25" s="3"/>
      <c r="L25" s="6"/>
      <c r="M25" s="5"/>
    </row>
    <row r="26" spans="2:13">
      <c r="C26" s="326" t="s">
        <v>41</v>
      </c>
      <c r="D26" s="300" t="s">
        <v>42</v>
      </c>
      <c r="E26" s="300"/>
      <c r="F26" s="300"/>
      <c r="G26" s="300"/>
      <c r="H26" s="319" t="s">
        <v>18</v>
      </c>
      <c r="I26" s="375">
        <f>M6+G7</f>
        <v>170000</v>
      </c>
      <c r="J26" s="375"/>
      <c r="K26" s="319" t="s">
        <v>18</v>
      </c>
      <c r="L26" s="320">
        <f>IF(I27=0,0,I26/I27)</f>
        <v>2428.5714285714284</v>
      </c>
      <c r="M26" s="5"/>
    </row>
    <row r="27" spans="2:13">
      <c r="C27" s="326"/>
      <c r="D27" s="374" t="s">
        <v>43</v>
      </c>
      <c r="E27" s="374"/>
      <c r="F27" s="374"/>
      <c r="G27" s="374"/>
      <c r="H27" s="319"/>
      <c r="I27" s="322">
        <f>K6+E7</f>
        <v>70</v>
      </c>
      <c r="J27" s="322"/>
      <c r="K27" s="319"/>
      <c r="L27" s="320"/>
      <c r="M27" s="5"/>
    </row>
    <row r="28" spans="2:13" ht="15" customHeight="1">
      <c r="M28" s="5"/>
    </row>
    <row r="29" spans="2:13" ht="15" customHeight="1">
      <c r="M29" s="5"/>
    </row>
    <row r="30" spans="2:13">
      <c r="C30" s="326" t="s">
        <v>44</v>
      </c>
      <c r="D30" s="300" t="s">
        <v>45</v>
      </c>
      <c r="E30" s="300"/>
      <c r="F30" s="300"/>
      <c r="G30" s="300"/>
      <c r="H30" s="319" t="s">
        <v>18</v>
      </c>
      <c r="I30" s="375">
        <f>M8+G9</f>
        <v>220421.4</v>
      </c>
      <c r="J30" s="375"/>
      <c r="K30" s="319" t="s">
        <v>18</v>
      </c>
      <c r="L30" s="320">
        <f>IF(I31=0,0,I30/I31)</f>
        <v>2449.1266666666666</v>
      </c>
      <c r="M30" s="5"/>
    </row>
    <row r="31" spans="2:13">
      <c r="C31" s="326"/>
      <c r="D31" s="374" t="s">
        <v>46</v>
      </c>
      <c r="E31" s="374"/>
      <c r="F31" s="374"/>
      <c r="G31" s="374"/>
      <c r="H31" s="319"/>
      <c r="I31" s="322">
        <f>K8+E9</f>
        <v>90</v>
      </c>
      <c r="J31" s="322"/>
      <c r="K31" s="319"/>
      <c r="L31" s="320"/>
      <c r="M31" s="5"/>
    </row>
    <row r="32" spans="2:13" ht="15" customHeight="1">
      <c r="M32" s="5"/>
    </row>
    <row r="33" spans="3:18" ht="15.75" customHeight="1"/>
    <row r="34" spans="3:18" ht="15" customHeight="1">
      <c r="C34" s="326" t="s">
        <v>47</v>
      </c>
      <c r="D34" s="300" t="s">
        <v>48</v>
      </c>
      <c r="E34" s="300"/>
      <c r="F34" s="300"/>
      <c r="G34" s="300"/>
      <c r="H34" s="319" t="s">
        <v>18</v>
      </c>
      <c r="I34" s="321">
        <f>M9+G10</f>
        <v>295421.7</v>
      </c>
      <c r="J34" s="321"/>
      <c r="K34" s="319" t="s">
        <v>18</v>
      </c>
      <c r="L34" s="320">
        <f>IF(I35=0,0,I34/I35)</f>
        <v>2461.8475000000003</v>
      </c>
    </row>
    <row r="35" spans="3:18" ht="14.25" customHeight="1">
      <c r="C35" s="326"/>
      <c r="D35" s="345" t="s">
        <v>49</v>
      </c>
      <c r="E35" s="345"/>
      <c r="F35" s="345"/>
      <c r="G35" s="345"/>
      <c r="H35" s="319"/>
      <c r="I35" s="322">
        <f>K9+E10</f>
        <v>120</v>
      </c>
      <c r="J35" s="322"/>
      <c r="K35" s="319"/>
      <c r="L35" s="320"/>
    </row>
    <row r="38" spans="3:18">
      <c r="D38" s="170"/>
      <c r="E38" s="170"/>
      <c r="F38" s="171"/>
      <c r="G38" s="172"/>
      <c r="H38" s="173"/>
      <c r="I38" s="2"/>
      <c r="J38" s="174" t="s">
        <v>20</v>
      </c>
      <c r="K38" s="175" t="s">
        <v>21</v>
      </c>
      <c r="L38" s="176"/>
      <c r="M38" s="177" t="s">
        <v>22</v>
      </c>
      <c r="N38" s="178"/>
      <c r="O38" s="179" t="s">
        <v>23</v>
      </c>
      <c r="Q38" s="180" t="s">
        <v>22</v>
      </c>
      <c r="R38" s="2" t="s">
        <v>23</v>
      </c>
    </row>
    <row r="39" spans="3:18">
      <c r="D39" s="181" t="s">
        <v>24</v>
      </c>
      <c r="E39" s="181"/>
      <c r="F39" s="182"/>
      <c r="G39" s="183"/>
      <c r="H39" s="182"/>
      <c r="I39" s="2">
        <v>301</v>
      </c>
      <c r="J39" s="174" t="s">
        <v>25</v>
      </c>
      <c r="K39" s="175" t="s">
        <v>26</v>
      </c>
      <c r="L39" s="184"/>
      <c r="M39" s="185">
        <v>601</v>
      </c>
      <c r="N39" s="180" t="s">
        <v>18</v>
      </c>
      <c r="O39" s="186">
        <v>301</v>
      </c>
      <c r="Q39" s="187">
        <f>J6</f>
        <v>72000</v>
      </c>
      <c r="R39" s="188">
        <f>Q39</f>
        <v>72000</v>
      </c>
    </row>
    <row r="40" spans="3:18">
      <c r="D40" s="189"/>
      <c r="E40" s="189"/>
      <c r="F40" s="182"/>
      <c r="G40" s="183"/>
      <c r="H40" s="182"/>
      <c r="I40" s="2">
        <v>601</v>
      </c>
      <c r="J40" s="174" t="s">
        <v>25</v>
      </c>
      <c r="K40" s="175" t="s">
        <v>27</v>
      </c>
      <c r="L40" s="190"/>
      <c r="M40"/>
      <c r="N40" s="1"/>
      <c r="Q40" s="3"/>
      <c r="R40" s="3"/>
    </row>
    <row r="41" spans="3:18">
      <c r="D41" s="2"/>
      <c r="E41" s="2"/>
      <c r="F41" s="1"/>
      <c r="G41"/>
      <c r="I41" s="10"/>
      <c r="J41"/>
      <c r="L41" s="10"/>
      <c r="M41"/>
      <c r="N41" s="7"/>
      <c r="O41" s="10"/>
    </row>
    <row r="42" spans="3:18">
      <c r="D42" s="2"/>
      <c r="E42" s="2"/>
      <c r="F42" s="1"/>
      <c r="G42"/>
      <c r="I42" s="10"/>
      <c r="J42"/>
      <c r="L42" s="10"/>
      <c r="M42"/>
      <c r="N42" s="7"/>
      <c r="O42" s="10"/>
    </row>
    <row r="43" spans="3:18">
      <c r="D43" s="170"/>
      <c r="E43" s="170"/>
      <c r="F43" s="171"/>
      <c r="G43" s="172"/>
      <c r="H43" s="173"/>
      <c r="I43" s="2"/>
      <c r="J43" s="174" t="s">
        <v>20</v>
      </c>
      <c r="K43" s="175" t="s">
        <v>21</v>
      </c>
      <c r="L43" s="176"/>
      <c r="M43" s="177" t="s">
        <v>22</v>
      </c>
      <c r="N43" s="178"/>
      <c r="O43" s="179" t="s">
        <v>23</v>
      </c>
      <c r="Q43" s="180" t="s">
        <v>22</v>
      </c>
      <c r="R43" s="2" t="s">
        <v>23</v>
      </c>
    </row>
    <row r="44" spans="3:18">
      <c r="D44" s="181" t="s">
        <v>28</v>
      </c>
      <c r="E44" s="181"/>
      <c r="F44" s="182"/>
      <c r="G44" s="183"/>
      <c r="H44" s="182"/>
      <c r="I44" s="2">
        <v>301</v>
      </c>
      <c r="J44" s="174" t="s">
        <v>25</v>
      </c>
      <c r="K44" s="175" t="s">
        <v>26</v>
      </c>
      <c r="L44" s="184"/>
      <c r="M44" s="185">
        <v>601</v>
      </c>
      <c r="N44" s="180" t="s">
        <v>18</v>
      </c>
      <c r="O44" s="186">
        <v>301</v>
      </c>
      <c r="Q44" s="187">
        <f>J8</f>
        <v>121428.50000000001</v>
      </c>
      <c r="R44" s="188">
        <f>Q44</f>
        <v>121428.50000000001</v>
      </c>
    </row>
    <row r="45" spans="3:18">
      <c r="D45" s="189"/>
      <c r="E45" s="189"/>
      <c r="F45" s="182"/>
      <c r="G45" s="183"/>
      <c r="H45" s="182"/>
      <c r="I45" s="2">
        <v>601</v>
      </c>
      <c r="J45" s="174" t="s">
        <v>25</v>
      </c>
      <c r="K45" s="175" t="s">
        <v>27</v>
      </c>
      <c r="L45" s="190"/>
      <c r="M45"/>
      <c r="N45" s="1"/>
      <c r="Q45" s="3"/>
      <c r="R45" s="3"/>
    </row>
    <row r="46" spans="3:18">
      <c r="D46" s="2"/>
      <c r="E46" s="2"/>
      <c r="F46" s="1"/>
      <c r="G46"/>
      <c r="I46" s="10"/>
      <c r="J46"/>
      <c r="L46" s="10"/>
      <c r="M46"/>
      <c r="N46" s="7"/>
      <c r="O46" s="10"/>
    </row>
    <row r="47" spans="3:18">
      <c r="D47" s="2"/>
      <c r="E47" s="2"/>
      <c r="F47" s="1"/>
      <c r="G47"/>
      <c r="I47" s="10"/>
      <c r="J47"/>
      <c r="L47" s="10"/>
      <c r="M47"/>
      <c r="N47" s="7"/>
      <c r="O47" s="10"/>
    </row>
    <row r="48" spans="3:18">
      <c r="D48" s="170"/>
      <c r="E48" s="170"/>
      <c r="F48" s="171"/>
      <c r="G48" s="172"/>
      <c r="H48" s="173"/>
      <c r="I48" s="2"/>
      <c r="J48" s="174" t="s">
        <v>20</v>
      </c>
      <c r="K48" s="175" t="s">
        <v>21</v>
      </c>
      <c r="L48" s="176"/>
      <c r="M48" s="177" t="s">
        <v>22</v>
      </c>
      <c r="N48" s="178"/>
      <c r="O48" s="179" t="s">
        <v>23</v>
      </c>
      <c r="Q48" s="180" t="s">
        <v>22</v>
      </c>
      <c r="R48" s="2" t="s">
        <v>23</v>
      </c>
    </row>
    <row r="49" spans="1:18">
      <c r="D49" s="181" t="s">
        <v>29</v>
      </c>
      <c r="E49" s="181"/>
      <c r="F49" s="182"/>
      <c r="G49" s="183"/>
      <c r="H49" s="182"/>
      <c r="I49" s="2">
        <v>301</v>
      </c>
      <c r="J49" s="174" t="s">
        <v>25</v>
      </c>
      <c r="K49" s="175" t="s">
        <v>26</v>
      </c>
      <c r="L49" s="184"/>
      <c r="M49" s="185">
        <v>601</v>
      </c>
      <c r="N49" s="180" t="s">
        <v>18</v>
      </c>
      <c r="O49" s="186">
        <v>301</v>
      </c>
      <c r="Q49" s="187">
        <f>J11</f>
        <v>172329.5</v>
      </c>
      <c r="R49" s="188">
        <f>Q49</f>
        <v>172329.5</v>
      </c>
    </row>
    <row r="50" spans="1:18">
      <c r="D50" s="189"/>
      <c r="E50" s="189"/>
      <c r="F50" s="182"/>
      <c r="G50" s="183"/>
      <c r="H50" s="182"/>
      <c r="I50" s="2">
        <v>601</v>
      </c>
      <c r="J50" s="174" t="s">
        <v>25</v>
      </c>
      <c r="K50" s="175" t="s">
        <v>27</v>
      </c>
      <c r="L50" s="190"/>
      <c r="M50"/>
      <c r="N50" s="1"/>
      <c r="Q50" s="3"/>
      <c r="R50" s="3"/>
    </row>
    <row r="55" spans="1:18" ht="15.75" thickBot="1"/>
    <row r="56" spans="1:18" ht="15" customHeight="1" thickBot="1">
      <c r="A56" s="31" t="s">
        <v>30</v>
      </c>
      <c r="B56" s="339" t="s">
        <v>2</v>
      </c>
      <c r="C56" s="341" t="s">
        <v>3</v>
      </c>
      <c r="D56" s="343" t="s">
        <v>4</v>
      </c>
      <c r="E56" s="302" t="s">
        <v>5</v>
      </c>
      <c r="F56" s="302"/>
      <c r="G56" s="303"/>
      <c r="H56" s="379" t="s">
        <v>6</v>
      </c>
      <c r="I56" s="380"/>
      <c r="J56" s="381"/>
      <c r="K56" s="291" t="s">
        <v>7</v>
      </c>
      <c r="L56" s="292"/>
      <c r="M56" s="293"/>
    </row>
    <row r="57" spans="1:18" ht="15" customHeight="1" thickBot="1">
      <c r="B57" s="340"/>
      <c r="C57" s="342"/>
      <c r="D57" s="344"/>
      <c r="E57" s="285" t="s">
        <v>8</v>
      </c>
      <c r="F57" s="63" t="s">
        <v>9</v>
      </c>
      <c r="G57" s="64" t="s">
        <v>10</v>
      </c>
      <c r="H57" s="9" t="s">
        <v>8</v>
      </c>
      <c r="I57" s="276" t="s">
        <v>9</v>
      </c>
      <c r="J57" s="8" t="s">
        <v>10</v>
      </c>
      <c r="K57" s="61" t="s">
        <v>8</v>
      </c>
      <c r="L57" s="61" t="s">
        <v>9</v>
      </c>
      <c r="M57" s="62" t="s">
        <v>10</v>
      </c>
    </row>
    <row r="58" spans="1:18" ht="15" customHeight="1" thickBot="1">
      <c r="B58" s="36">
        <v>1</v>
      </c>
      <c r="C58" s="25">
        <v>44256</v>
      </c>
      <c r="D58" s="26" t="s">
        <v>50</v>
      </c>
      <c r="E58" s="42"/>
      <c r="F58" s="43"/>
      <c r="G58" s="44"/>
      <c r="H58" s="42"/>
      <c r="I58" s="43"/>
      <c r="J58" s="44"/>
      <c r="K58" s="27">
        <v>100</v>
      </c>
      <c r="L58" s="43">
        <v>10</v>
      </c>
      <c r="M58" s="44">
        <f t="shared" ref="M58" si="4">K58*L58</f>
        <v>1000</v>
      </c>
    </row>
    <row r="59" spans="1:18" ht="15" customHeight="1">
      <c r="B59" s="77">
        <v>2</v>
      </c>
      <c r="C59" s="78">
        <v>44260</v>
      </c>
      <c r="D59" s="79" t="s">
        <v>13</v>
      </c>
      <c r="E59" s="87">
        <v>200</v>
      </c>
      <c r="F59" s="65">
        <v>12</v>
      </c>
      <c r="G59" s="66">
        <f t="shared" ref="G59:G67" si="5">E59*F59</f>
        <v>2400</v>
      </c>
      <c r="H59" s="397"/>
      <c r="I59" s="398"/>
      <c r="J59" s="399"/>
      <c r="K59" s="87">
        <v>300</v>
      </c>
      <c r="L59" s="94">
        <v>11.33</v>
      </c>
      <c r="M59" s="66">
        <f>K59*L59</f>
        <v>3399</v>
      </c>
    </row>
    <row r="60" spans="1:18" ht="15" customHeight="1">
      <c r="B60" s="45">
        <v>3</v>
      </c>
      <c r="C60" s="46">
        <v>44411</v>
      </c>
      <c r="D60" s="47" t="s">
        <v>13</v>
      </c>
      <c r="E60" s="91">
        <v>60</v>
      </c>
      <c r="F60" s="48">
        <v>15</v>
      </c>
      <c r="G60" s="49">
        <f t="shared" si="5"/>
        <v>900</v>
      </c>
      <c r="H60" s="400"/>
      <c r="I60" s="401"/>
      <c r="J60" s="402"/>
      <c r="K60" s="91">
        <v>360</v>
      </c>
      <c r="L60" s="89">
        <v>11.94</v>
      </c>
      <c r="M60" s="49">
        <f>K60*L60</f>
        <v>4298.3999999999996</v>
      </c>
    </row>
    <row r="61" spans="1:18">
      <c r="B61" s="74">
        <v>4</v>
      </c>
      <c r="C61" s="75">
        <v>44472</v>
      </c>
      <c r="D61" s="76" t="s">
        <v>12</v>
      </c>
      <c r="E61" s="403"/>
      <c r="F61" s="404"/>
      <c r="G61" s="405"/>
      <c r="H61" s="92">
        <v>80</v>
      </c>
      <c r="I61" s="52">
        <v>11.94</v>
      </c>
      <c r="J61" s="12">
        <f t="shared" ref="J61:J66" si="6">H61*I61</f>
        <v>955.19999999999993</v>
      </c>
      <c r="K61" s="92">
        <v>280</v>
      </c>
      <c r="L61" s="52">
        <v>11.94</v>
      </c>
      <c r="M61" s="12">
        <f>K61*L61</f>
        <v>3343.2</v>
      </c>
    </row>
    <row r="62" spans="1:18">
      <c r="B62" s="74">
        <v>5</v>
      </c>
      <c r="C62" s="75">
        <v>44503</v>
      </c>
      <c r="D62" s="76" t="s">
        <v>12</v>
      </c>
      <c r="E62" s="406"/>
      <c r="F62" s="407"/>
      <c r="G62" s="408"/>
      <c r="H62" s="92">
        <v>70</v>
      </c>
      <c r="I62" s="52">
        <v>11.94</v>
      </c>
      <c r="J62" s="12">
        <f t="shared" si="6"/>
        <v>835.8</v>
      </c>
      <c r="K62" s="92">
        <v>210</v>
      </c>
      <c r="L62" s="52">
        <v>11.94</v>
      </c>
      <c r="M62" s="12">
        <f t="shared" ref="M62:M68" si="7">K62*L62</f>
        <v>2507.4</v>
      </c>
    </row>
    <row r="63" spans="1:18">
      <c r="B63" s="45">
        <v>6</v>
      </c>
      <c r="C63" s="46">
        <v>44270</v>
      </c>
      <c r="D63" s="47" t="s">
        <v>13</v>
      </c>
      <c r="E63" s="91">
        <v>300</v>
      </c>
      <c r="F63" s="48">
        <v>20</v>
      </c>
      <c r="G63" s="49">
        <f t="shared" si="5"/>
        <v>6000</v>
      </c>
      <c r="H63" s="382"/>
      <c r="I63" s="383"/>
      <c r="J63" s="384"/>
      <c r="K63" s="91">
        <v>510</v>
      </c>
      <c r="L63" s="89">
        <v>16.68</v>
      </c>
      <c r="M63" s="49">
        <f t="shared" si="7"/>
        <v>8506.7999999999993</v>
      </c>
    </row>
    <row r="64" spans="1:18">
      <c r="B64" s="74">
        <v>7</v>
      </c>
      <c r="C64" s="75">
        <v>44273</v>
      </c>
      <c r="D64" s="76" t="s">
        <v>12</v>
      </c>
      <c r="E64" s="327"/>
      <c r="F64" s="328"/>
      <c r="G64" s="329"/>
      <c r="H64" s="92">
        <v>200</v>
      </c>
      <c r="I64" s="52">
        <v>16.68</v>
      </c>
      <c r="J64" s="12">
        <f t="shared" si="6"/>
        <v>3336</v>
      </c>
      <c r="K64" s="92">
        <v>310</v>
      </c>
      <c r="L64" s="52">
        <v>16.68</v>
      </c>
      <c r="M64" s="12">
        <f t="shared" si="7"/>
        <v>5170.8</v>
      </c>
    </row>
    <row r="65" spans="2:13">
      <c r="B65" s="74">
        <v>8</v>
      </c>
      <c r="C65" s="75">
        <v>44277</v>
      </c>
      <c r="D65" s="76" t="s">
        <v>12</v>
      </c>
      <c r="E65" s="355"/>
      <c r="F65" s="356"/>
      <c r="G65" s="357"/>
      <c r="H65" s="92">
        <v>150</v>
      </c>
      <c r="I65" s="52">
        <v>16.68</v>
      </c>
      <c r="J65" s="12">
        <f t="shared" si="6"/>
        <v>2502</v>
      </c>
      <c r="K65" s="92">
        <v>160</v>
      </c>
      <c r="L65" s="52">
        <v>16.68</v>
      </c>
      <c r="M65" s="12">
        <f t="shared" si="7"/>
        <v>2668.8</v>
      </c>
    </row>
    <row r="66" spans="2:13">
      <c r="B66" s="74">
        <v>9</v>
      </c>
      <c r="C66" s="75">
        <v>44280</v>
      </c>
      <c r="D66" s="76" t="s">
        <v>12</v>
      </c>
      <c r="E66" s="330"/>
      <c r="F66" s="331"/>
      <c r="G66" s="332"/>
      <c r="H66" s="92">
        <v>90</v>
      </c>
      <c r="I66" s="52">
        <v>16.68</v>
      </c>
      <c r="J66" s="12">
        <f t="shared" si="6"/>
        <v>1501.2</v>
      </c>
      <c r="K66" s="92">
        <v>70</v>
      </c>
      <c r="L66" s="52">
        <v>16.68</v>
      </c>
      <c r="M66" s="12">
        <f t="shared" si="7"/>
        <v>1167.5999999999999</v>
      </c>
    </row>
    <row r="67" spans="2:13" ht="15.75" thickBot="1">
      <c r="B67" s="80">
        <v>10</v>
      </c>
      <c r="C67" s="81">
        <v>44285</v>
      </c>
      <c r="D67" s="82" t="s">
        <v>13</v>
      </c>
      <c r="E67" s="93">
        <v>30</v>
      </c>
      <c r="F67" s="67">
        <v>11</v>
      </c>
      <c r="G67" s="68">
        <f t="shared" si="5"/>
        <v>330</v>
      </c>
      <c r="H67" s="376"/>
      <c r="I67" s="377"/>
      <c r="J67" s="378"/>
      <c r="K67" s="93">
        <v>100</v>
      </c>
      <c r="L67" s="95">
        <v>14.98</v>
      </c>
      <c r="M67" s="68">
        <f t="shared" si="7"/>
        <v>1498</v>
      </c>
    </row>
    <row r="68" spans="2:13" ht="15.75" thickBot="1">
      <c r="B68" s="19">
        <v>11</v>
      </c>
      <c r="C68" s="20">
        <v>44286</v>
      </c>
      <c r="D68" s="21" t="s">
        <v>14</v>
      </c>
      <c r="E68" s="56">
        <f>SUM(E58:E67)</f>
        <v>590</v>
      </c>
      <c r="F68" s="57"/>
      <c r="G68" s="58">
        <f>SUM(G58:G67)</f>
        <v>9630</v>
      </c>
      <c r="H68" s="54">
        <f>SUM(H58:H67)</f>
        <v>590</v>
      </c>
      <c r="I68" s="33"/>
      <c r="J68" s="32">
        <f>SUM(J58:J67)</f>
        <v>9130.2000000000007</v>
      </c>
      <c r="K68" s="29">
        <f>K58+E68-H68</f>
        <v>100</v>
      </c>
      <c r="L68" s="90">
        <f>L67</f>
        <v>14.98</v>
      </c>
      <c r="M68" s="23">
        <f t="shared" si="7"/>
        <v>1498</v>
      </c>
    </row>
    <row r="69" spans="2:13">
      <c r="C69" s="11"/>
      <c r="E69" s="3"/>
      <c r="F69" s="3"/>
      <c r="G69" s="5"/>
      <c r="H69" s="3"/>
      <c r="I69" s="3"/>
      <c r="J69" s="5"/>
      <c r="K69" s="3"/>
      <c r="L69" s="6"/>
      <c r="M69" s="5"/>
    </row>
    <row r="70" spans="2:13">
      <c r="C70" s="11"/>
      <c r="E70" s="3"/>
      <c r="F70" s="3"/>
      <c r="G70" s="5"/>
      <c r="H70" s="3"/>
      <c r="I70" s="3"/>
      <c r="J70" s="5"/>
      <c r="K70" s="3"/>
      <c r="L70" s="6"/>
      <c r="M70" s="5"/>
    </row>
    <row r="71" spans="2:13" ht="15.75" thickBot="1">
      <c r="B71" s="112" t="s">
        <v>3</v>
      </c>
      <c r="C71" s="112" t="s">
        <v>15</v>
      </c>
      <c r="D71" s="112" t="s">
        <v>8</v>
      </c>
      <c r="E71" s="112" t="s">
        <v>9</v>
      </c>
      <c r="F71" s="3"/>
      <c r="G71" s="5"/>
      <c r="H71" s="3"/>
      <c r="I71" s="3"/>
      <c r="J71" s="5"/>
      <c r="K71" s="3"/>
      <c r="L71" s="6"/>
      <c r="M71" s="5"/>
    </row>
    <row r="72" spans="2:13">
      <c r="B72" s="159">
        <v>44256</v>
      </c>
      <c r="C72" s="134" t="s">
        <v>11</v>
      </c>
      <c r="D72" s="135">
        <v>100</v>
      </c>
      <c r="E72" s="140">
        <v>10</v>
      </c>
      <c r="F72" s="3"/>
      <c r="G72" s="5"/>
      <c r="H72" s="3"/>
      <c r="I72" s="3"/>
      <c r="J72" s="5"/>
      <c r="K72" s="3"/>
      <c r="L72" s="6"/>
      <c r="M72" s="5"/>
    </row>
    <row r="73" spans="2:13">
      <c r="B73" s="122">
        <v>44260</v>
      </c>
      <c r="C73" s="115" t="s">
        <v>13</v>
      </c>
      <c r="D73" s="123">
        <v>200</v>
      </c>
      <c r="E73" s="124">
        <v>12</v>
      </c>
      <c r="F73" s="3"/>
      <c r="G73" s="5"/>
      <c r="H73" s="3"/>
      <c r="I73" s="3"/>
      <c r="J73" s="5"/>
      <c r="K73" s="3"/>
      <c r="L73" s="6"/>
      <c r="M73" s="5"/>
    </row>
    <row r="74" spans="2:13">
      <c r="B74" s="122">
        <v>44263</v>
      </c>
      <c r="C74" s="115" t="s">
        <v>13</v>
      </c>
      <c r="D74" s="123">
        <v>60</v>
      </c>
      <c r="E74" s="124">
        <v>15</v>
      </c>
      <c r="F74" s="3"/>
      <c r="G74" s="5"/>
      <c r="H74" s="3"/>
      <c r="I74" s="3"/>
      <c r="J74" s="5"/>
      <c r="K74" s="3"/>
      <c r="L74" s="6"/>
      <c r="M74" s="5"/>
    </row>
    <row r="75" spans="2:13">
      <c r="B75" s="166">
        <v>44265</v>
      </c>
      <c r="C75" s="167" t="s">
        <v>12</v>
      </c>
      <c r="D75" s="168">
        <v>80</v>
      </c>
      <c r="E75" s="119"/>
      <c r="F75" s="3"/>
      <c r="G75" s="5"/>
      <c r="H75" s="3"/>
      <c r="I75" s="3"/>
      <c r="J75" s="5"/>
      <c r="K75" s="3"/>
      <c r="L75" s="6"/>
      <c r="M75" s="5"/>
    </row>
    <row r="76" spans="2:13">
      <c r="B76" s="166">
        <v>44266</v>
      </c>
      <c r="C76" s="167" t="s">
        <v>12</v>
      </c>
      <c r="D76" s="168">
        <v>70</v>
      </c>
      <c r="E76" s="119"/>
      <c r="F76" s="3"/>
      <c r="G76" s="5"/>
      <c r="H76" s="3"/>
      <c r="I76" s="3"/>
      <c r="J76" s="5"/>
      <c r="K76" s="3"/>
      <c r="L76" s="6"/>
      <c r="M76" s="5"/>
    </row>
    <row r="77" spans="2:13">
      <c r="B77" s="122">
        <v>44270</v>
      </c>
      <c r="C77" s="115" t="s">
        <v>13</v>
      </c>
      <c r="D77" s="123">
        <v>300</v>
      </c>
      <c r="E77" s="124">
        <v>20</v>
      </c>
      <c r="F77" s="3"/>
      <c r="G77" s="5"/>
      <c r="H77" s="3"/>
      <c r="I77" s="3"/>
      <c r="J77" s="5"/>
      <c r="K77" s="3"/>
      <c r="L77" s="6"/>
      <c r="M77" s="5"/>
    </row>
    <row r="78" spans="2:13">
      <c r="B78" s="166">
        <v>44273</v>
      </c>
      <c r="C78" s="167" t="s">
        <v>12</v>
      </c>
      <c r="D78" s="168">
        <v>200</v>
      </c>
      <c r="E78" s="120"/>
      <c r="F78" s="3"/>
      <c r="G78" s="5"/>
      <c r="H78" s="3"/>
      <c r="I78" s="3"/>
      <c r="J78" s="5"/>
      <c r="K78" s="3"/>
      <c r="L78" s="6"/>
      <c r="M78" s="5"/>
    </row>
    <row r="79" spans="2:13">
      <c r="B79" s="166">
        <v>44277</v>
      </c>
      <c r="C79" s="169" t="s">
        <v>12</v>
      </c>
      <c r="D79" s="168">
        <v>150</v>
      </c>
      <c r="E79" s="121"/>
      <c r="F79" s="3"/>
      <c r="G79" s="5"/>
      <c r="H79" s="3"/>
      <c r="I79" s="3"/>
      <c r="J79" s="5"/>
      <c r="K79" s="3"/>
      <c r="L79" s="6"/>
      <c r="M79" s="5"/>
    </row>
    <row r="80" spans="2:13">
      <c r="B80" s="166">
        <v>44280</v>
      </c>
      <c r="C80" s="169" t="s">
        <v>12</v>
      </c>
      <c r="D80" s="168">
        <v>90</v>
      </c>
      <c r="E80" s="121"/>
      <c r="F80" s="3"/>
      <c r="G80" s="5"/>
      <c r="H80" s="3"/>
      <c r="I80" s="3"/>
      <c r="J80" s="5"/>
      <c r="K80" s="3"/>
      <c r="L80" s="6"/>
      <c r="M80" s="5"/>
    </row>
    <row r="81" spans="2:13">
      <c r="B81" s="122">
        <v>44285</v>
      </c>
      <c r="C81" s="125" t="s">
        <v>13</v>
      </c>
      <c r="D81" s="123">
        <v>30</v>
      </c>
      <c r="E81" s="124">
        <v>11</v>
      </c>
      <c r="F81" s="3"/>
      <c r="G81" s="5"/>
      <c r="H81" s="3"/>
      <c r="I81" s="3"/>
      <c r="J81" s="5"/>
      <c r="K81" s="3"/>
      <c r="L81" s="6"/>
      <c r="M81" s="5"/>
    </row>
    <row r="82" spans="2:13">
      <c r="B82" s="158">
        <v>44286</v>
      </c>
      <c r="C82" s="131" t="s">
        <v>14</v>
      </c>
      <c r="D82" s="132">
        <f>D72+D73+D74+D77+D81-D75-D76-D78-D79-D80</f>
        <v>100</v>
      </c>
      <c r="E82" s="133"/>
      <c r="F82" s="3"/>
      <c r="G82" s="5"/>
      <c r="H82" s="3"/>
      <c r="I82" s="3"/>
      <c r="J82" s="5"/>
      <c r="K82" s="3"/>
      <c r="L82" s="6"/>
      <c r="M82" s="5"/>
    </row>
    <row r="83" spans="2:13">
      <c r="F83" s="3"/>
      <c r="G83" s="5"/>
      <c r="H83" s="3"/>
      <c r="I83" s="3"/>
      <c r="J83" s="5"/>
      <c r="K83" s="3"/>
      <c r="L83" s="6"/>
      <c r="M83" s="5"/>
    </row>
    <row r="84" spans="2:13">
      <c r="B84" s="127"/>
      <c r="C84" s="128"/>
      <c r="D84" s="129"/>
      <c r="E84" s="130"/>
      <c r="F84" s="3"/>
      <c r="G84" s="5"/>
      <c r="H84" s="3"/>
      <c r="I84" s="3"/>
      <c r="J84" s="5"/>
      <c r="K84" s="3"/>
      <c r="L84" s="6"/>
      <c r="M84" s="5"/>
    </row>
    <row r="85" spans="2:13">
      <c r="B85" s="127"/>
      <c r="C85" s="326" t="s">
        <v>41</v>
      </c>
      <c r="D85" s="300" t="s">
        <v>42</v>
      </c>
      <c r="E85" s="300"/>
      <c r="F85" s="300"/>
      <c r="G85" s="300"/>
      <c r="H85" s="319" t="s">
        <v>18</v>
      </c>
      <c r="I85" s="375">
        <f>M58+G59</f>
        <v>3400</v>
      </c>
      <c r="J85" s="375"/>
      <c r="K85" s="319" t="s">
        <v>18</v>
      </c>
      <c r="L85" s="320">
        <f>IF(I86=0,0,I85/I86)</f>
        <v>11.333333333333334</v>
      </c>
      <c r="M85" s="5"/>
    </row>
    <row r="86" spans="2:13">
      <c r="C86" s="326"/>
      <c r="D86" s="374" t="s">
        <v>43</v>
      </c>
      <c r="E86" s="374"/>
      <c r="F86" s="374"/>
      <c r="G86" s="374"/>
      <c r="H86" s="319"/>
      <c r="I86" s="322">
        <f>K58+E59</f>
        <v>300</v>
      </c>
      <c r="J86" s="322"/>
      <c r="K86" s="319"/>
      <c r="L86" s="320"/>
      <c r="M86" s="5"/>
    </row>
    <row r="87" spans="2:13">
      <c r="M87" s="5"/>
    </row>
    <row r="88" spans="2:13">
      <c r="M88" s="5"/>
    </row>
    <row r="89" spans="2:13">
      <c r="C89" s="326" t="s">
        <v>44</v>
      </c>
      <c r="D89" s="300" t="s">
        <v>45</v>
      </c>
      <c r="E89" s="300"/>
      <c r="F89" s="300"/>
      <c r="G89" s="300"/>
      <c r="H89" s="319" t="s">
        <v>18</v>
      </c>
      <c r="I89" s="375">
        <f>M59+G60</f>
        <v>4299</v>
      </c>
      <c r="J89" s="375"/>
      <c r="K89" s="319" t="s">
        <v>18</v>
      </c>
      <c r="L89" s="320">
        <f>IF(I90=0,0,I89/I90)</f>
        <v>11.941666666666666</v>
      </c>
      <c r="M89" s="5"/>
    </row>
    <row r="90" spans="2:13">
      <c r="C90" s="326"/>
      <c r="D90" s="374" t="s">
        <v>46</v>
      </c>
      <c r="E90" s="374"/>
      <c r="F90" s="374"/>
      <c r="G90" s="374"/>
      <c r="H90" s="319"/>
      <c r="I90" s="322">
        <f>K59+E60</f>
        <v>360</v>
      </c>
      <c r="J90" s="322"/>
      <c r="K90" s="319"/>
      <c r="L90" s="320"/>
      <c r="M90" s="5"/>
    </row>
    <row r="91" spans="2:13">
      <c r="M91" s="5"/>
    </row>
    <row r="92" spans="2:13">
      <c r="M92" s="5"/>
    </row>
    <row r="93" spans="2:13">
      <c r="C93" s="326" t="s">
        <v>47</v>
      </c>
      <c r="D93" s="300" t="s">
        <v>48</v>
      </c>
      <c r="E93" s="300"/>
      <c r="F93" s="300"/>
      <c r="G93" s="300"/>
      <c r="H93" s="319" t="s">
        <v>18</v>
      </c>
      <c r="I93" s="375">
        <f>M62+G63</f>
        <v>8507.4</v>
      </c>
      <c r="J93" s="375"/>
      <c r="K93" s="319" t="s">
        <v>18</v>
      </c>
      <c r="L93" s="320">
        <f>IF(I94=0,0,I93/I94)</f>
        <v>16.681176470588234</v>
      </c>
      <c r="M93" s="5"/>
    </row>
    <row r="94" spans="2:13">
      <c r="C94" s="326"/>
      <c r="D94" s="374" t="s">
        <v>49</v>
      </c>
      <c r="E94" s="374"/>
      <c r="F94" s="374"/>
      <c r="G94" s="374"/>
      <c r="H94" s="319"/>
      <c r="I94" s="322">
        <f>K62+E63</f>
        <v>510</v>
      </c>
      <c r="J94" s="322"/>
      <c r="K94" s="319"/>
      <c r="L94" s="320"/>
      <c r="M94" s="5"/>
    </row>
    <row r="95" spans="2:13">
      <c r="M95" s="5"/>
    </row>
    <row r="96" spans="2:13">
      <c r="M96" s="5"/>
    </row>
    <row r="97" spans="3:18">
      <c r="C97" s="326" t="s">
        <v>51</v>
      </c>
      <c r="D97" s="300" t="s">
        <v>52</v>
      </c>
      <c r="E97" s="300"/>
      <c r="F97" s="300"/>
      <c r="G97" s="300"/>
      <c r="H97" s="319" t="s">
        <v>18</v>
      </c>
      <c r="I97" s="375">
        <f>M66+G67</f>
        <v>1497.6</v>
      </c>
      <c r="J97" s="375"/>
      <c r="K97" s="319" t="s">
        <v>18</v>
      </c>
      <c r="L97" s="320">
        <f>IF(I98=0,0,I97/I98)</f>
        <v>14.975999999999999</v>
      </c>
      <c r="M97" s="5"/>
    </row>
    <row r="98" spans="3:18">
      <c r="C98" s="326"/>
      <c r="D98" s="374" t="s">
        <v>53</v>
      </c>
      <c r="E98" s="374"/>
      <c r="F98" s="374"/>
      <c r="G98" s="374"/>
      <c r="H98" s="319"/>
      <c r="I98" s="322">
        <f>K66+E67</f>
        <v>100</v>
      </c>
      <c r="J98" s="322"/>
      <c r="K98" s="319"/>
      <c r="L98" s="320"/>
      <c r="M98" s="5"/>
    </row>
    <row r="99" spans="3:18">
      <c r="C99" s="11"/>
      <c r="E99" s="3"/>
      <c r="F99" s="3"/>
      <c r="G99" s="5"/>
      <c r="H99" s="3"/>
      <c r="I99" s="3"/>
      <c r="J99" s="5"/>
      <c r="K99" s="3"/>
      <c r="L99" s="6"/>
      <c r="M99" s="5"/>
    </row>
    <row r="100" spans="3:18">
      <c r="C100" s="11"/>
      <c r="E100" s="3"/>
      <c r="F100" s="3"/>
      <c r="G100" s="5"/>
      <c r="H100" s="3"/>
      <c r="I100" s="3"/>
      <c r="J100" s="5"/>
      <c r="K100" s="3"/>
      <c r="L100" s="6"/>
      <c r="M100" s="5"/>
    </row>
    <row r="101" spans="3:18">
      <c r="C101" s="11"/>
      <c r="E101" s="3"/>
      <c r="F101" s="3"/>
      <c r="G101" s="5"/>
      <c r="H101" s="3"/>
      <c r="I101" s="3"/>
      <c r="J101" s="5"/>
      <c r="K101" s="3"/>
      <c r="L101" s="6"/>
      <c r="M101" s="5"/>
    </row>
    <row r="102" spans="3:18">
      <c r="C102" s="11"/>
      <c r="D102" s="170"/>
      <c r="E102" s="170"/>
      <c r="F102" s="171"/>
      <c r="G102" s="172"/>
      <c r="H102" s="173"/>
      <c r="I102" s="2"/>
      <c r="J102" s="174" t="s">
        <v>20</v>
      </c>
      <c r="K102" s="175" t="s">
        <v>21</v>
      </c>
      <c r="L102" s="176"/>
      <c r="M102" s="177" t="s">
        <v>22</v>
      </c>
      <c r="N102" s="178"/>
      <c r="O102" s="179" t="s">
        <v>23</v>
      </c>
      <c r="Q102" s="180" t="s">
        <v>22</v>
      </c>
      <c r="R102" s="2" t="s">
        <v>23</v>
      </c>
    </row>
    <row r="103" spans="3:18">
      <c r="C103" s="11"/>
      <c r="D103" s="181" t="s">
        <v>35</v>
      </c>
      <c r="E103" s="181"/>
      <c r="F103" s="182"/>
      <c r="G103" s="183"/>
      <c r="H103" s="182"/>
      <c r="I103" s="2">
        <v>302</v>
      </c>
      <c r="J103" s="174" t="s">
        <v>25</v>
      </c>
      <c r="K103" s="175" t="s">
        <v>26</v>
      </c>
      <c r="L103" s="184"/>
      <c r="M103" s="185">
        <v>602</v>
      </c>
      <c r="N103" s="180" t="s">
        <v>18</v>
      </c>
      <c r="O103" s="186">
        <v>302</v>
      </c>
      <c r="Q103" s="187">
        <f>J61</f>
        <v>955.19999999999993</v>
      </c>
      <c r="R103" s="188">
        <f>Q103</f>
        <v>955.19999999999993</v>
      </c>
    </row>
    <row r="104" spans="3:18">
      <c r="C104" s="11"/>
      <c r="D104" s="189"/>
      <c r="E104" s="189"/>
      <c r="F104" s="182"/>
      <c r="G104" s="183"/>
      <c r="H104" s="182"/>
      <c r="I104" s="2">
        <v>602</v>
      </c>
      <c r="J104" s="174" t="s">
        <v>25</v>
      </c>
      <c r="K104" s="175" t="s">
        <v>27</v>
      </c>
      <c r="L104" s="190"/>
      <c r="M104"/>
      <c r="N104" s="1"/>
      <c r="Q104" s="3"/>
      <c r="R104" s="3"/>
    </row>
    <row r="105" spans="3:18">
      <c r="C105" s="11"/>
      <c r="D105" s="2"/>
      <c r="E105" s="2"/>
      <c r="F105" s="1"/>
      <c r="G105"/>
      <c r="I105" s="10"/>
      <c r="J105"/>
      <c r="K105" s="129"/>
      <c r="L105" s="10"/>
      <c r="M105"/>
      <c r="N105" s="7"/>
      <c r="O105" s="10"/>
    </row>
    <row r="106" spans="3:18">
      <c r="C106" s="11"/>
      <c r="D106" s="2"/>
      <c r="E106" s="2"/>
      <c r="F106" s="1"/>
      <c r="G106"/>
      <c r="I106" s="10"/>
      <c r="J106"/>
      <c r="K106" s="129"/>
      <c r="L106" s="10"/>
      <c r="M106"/>
      <c r="N106" s="7"/>
      <c r="O106" s="10"/>
    </row>
    <row r="107" spans="3:18">
      <c r="C107" s="11"/>
      <c r="D107" s="170"/>
      <c r="E107" s="170"/>
      <c r="F107" s="171"/>
      <c r="G107" s="172"/>
      <c r="H107" s="173"/>
      <c r="I107" s="2"/>
      <c r="J107" s="174" t="s">
        <v>20</v>
      </c>
      <c r="K107" s="175" t="s">
        <v>21</v>
      </c>
      <c r="L107" s="176"/>
      <c r="M107" s="177" t="s">
        <v>22</v>
      </c>
      <c r="N107" s="178"/>
      <c r="O107" s="179" t="s">
        <v>23</v>
      </c>
      <c r="Q107" s="180" t="s">
        <v>22</v>
      </c>
      <c r="R107" s="2" t="s">
        <v>23</v>
      </c>
    </row>
    <row r="108" spans="3:18">
      <c r="C108" s="11"/>
      <c r="D108" s="181" t="s">
        <v>36</v>
      </c>
      <c r="E108" s="181"/>
      <c r="F108" s="182"/>
      <c r="G108" s="183"/>
      <c r="H108" s="182"/>
      <c r="I108" s="2">
        <v>302</v>
      </c>
      <c r="J108" s="174" t="s">
        <v>25</v>
      </c>
      <c r="K108" s="175" t="s">
        <v>26</v>
      </c>
      <c r="L108" s="184"/>
      <c r="M108" s="185">
        <v>602</v>
      </c>
      <c r="N108" s="180" t="s">
        <v>18</v>
      </c>
      <c r="O108" s="186">
        <v>302</v>
      </c>
      <c r="Q108" s="187">
        <f>J62</f>
        <v>835.8</v>
      </c>
      <c r="R108" s="188">
        <f>Q108</f>
        <v>835.8</v>
      </c>
    </row>
    <row r="109" spans="3:18">
      <c r="C109" s="11"/>
      <c r="D109" s="189"/>
      <c r="E109" s="189"/>
      <c r="F109" s="182"/>
      <c r="G109" s="183"/>
      <c r="H109" s="182"/>
      <c r="I109" s="2">
        <v>602</v>
      </c>
      <c r="J109" s="174" t="s">
        <v>25</v>
      </c>
      <c r="K109" s="175" t="s">
        <v>27</v>
      </c>
      <c r="L109" s="190"/>
      <c r="M109"/>
      <c r="N109" s="1"/>
      <c r="Q109" s="3"/>
      <c r="R109" s="3"/>
    </row>
    <row r="110" spans="3:18">
      <c r="C110" s="11"/>
      <c r="D110" s="2"/>
      <c r="E110" s="2"/>
      <c r="F110" s="1"/>
      <c r="G110"/>
      <c r="I110" s="10"/>
      <c r="J110"/>
      <c r="K110" s="129"/>
      <c r="L110" s="10"/>
      <c r="M110"/>
      <c r="N110" s="7"/>
      <c r="O110" s="10"/>
    </row>
    <row r="111" spans="3:18">
      <c r="C111" s="11"/>
      <c r="D111" s="2"/>
      <c r="E111" s="2"/>
      <c r="F111" s="1"/>
      <c r="G111"/>
      <c r="I111" s="10"/>
      <c r="J111"/>
      <c r="K111" s="129"/>
      <c r="L111" s="10"/>
      <c r="M111"/>
      <c r="N111" s="7"/>
      <c r="O111" s="10"/>
    </row>
    <row r="112" spans="3:18">
      <c r="C112" s="11"/>
      <c r="D112" s="170"/>
      <c r="E112" s="170"/>
      <c r="F112" s="171"/>
      <c r="G112" s="172"/>
      <c r="H112" s="173"/>
      <c r="I112" s="2"/>
      <c r="J112" s="174" t="s">
        <v>20</v>
      </c>
      <c r="K112" s="175" t="s">
        <v>21</v>
      </c>
      <c r="L112" s="176"/>
      <c r="M112" s="177" t="s">
        <v>22</v>
      </c>
      <c r="N112" s="178"/>
      <c r="O112" s="179" t="s">
        <v>23</v>
      </c>
      <c r="Q112" s="180" t="s">
        <v>22</v>
      </c>
      <c r="R112" s="2" t="s">
        <v>23</v>
      </c>
    </row>
    <row r="113" spans="3:18">
      <c r="C113" s="11"/>
      <c r="D113" s="181" t="s">
        <v>37</v>
      </c>
      <c r="E113" s="181"/>
      <c r="F113" s="182"/>
      <c r="G113" s="183"/>
      <c r="H113" s="182"/>
      <c r="I113" s="2">
        <v>302</v>
      </c>
      <c r="J113" s="174" t="s">
        <v>25</v>
      </c>
      <c r="K113" s="175" t="s">
        <v>26</v>
      </c>
      <c r="L113" s="184"/>
      <c r="M113" s="185">
        <v>602</v>
      </c>
      <c r="N113" s="180" t="s">
        <v>18</v>
      </c>
      <c r="O113" s="186">
        <v>302</v>
      </c>
      <c r="Q113" s="187">
        <f>J64</f>
        <v>3336</v>
      </c>
      <c r="R113" s="188">
        <f>Q113</f>
        <v>3336</v>
      </c>
    </row>
    <row r="114" spans="3:18">
      <c r="C114" s="11"/>
      <c r="D114" s="189"/>
      <c r="E114" s="189"/>
      <c r="F114" s="182"/>
      <c r="G114" s="183"/>
      <c r="H114" s="182"/>
      <c r="I114" s="2">
        <v>602</v>
      </c>
      <c r="J114" s="174" t="s">
        <v>25</v>
      </c>
      <c r="K114" s="175" t="s">
        <v>27</v>
      </c>
      <c r="L114" s="190"/>
      <c r="M114"/>
      <c r="N114" s="1"/>
      <c r="Q114" s="3"/>
      <c r="R114" s="3"/>
    </row>
    <row r="115" spans="3:18">
      <c r="C115" s="11"/>
      <c r="E115" s="3"/>
      <c r="F115" s="3"/>
      <c r="G115" s="5"/>
      <c r="H115" s="3"/>
      <c r="I115" s="3"/>
      <c r="J115" s="5"/>
      <c r="K115" s="136"/>
      <c r="L115" s="6"/>
      <c r="M115" s="5"/>
    </row>
    <row r="116" spans="3:18">
      <c r="C116" s="11"/>
      <c r="E116" s="3"/>
      <c r="F116" s="3"/>
      <c r="G116" s="5"/>
      <c r="H116" s="3"/>
      <c r="I116" s="3"/>
      <c r="J116" s="5"/>
      <c r="K116" s="136"/>
      <c r="L116" s="6"/>
      <c r="M116" s="5"/>
    </row>
    <row r="117" spans="3:18">
      <c r="C117" s="11"/>
      <c r="D117" s="170"/>
      <c r="E117" s="170"/>
      <c r="F117" s="171"/>
      <c r="G117" s="172"/>
      <c r="H117" s="173"/>
      <c r="I117" s="2"/>
      <c r="J117" s="174" t="s">
        <v>20</v>
      </c>
      <c r="K117" s="175" t="s">
        <v>21</v>
      </c>
      <c r="L117" s="176"/>
      <c r="M117" s="177" t="s">
        <v>22</v>
      </c>
      <c r="N117" s="178"/>
      <c r="O117" s="179" t="s">
        <v>23</v>
      </c>
      <c r="Q117" s="180" t="s">
        <v>22</v>
      </c>
      <c r="R117" s="2" t="s">
        <v>23</v>
      </c>
    </row>
    <row r="118" spans="3:18">
      <c r="C118" s="11"/>
      <c r="D118" s="181" t="s">
        <v>38</v>
      </c>
      <c r="E118" s="181"/>
      <c r="F118" s="182"/>
      <c r="G118" s="183"/>
      <c r="H118" s="182"/>
      <c r="I118" s="2">
        <v>302</v>
      </c>
      <c r="J118" s="174" t="s">
        <v>25</v>
      </c>
      <c r="K118" s="175" t="s">
        <v>26</v>
      </c>
      <c r="L118" s="184"/>
      <c r="M118" s="185">
        <v>602</v>
      </c>
      <c r="N118" s="180" t="s">
        <v>18</v>
      </c>
      <c r="O118" s="186">
        <v>302</v>
      </c>
      <c r="Q118" s="187">
        <f>J65</f>
        <v>2502</v>
      </c>
      <c r="R118" s="188">
        <f>Q118</f>
        <v>2502</v>
      </c>
    </row>
    <row r="119" spans="3:18">
      <c r="C119" s="11"/>
      <c r="D119" s="189"/>
      <c r="E119" s="189"/>
      <c r="F119" s="182"/>
      <c r="G119" s="183"/>
      <c r="H119" s="182"/>
      <c r="I119" s="2">
        <v>602</v>
      </c>
      <c r="J119" s="174" t="s">
        <v>25</v>
      </c>
      <c r="K119" s="175" t="s">
        <v>27</v>
      </c>
      <c r="L119" s="190"/>
      <c r="M119"/>
      <c r="N119" s="1"/>
      <c r="Q119" s="3"/>
      <c r="R119" s="3"/>
    </row>
    <row r="120" spans="3:18">
      <c r="C120" s="11"/>
      <c r="D120" s="2"/>
      <c r="E120" s="2"/>
      <c r="F120" s="1"/>
      <c r="G120"/>
      <c r="I120" s="10"/>
      <c r="J120"/>
      <c r="K120" s="129"/>
      <c r="L120" s="10"/>
      <c r="M120"/>
      <c r="N120" s="7"/>
      <c r="O120" s="10"/>
    </row>
    <row r="121" spans="3:18">
      <c r="C121" s="11"/>
      <c r="D121" s="2"/>
      <c r="E121" s="2"/>
      <c r="F121" s="1"/>
      <c r="G121"/>
      <c r="I121" s="10"/>
      <c r="J121"/>
      <c r="K121" s="129"/>
      <c r="L121" s="10"/>
      <c r="M121"/>
      <c r="N121" s="7"/>
      <c r="O121" s="10"/>
    </row>
    <row r="122" spans="3:18">
      <c r="C122" s="11"/>
      <c r="D122" s="170"/>
      <c r="E122" s="170"/>
      <c r="F122" s="171"/>
      <c r="G122" s="172"/>
      <c r="H122" s="173"/>
      <c r="I122" s="2"/>
      <c r="J122" s="174" t="s">
        <v>20</v>
      </c>
      <c r="K122" s="175" t="s">
        <v>21</v>
      </c>
      <c r="L122" s="176"/>
      <c r="M122" s="177" t="s">
        <v>22</v>
      </c>
      <c r="N122" s="178"/>
      <c r="O122" s="179" t="s">
        <v>23</v>
      </c>
      <c r="Q122" s="180" t="s">
        <v>22</v>
      </c>
      <c r="R122" s="2" t="s">
        <v>23</v>
      </c>
    </row>
    <row r="123" spans="3:18">
      <c r="C123" s="11"/>
      <c r="D123" s="181" t="s">
        <v>39</v>
      </c>
      <c r="E123" s="181"/>
      <c r="F123" s="182"/>
      <c r="G123" s="183"/>
      <c r="H123" s="182"/>
      <c r="I123" s="2">
        <v>302</v>
      </c>
      <c r="J123" s="174" t="s">
        <v>25</v>
      </c>
      <c r="K123" s="175" t="s">
        <v>26</v>
      </c>
      <c r="L123" s="184"/>
      <c r="M123" s="185">
        <v>602</v>
      </c>
      <c r="N123" s="180" t="s">
        <v>18</v>
      </c>
      <c r="O123" s="186">
        <v>302</v>
      </c>
      <c r="Q123" s="187">
        <f>J66</f>
        <v>1501.2</v>
      </c>
      <c r="R123" s="188">
        <f>Q123</f>
        <v>1501.2</v>
      </c>
    </row>
    <row r="124" spans="3:18">
      <c r="C124" s="11"/>
      <c r="D124" s="189"/>
      <c r="E124" s="189"/>
      <c r="F124" s="182"/>
      <c r="G124" s="183"/>
      <c r="H124" s="182"/>
      <c r="I124" s="2">
        <v>602</v>
      </c>
      <c r="J124" s="174" t="s">
        <v>25</v>
      </c>
      <c r="K124" s="175" t="s">
        <v>27</v>
      </c>
      <c r="L124" s="190"/>
      <c r="M124"/>
      <c r="N124" s="1"/>
      <c r="Q124" s="3"/>
      <c r="R124" s="3"/>
    </row>
    <row r="125" spans="3:18">
      <c r="C125" s="11"/>
      <c r="E125" s="3"/>
      <c r="F125" s="3"/>
      <c r="G125" s="5"/>
      <c r="H125" s="3"/>
      <c r="I125" s="3"/>
      <c r="J125" s="5"/>
      <c r="K125" s="3"/>
      <c r="L125" s="6"/>
      <c r="M125" s="5"/>
    </row>
    <row r="126" spans="3:18">
      <c r="C126" s="11"/>
      <c r="E126" s="3"/>
      <c r="F126" s="3"/>
      <c r="G126" s="5"/>
      <c r="H126" s="3"/>
      <c r="I126" s="3"/>
      <c r="J126" s="5"/>
      <c r="K126" s="3"/>
      <c r="L126" s="6"/>
      <c r="M126" s="5"/>
    </row>
    <row r="127" spans="3:18">
      <c r="C127" s="11"/>
      <c r="E127" s="3"/>
      <c r="F127" s="3"/>
      <c r="G127" s="5"/>
      <c r="H127" s="3"/>
      <c r="I127" s="3"/>
      <c r="J127" s="5"/>
      <c r="K127" s="3"/>
      <c r="L127" s="6"/>
      <c r="M127" s="5"/>
    </row>
    <row r="128" spans="3:18">
      <c r="C128" s="11"/>
      <c r="E128" s="3"/>
      <c r="F128" s="3"/>
      <c r="G128" s="5"/>
      <c r="H128" s="3"/>
      <c r="I128" s="3"/>
      <c r="J128" s="5"/>
      <c r="K128" s="3"/>
      <c r="L128" s="6"/>
      <c r="M128" s="5"/>
    </row>
    <row r="129" spans="3:13">
      <c r="C129" s="11"/>
      <c r="E129" s="3"/>
      <c r="F129" s="3"/>
      <c r="G129" s="5"/>
      <c r="H129" s="3"/>
      <c r="I129" s="3"/>
      <c r="J129" s="5"/>
      <c r="K129" s="3"/>
      <c r="L129" s="6"/>
      <c r="M129" s="5"/>
    </row>
    <row r="130" spans="3:13">
      <c r="C130" s="11"/>
      <c r="E130" s="3"/>
      <c r="F130" s="3"/>
      <c r="G130" s="5"/>
      <c r="H130" s="3"/>
      <c r="I130" s="3"/>
      <c r="J130" s="5"/>
      <c r="K130" s="3"/>
      <c r="L130" s="6"/>
      <c r="M130" s="5"/>
    </row>
    <row r="131" spans="3:13">
      <c r="C131" s="11"/>
      <c r="E131" s="3"/>
      <c r="F131" s="3"/>
      <c r="G131" s="5"/>
      <c r="H131" s="3"/>
      <c r="I131" s="3"/>
      <c r="J131" s="5"/>
      <c r="K131" s="3"/>
      <c r="L131" s="6"/>
      <c r="M131" s="5"/>
    </row>
    <row r="132" spans="3:13">
      <c r="C132" s="11"/>
      <c r="E132" s="3"/>
      <c r="F132" s="3"/>
      <c r="G132" s="5"/>
      <c r="H132" s="3"/>
      <c r="I132" s="3"/>
      <c r="J132" s="5"/>
      <c r="K132" s="3"/>
      <c r="L132" s="6"/>
      <c r="M132" s="5"/>
    </row>
    <row r="133" spans="3:13">
      <c r="C133" s="11"/>
      <c r="E133" s="3"/>
      <c r="F133" s="3"/>
      <c r="G133" s="5"/>
      <c r="H133" s="3"/>
      <c r="I133" s="3"/>
      <c r="J133" s="5"/>
      <c r="K133" s="3"/>
      <c r="L133" s="6"/>
      <c r="M133" s="5"/>
    </row>
    <row r="134" spans="3:13">
      <c r="C134" s="11"/>
      <c r="E134" s="3"/>
      <c r="F134" s="3"/>
      <c r="G134" s="5"/>
      <c r="H134" s="3"/>
      <c r="I134" s="3"/>
      <c r="J134" s="5"/>
      <c r="K134" s="3"/>
      <c r="L134" s="6"/>
      <c r="M134" s="5"/>
    </row>
    <row r="135" spans="3:13">
      <c r="C135" s="11"/>
      <c r="E135" s="3"/>
      <c r="F135" s="3"/>
      <c r="G135" s="5"/>
      <c r="H135" s="3"/>
      <c r="I135" s="3"/>
      <c r="J135" s="5"/>
      <c r="K135" s="3"/>
      <c r="L135" s="6"/>
      <c r="M135" s="5"/>
    </row>
    <row r="136" spans="3:13">
      <c r="C136" s="11"/>
      <c r="E136" s="3"/>
      <c r="F136" s="3"/>
      <c r="G136" s="5"/>
      <c r="H136" s="3"/>
      <c r="I136" s="3"/>
      <c r="J136" s="5"/>
      <c r="K136" s="3"/>
      <c r="L136" s="6"/>
      <c r="M136" s="5"/>
    </row>
    <row r="137" spans="3:13">
      <c r="C137" s="11"/>
      <c r="E137" s="3"/>
      <c r="F137" s="3"/>
      <c r="G137" s="5"/>
      <c r="H137" s="3"/>
      <c r="I137" s="3"/>
      <c r="J137" s="5"/>
      <c r="K137" s="3"/>
      <c r="L137" s="6"/>
      <c r="M137" s="5"/>
    </row>
    <row r="138" spans="3:13">
      <c r="C138" s="11"/>
      <c r="E138" s="3"/>
      <c r="F138" s="3"/>
      <c r="G138" s="5"/>
      <c r="H138" s="3"/>
      <c r="I138" s="3"/>
      <c r="J138" s="5"/>
      <c r="K138" s="3"/>
      <c r="L138" s="6"/>
      <c r="M138" s="5"/>
    </row>
    <row r="139" spans="3:13">
      <c r="C139" s="11"/>
      <c r="E139" s="3"/>
      <c r="F139" s="3"/>
      <c r="G139" s="5"/>
      <c r="H139" s="3"/>
      <c r="I139" s="3"/>
      <c r="J139" s="5"/>
      <c r="K139" s="3"/>
      <c r="L139" s="6"/>
      <c r="M139" s="5"/>
    </row>
    <row r="140" spans="3:13">
      <c r="C140" s="11"/>
      <c r="E140" s="3"/>
      <c r="F140" s="3"/>
      <c r="G140" s="5"/>
      <c r="H140" s="3"/>
      <c r="I140" s="3"/>
      <c r="J140" s="5"/>
      <c r="K140" s="3"/>
      <c r="L140" s="6"/>
      <c r="M140" s="5"/>
    </row>
    <row r="141" spans="3:13">
      <c r="C141" s="11"/>
      <c r="E141" s="3"/>
      <c r="F141" s="3"/>
      <c r="G141" s="5"/>
      <c r="H141" s="3"/>
      <c r="I141" s="3"/>
      <c r="J141" s="5"/>
      <c r="K141" s="3"/>
      <c r="L141" s="6"/>
      <c r="M141" s="5"/>
    </row>
    <row r="142" spans="3:13">
      <c r="C142" s="11"/>
      <c r="E142" s="3"/>
      <c r="F142" s="3"/>
      <c r="G142" s="5"/>
      <c r="H142" s="3"/>
      <c r="I142" s="3"/>
      <c r="J142" s="5"/>
      <c r="K142" s="3"/>
      <c r="L142" s="6"/>
      <c r="M142" s="5"/>
    </row>
    <row r="143" spans="3:13">
      <c r="C143" s="11"/>
      <c r="E143" s="3"/>
      <c r="F143" s="3"/>
      <c r="G143" s="5"/>
      <c r="H143" s="3"/>
      <c r="I143" s="3"/>
      <c r="J143" s="5"/>
      <c r="K143" s="3"/>
      <c r="L143" s="6"/>
      <c r="M143" s="5"/>
    </row>
    <row r="144" spans="3:13">
      <c r="C144" s="11"/>
      <c r="E144" s="3"/>
      <c r="F144" s="3"/>
      <c r="G144" s="5"/>
      <c r="H144" s="3"/>
      <c r="I144" s="3"/>
      <c r="J144" s="5"/>
      <c r="K144" s="3"/>
      <c r="L144" s="6"/>
      <c r="M144" s="5"/>
    </row>
    <row r="145" spans="3:13">
      <c r="C145" s="11"/>
      <c r="E145" s="3"/>
      <c r="F145" s="3"/>
      <c r="G145" s="5"/>
      <c r="H145" s="3"/>
      <c r="I145" s="3"/>
      <c r="J145" s="5"/>
      <c r="K145" s="3"/>
      <c r="L145" s="6"/>
      <c r="M145" s="5"/>
    </row>
    <row r="146" spans="3:13">
      <c r="C146" s="11"/>
      <c r="E146" s="3"/>
      <c r="F146" s="3"/>
      <c r="G146" s="5"/>
      <c r="H146" s="3"/>
      <c r="I146" s="3"/>
      <c r="J146" s="5"/>
      <c r="K146" s="3"/>
      <c r="L146" s="6"/>
      <c r="M146" s="5"/>
    </row>
    <row r="147" spans="3:13">
      <c r="C147" s="11"/>
      <c r="E147" s="3"/>
      <c r="F147" s="3"/>
      <c r="G147" s="5"/>
      <c r="H147" s="3"/>
      <c r="I147" s="3"/>
      <c r="J147" s="5"/>
      <c r="K147" s="3"/>
      <c r="L147" s="6"/>
      <c r="M147" s="5"/>
    </row>
    <row r="148" spans="3:13">
      <c r="C148" s="11"/>
      <c r="E148" s="3"/>
      <c r="F148" s="3"/>
      <c r="G148" s="5"/>
      <c r="H148" s="3"/>
      <c r="I148" s="3"/>
      <c r="J148" s="5"/>
      <c r="K148" s="3"/>
      <c r="L148" s="6"/>
      <c r="M148" s="5"/>
    </row>
    <row r="149" spans="3:13">
      <c r="C149" s="11"/>
      <c r="E149" s="3"/>
      <c r="F149" s="3"/>
      <c r="G149" s="5"/>
      <c r="H149" s="3"/>
      <c r="I149" s="3"/>
      <c r="J149" s="5"/>
      <c r="K149" s="3"/>
      <c r="L149" s="6"/>
      <c r="M149" s="5"/>
    </row>
    <row r="150" spans="3:13">
      <c r="C150" s="11"/>
      <c r="E150" s="3"/>
      <c r="F150" s="3"/>
      <c r="G150" s="5"/>
      <c r="H150" s="3"/>
      <c r="I150" s="3"/>
      <c r="J150" s="5"/>
      <c r="K150" s="3"/>
      <c r="L150" s="6"/>
      <c r="M150" s="5"/>
    </row>
    <row r="151" spans="3:13">
      <c r="C151" s="11"/>
      <c r="E151" s="3"/>
      <c r="F151" s="3"/>
      <c r="G151" s="5"/>
      <c r="H151" s="3"/>
      <c r="I151" s="3"/>
      <c r="J151" s="5"/>
      <c r="K151" s="3"/>
      <c r="L151" s="6"/>
      <c r="M151" s="5"/>
    </row>
    <row r="152" spans="3:13">
      <c r="C152" s="11"/>
      <c r="E152" s="3"/>
      <c r="F152" s="3"/>
      <c r="G152" s="5"/>
      <c r="H152" s="3"/>
      <c r="I152" s="3"/>
      <c r="J152" s="5"/>
      <c r="K152" s="3"/>
      <c r="L152" s="6"/>
      <c r="M152" s="5"/>
    </row>
    <row r="153" spans="3:13">
      <c r="C153" s="11"/>
      <c r="E153" s="3"/>
      <c r="F153" s="3"/>
      <c r="G153" s="5"/>
      <c r="H153" s="3"/>
      <c r="I153" s="3"/>
      <c r="J153" s="5"/>
      <c r="K153" s="3"/>
      <c r="L153" s="6"/>
      <c r="M153" s="5"/>
    </row>
    <row r="154" spans="3:13">
      <c r="C154" s="11"/>
      <c r="E154" s="3"/>
      <c r="F154" s="3"/>
      <c r="G154" s="5"/>
      <c r="H154" s="3"/>
      <c r="I154" s="3"/>
      <c r="J154" s="5"/>
      <c r="K154" s="3"/>
      <c r="L154" s="6"/>
      <c r="M154" s="5"/>
    </row>
    <row r="155" spans="3:13">
      <c r="C155" s="11"/>
      <c r="E155" s="3"/>
      <c r="F155" s="3"/>
      <c r="G155" s="5"/>
      <c r="H155" s="3"/>
      <c r="I155" s="3"/>
      <c r="J155" s="5"/>
      <c r="K155" s="3"/>
      <c r="L155" s="6"/>
      <c r="M155" s="5"/>
    </row>
    <row r="156" spans="3:13">
      <c r="C156" s="11"/>
      <c r="E156" s="3"/>
      <c r="F156" s="3"/>
      <c r="G156" s="5"/>
      <c r="H156" s="3"/>
      <c r="I156" s="3"/>
      <c r="J156" s="5"/>
      <c r="K156" s="3"/>
      <c r="L156" s="6"/>
      <c r="M156" s="5"/>
    </row>
    <row r="157" spans="3:13">
      <c r="C157" s="11"/>
      <c r="E157" s="3"/>
      <c r="F157" s="3"/>
      <c r="G157" s="5"/>
      <c r="H157" s="3"/>
      <c r="I157" s="3"/>
      <c r="J157" s="5"/>
      <c r="K157" s="3"/>
      <c r="L157" s="6"/>
      <c r="M157" s="5"/>
    </row>
    <row r="158" spans="3:13">
      <c r="C158" s="11"/>
      <c r="E158" s="3"/>
      <c r="F158" s="3"/>
      <c r="G158" s="5"/>
      <c r="H158" s="4"/>
      <c r="J158" s="5"/>
      <c r="K158" s="3"/>
      <c r="L158" s="6"/>
    </row>
    <row r="159" spans="3:13">
      <c r="C159" s="11"/>
      <c r="E159" s="3"/>
      <c r="F159" s="3"/>
      <c r="G159" s="5"/>
      <c r="H159" s="4"/>
      <c r="J159" s="5"/>
      <c r="K159" s="3"/>
      <c r="L159" s="6"/>
    </row>
    <row r="160" spans="3:13">
      <c r="C160" s="11"/>
      <c r="E160" s="3"/>
      <c r="F160" s="3"/>
      <c r="G160" s="5"/>
      <c r="H160" s="4"/>
      <c r="J160" s="5"/>
      <c r="K160" s="3"/>
      <c r="L160" s="6"/>
    </row>
    <row r="161" spans="1:12">
      <c r="C161" s="11"/>
      <c r="E161" s="3"/>
      <c r="F161" s="3"/>
      <c r="G161" s="5"/>
      <c r="H161" s="4"/>
      <c r="J161" s="5"/>
      <c r="K161" s="3"/>
      <c r="L161" s="6"/>
    </row>
    <row r="162" spans="1:12">
      <c r="C162" s="11"/>
      <c r="E162" s="3"/>
      <c r="F162" s="3"/>
      <c r="G162" s="5"/>
      <c r="H162" s="4"/>
      <c r="J162" s="5"/>
      <c r="K162" s="3"/>
      <c r="L162" s="6"/>
    </row>
    <row r="163" spans="1:12">
      <c r="C163" s="11"/>
      <c r="E163" s="3"/>
      <c r="F163" s="3"/>
      <c r="G163" s="5"/>
      <c r="H163" s="4"/>
      <c r="J163" s="5"/>
      <c r="K163" s="3"/>
      <c r="L163" s="6"/>
    </row>
    <row r="164" spans="1:12">
      <c r="C164" s="11"/>
      <c r="E164" s="3"/>
      <c r="F164" s="3"/>
      <c r="G164" s="5"/>
      <c r="H164" s="4"/>
      <c r="J164" s="5"/>
      <c r="K164" s="3"/>
      <c r="L164" s="6"/>
    </row>
    <row r="165" spans="1:12">
      <c r="C165" s="11"/>
      <c r="E165" s="3"/>
      <c r="F165" s="3"/>
      <c r="G165" s="5"/>
      <c r="H165" s="4"/>
      <c r="J165" s="5"/>
      <c r="K165" s="3"/>
      <c r="L165" s="6"/>
    </row>
    <row r="166" spans="1:12">
      <c r="C166" s="11"/>
      <c r="E166" s="3"/>
      <c r="F166" s="3"/>
      <c r="G166" s="5"/>
      <c r="H166" s="4"/>
      <c r="J166" s="5"/>
      <c r="K166" s="3"/>
      <c r="L166" s="6"/>
    </row>
    <row r="167" spans="1:12">
      <c r="C167" s="11"/>
      <c r="E167" s="3"/>
      <c r="F167" s="3"/>
      <c r="G167" s="5"/>
      <c r="H167" s="4"/>
      <c r="J167" s="5"/>
      <c r="K167" s="3"/>
      <c r="L167" s="6"/>
    </row>
    <row r="168" spans="1:12">
      <c r="C168" s="11"/>
      <c r="E168" s="3"/>
      <c r="F168" s="3"/>
      <c r="G168" s="5"/>
      <c r="H168" s="4"/>
      <c r="J168" s="5"/>
      <c r="K168" s="3"/>
      <c r="L168" s="6"/>
    </row>
    <row r="169" spans="1:12" s="10" customFormat="1">
      <c r="A169"/>
      <c r="B169" s="2"/>
      <c r="C169" s="11"/>
      <c r="D169" s="1"/>
      <c r="E169" s="3"/>
      <c r="F169" s="3"/>
      <c r="G169" s="5"/>
      <c r="H169" s="4"/>
      <c r="I169"/>
      <c r="J169" s="5"/>
      <c r="K169" s="3"/>
      <c r="L169" s="6"/>
    </row>
    <row r="170" spans="1:12" s="10" customFormat="1">
      <c r="A170"/>
      <c r="B170" s="2"/>
      <c r="C170" s="11"/>
      <c r="D170" s="1"/>
      <c r="E170" s="3"/>
      <c r="F170" s="3"/>
      <c r="G170" s="5"/>
      <c r="H170" s="4"/>
      <c r="I170"/>
      <c r="J170" s="5"/>
      <c r="K170" s="3"/>
      <c r="L170" s="6"/>
    </row>
    <row r="171" spans="1:12" s="10" customFormat="1">
      <c r="A171"/>
      <c r="B171" s="2"/>
      <c r="C171" s="2"/>
      <c r="D171" s="1"/>
      <c r="E171" s="3"/>
      <c r="F171" s="3"/>
      <c r="G171" s="5"/>
      <c r="H171" s="4"/>
      <c r="I171"/>
      <c r="J171" s="5"/>
      <c r="K171" s="3"/>
      <c r="L171" s="6"/>
    </row>
    <row r="172" spans="1:12" s="10" customFormat="1">
      <c r="A172"/>
      <c r="B172" s="2"/>
      <c r="C172" s="2"/>
      <c r="D172" s="1"/>
      <c r="E172" s="3"/>
      <c r="F172" s="3"/>
      <c r="G172" s="5"/>
      <c r="H172" s="4"/>
      <c r="I172"/>
      <c r="J172" s="5"/>
      <c r="K172" s="3"/>
      <c r="L172" s="6"/>
    </row>
    <row r="173" spans="1:12" s="10" customFormat="1">
      <c r="A173"/>
      <c r="B173" s="2"/>
      <c r="C173" s="2"/>
      <c r="D173" s="1"/>
      <c r="E173" s="3"/>
      <c r="F173" s="3"/>
      <c r="G173" s="5"/>
      <c r="H173" s="4"/>
      <c r="I173"/>
      <c r="J173" s="5"/>
      <c r="K173" s="3"/>
      <c r="L173" s="6"/>
    </row>
    <row r="174" spans="1:12" s="10" customFormat="1">
      <c r="A174"/>
      <c r="B174" s="2"/>
      <c r="C174" s="2"/>
      <c r="D174" s="1"/>
      <c r="E174" s="3"/>
      <c r="F174" s="3"/>
      <c r="G174" s="5"/>
      <c r="H174" s="4"/>
      <c r="I174"/>
      <c r="J174" s="5"/>
      <c r="K174" s="3"/>
      <c r="L174" s="6"/>
    </row>
    <row r="175" spans="1:12" s="10" customFormat="1">
      <c r="A175"/>
      <c r="B175" s="2"/>
      <c r="C175" s="2"/>
      <c r="D175" s="1"/>
      <c r="E175" s="3"/>
      <c r="F175" s="3"/>
      <c r="G175" s="5"/>
      <c r="H175" s="4"/>
      <c r="I175"/>
      <c r="J175" s="5"/>
      <c r="K175" s="3"/>
      <c r="L175" s="6"/>
    </row>
    <row r="176" spans="1:12" s="10" customFormat="1">
      <c r="A176"/>
      <c r="B176" s="2"/>
      <c r="C176" s="2"/>
      <c r="D176" s="1"/>
      <c r="E176" s="3"/>
      <c r="F176" s="3"/>
      <c r="G176" s="5"/>
      <c r="H176" s="4"/>
      <c r="I176"/>
      <c r="J176" s="5"/>
      <c r="K176" s="3"/>
      <c r="L176" s="6"/>
    </row>
    <row r="177" spans="1:12" s="10" customFormat="1">
      <c r="A177"/>
      <c r="B177" s="2"/>
      <c r="C177" s="2"/>
      <c r="D177" s="1"/>
      <c r="E177" s="3"/>
      <c r="F177" s="3"/>
      <c r="G177" s="5"/>
      <c r="H177" s="4"/>
      <c r="I177"/>
      <c r="J177" s="5"/>
      <c r="K177" s="3"/>
      <c r="L177" s="6"/>
    </row>
    <row r="178" spans="1:12" s="10" customFormat="1">
      <c r="A178"/>
      <c r="B178" s="2"/>
      <c r="C178" s="2"/>
      <c r="D178" s="1"/>
      <c r="E178" s="3"/>
      <c r="F178" s="3"/>
      <c r="G178" s="5"/>
      <c r="H178" s="4"/>
      <c r="I178"/>
      <c r="J178" s="5"/>
      <c r="K178" s="3"/>
      <c r="L178" s="6"/>
    </row>
    <row r="179" spans="1:12" s="10" customFormat="1">
      <c r="A179"/>
      <c r="B179" s="2"/>
      <c r="C179" s="2"/>
      <c r="D179" s="1"/>
      <c r="E179"/>
      <c r="F179"/>
      <c r="H179" s="4"/>
      <c r="I179"/>
      <c r="J179" s="5"/>
      <c r="K179" s="3"/>
      <c r="L179" s="6"/>
    </row>
    <row r="180" spans="1:12" s="10" customFormat="1">
      <c r="A180"/>
      <c r="B180" s="2"/>
      <c r="C180" s="2"/>
      <c r="D180" s="1"/>
      <c r="E180"/>
      <c r="F180"/>
      <c r="H180" s="4"/>
      <c r="I180"/>
      <c r="J180" s="5"/>
      <c r="K180" s="3"/>
      <c r="L180" s="6"/>
    </row>
    <row r="181" spans="1:12" s="10" customFormat="1">
      <c r="A181"/>
      <c r="B181" s="2"/>
      <c r="C181" s="2"/>
      <c r="D181" s="1"/>
      <c r="E181"/>
      <c r="F181"/>
      <c r="H181" s="4"/>
      <c r="I181"/>
      <c r="J181" s="5"/>
      <c r="K181" s="3"/>
      <c r="L181" s="6"/>
    </row>
    <row r="182" spans="1:12" s="10" customFormat="1">
      <c r="A182"/>
      <c r="B182" s="2"/>
      <c r="C182" s="2"/>
      <c r="D182" s="1"/>
      <c r="E182"/>
      <c r="F182"/>
      <c r="H182" s="4"/>
      <c r="I182"/>
      <c r="J182" s="5"/>
      <c r="K182" s="3"/>
      <c r="L182" s="6"/>
    </row>
    <row r="183" spans="1:12" s="10" customFormat="1">
      <c r="A183"/>
      <c r="B183" s="2"/>
      <c r="C183" s="2"/>
      <c r="D183" s="1"/>
      <c r="E183"/>
      <c r="F183"/>
      <c r="H183"/>
      <c r="I183"/>
      <c r="J183" s="5"/>
      <c r="K183" s="3"/>
      <c r="L183" s="6"/>
    </row>
    <row r="184" spans="1:12" s="10" customFormat="1">
      <c r="A184"/>
      <c r="B184" s="2"/>
      <c r="C184" s="2"/>
      <c r="D184" s="1"/>
      <c r="E184"/>
      <c r="F184"/>
      <c r="H184"/>
      <c r="I184"/>
      <c r="J184" s="5"/>
      <c r="K184" s="3"/>
      <c r="L184" s="6"/>
    </row>
    <row r="185" spans="1:12" s="10" customFormat="1">
      <c r="A185"/>
      <c r="B185" s="2"/>
      <c r="C185" s="2"/>
      <c r="D185" s="1"/>
      <c r="E185"/>
      <c r="F185"/>
      <c r="H185"/>
      <c r="I185"/>
      <c r="J185" s="5"/>
      <c r="K185" s="3"/>
      <c r="L185" s="6"/>
    </row>
    <row r="186" spans="1:12" s="10" customFormat="1">
      <c r="A186"/>
      <c r="B186" s="2"/>
      <c r="C186" s="2"/>
      <c r="D186" s="1"/>
      <c r="E186"/>
      <c r="F186"/>
      <c r="H186"/>
      <c r="I186"/>
      <c r="J186" s="5"/>
      <c r="K186" s="3"/>
      <c r="L186" s="6"/>
    </row>
    <row r="187" spans="1:12" s="10" customFormat="1">
      <c r="A187"/>
      <c r="B187" s="2"/>
      <c r="C187" s="2"/>
      <c r="D187" s="1"/>
      <c r="E187"/>
      <c r="F187"/>
      <c r="H187"/>
      <c r="I187"/>
      <c r="J187" s="5"/>
      <c r="K187" s="3"/>
      <c r="L187" s="6"/>
    </row>
    <row r="188" spans="1:12" s="10" customFormat="1">
      <c r="A188"/>
      <c r="B188" s="2"/>
      <c r="C188" s="2"/>
      <c r="D188" s="1"/>
      <c r="E188"/>
      <c r="F188"/>
      <c r="H188"/>
      <c r="I188"/>
      <c r="J188" s="5"/>
      <c r="K188" s="3"/>
      <c r="L188" s="6"/>
    </row>
    <row r="189" spans="1:12" s="10" customFormat="1">
      <c r="A189"/>
      <c r="B189" s="2"/>
      <c r="C189" s="2"/>
      <c r="D189" s="1"/>
      <c r="E189"/>
      <c r="F189"/>
      <c r="H189"/>
      <c r="I189"/>
      <c r="J189" s="5"/>
      <c r="K189" s="3"/>
      <c r="L189" s="6"/>
    </row>
    <row r="190" spans="1:12" s="10" customFormat="1">
      <c r="A190"/>
      <c r="B190" s="2"/>
      <c r="C190" s="2"/>
      <c r="D190" s="1"/>
      <c r="E190"/>
      <c r="F190"/>
      <c r="H190"/>
      <c r="I190"/>
      <c r="J190" s="5"/>
      <c r="K190" s="3"/>
      <c r="L190" s="6"/>
    </row>
    <row r="191" spans="1:12" s="10" customFormat="1">
      <c r="A191"/>
      <c r="B191" s="2"/>
      <c r="C191" s="2"/>
      <c r="D191" s="1"/>
      <c r="E191"/>
      <c r="F191"/>
      <c r="H191"/>
      <c r="I191"/>
      <c r="J191" s="5"/>
      <c r="K191" s="3"/>
      <c r="L191" s="6"/>
    </row>
    <row r="192" spans="1:12" s="10" customFormat="1">
      <c r="A192"/>
      <c r="B192" s="2"/>
      <c r="C192" s="2"/>
      <c r="D192" s="1"/>
      <c r="E192"/>
      <c r="F192"/>
      <c r="H192"/>
      <c r="I192"/>
      <c r="J192" s="5"/>
      <c r="K192" s="3"/>
      <c r="L192" s="6"/>
    </row>
    <row r="193" spans="1:12" s="10" customFormat="1">
      <c r="A193"/>
      <c r="B193" s="2"/>
      <c r="C193" s="2"/>
      <c r="D193" s="1"/>
      <c r="E193"/>
      <c r="F193"/>
      <c r="H193"/>
      <c r="I193"/>
      <c r="J193" s="5"/>
      <c r="K193" s="3"/>
      <c r="L193" s="6"/>
    </row>
    <row r="194" spans="1:12" s="10" customFormat="1">
      <c r="A194"/>
      <c r="B194" s="2"/>
      <c r="C194" s="2"/>
      <c r="D194" s="1"/>
      <c r="E194"/>
      <c r="F194"/>
      <c r="H194"/>
      <c r="I194"/>
      <c r="J194" s="5"/>
      <c r="K194" s="3"/>
      <c r="L194" s="6"/>
    </row>
    <row r="195" spans="1:12" s="10" customFormat="1">
      <c r="A195"/>
      <c r="B195" s="2"/>
      <c r="C195" s="2"/>
      <c r="D195" s="1"/>
      <c r="E195"/>
      <c r="F195"/>
      <c r="H195"/>
      <c r="I195"/>
      <c r="J195" s="5"/>
      <c r="K195" s="3"/>
      <c r="L195" s="6"/>
    </row>
    <row r="196" spans="1:12" s="10" customFormat="1">
      <c r="A196"/>
      <c r="B196" s="2"/>
      <c r="C196" s="2"/>
      <c r="D196" s="1"/>
      <c r="E196"/>
      <c r="F196"/>
      <c r="H196"/>
      <c r="I196"/>
      <c r="J196" s="5"/>
      <c r="K196" s="3"/>
      <c r="L196" s="6"/>
    </row>
    <row r="197" spans="1:12" s="10" customFormat="1">
      <c r="A197"/>
      <c r="B197" s="2"/>
      <c r="C197" s="2"/>
      <c r="D197" s="1"/>
      <c r="E197"/>
      <c r="F197"/>
      <c r="H197"/>
      <c r="I197"/>
      <c r="J197" s="5"/>
      <c r="K197" s="3"/>
      <c r="L197" s="6"/>
    </row>
    <row r="198" spans="1:12" s="10" customFormat="1">
      <c r="A198"/>
      <c r="B198" s="2"/>
      <c r="C198" s="2"/>
      <c r="D198" s="1"/>
      <c r="E198"/>
      <c r="F198"/>
      <c r="H198"/>
      <c r="I198"/>
      <c r="J198" s="5"/>
      <c r="K198" s="3"/>
      <c r="L198" s="6"/>
    </row>
    <row r="199" spans="1:12" s="10" customFormat="1">
      <c r="A199"/>
      <c r="B199" s="2"/>
      <c r="C199" s="2"/>
      <c r="D199" s="1"/>
      <c r="E199"/>
      <c r="F199"/>
      <c r="H199"/>
      <c r="I199"/>
      <c r="J199" s="5"/>
      <c r="K199" s="3"/>
      <c r="L199" s="6"/>
    </row>
    <row r="200" spans="1:12" s="10" customFormat="1">
      <c r="A200"/>
      <c r="B200" s="2"/>
      <c r="C200" s="2"/>
      <c r="D200" s="1"/>
      <c r="E200"/>
      <c r="F200"/>
      <c r="H200"/>
      <c r="I200"/>
      <c r="J200" s="5"/>
      <c r="K200" s="3"/>
      <c r="L200" s="6"/>
    </row>
    <row r="201" spans="1:12" s="10" customFormat="1">
      <c r="A201"/>
      <c r="B201" s="2"/>
      <c r="C201" s="2"/>
      <c r="D201" s="1"/>
      <c r="E201"/>
      <c r="F201"/>
      <c r="H201"/>
      <c r="I201"/>
      <c r="J201" s="5"/>
      <c r="K201" s="3"/>
      <c r="L201" s="6"/>
    </row>
    <row r="202" spans="1:12" s="10" customFormat="1">
      <c r="A202"/>
      <c r="B202" s="2"/>
      <c r="C202" s="2"/>
      <c r="D202" s="1"/>
      <c r="E202"/>
      <c r="F202"/>
      <c r="H202"/>
      <c r="I202"/>
      <c r="J202" s="5"/>
      <c r="K202" s="3"/>
      <c r="L202" s="6"/>
    </row>
    <row r="203" spans="1:12" s="10" customFormat="1">
      <c r="A203"/>
      <c r="B203" s="2"/>
      <c r="C203" s="2"/>
      <c r="D203" s="1"/>
      <c r="E203"/>
      <c r="F203"/>
      <c r="H203"/>
      <c r="I203"/>
      <c r="J203" s="5"/>
      <c r="K203" s="3"/>
      <c r="L203" s="6"/>
    </row>
    <row r="204" spans="1:12" s="10" customFormat="1">
      <c r="A204"/>
      <c r="B204" s="2"/>
      <c r="C204" s="2"/>
      <c r="D204" s="1"/>
      <c r="E204"/>
      <c r="F204"/>
      <c r="H204"/>
      <c r="I204"/>
      <c r="J204" s="5"/>
      <c r="K204" s="3"/>
      <c r="L204" s="6"/>
    </row>
    <row r="205" spans="1:12" s="10" customFormat="1">
      <c r="A205"/>
      <c r="B205" s="2"/>
      <c r="C205" s="2"/>
      <c r="D205" s="1"/>
      <c r="E205"/>
      <c r="F205"/>
      <c r="H205"/>
      <c r="I205"/>
      <c r="J205" s="5"/>
      <c r="K205" s="3"/>
      <c r="L205" s="6"/>
    </row>
    <row r="206" spans="1:12" s="10" customFormat="1">
      <c r="A206"/>
      <c r="B206" s="2"/>
      <c r="C206" s="2"/>
      <c r="D206" s="1"/>
      <c r="E206"/>
      <c r="F206"/>
      <c r="H206"/>
      <c r="I206"/>
      <c r="J206" s="5"/>
      <c r="K206" s="3"/>
      <c r="L206" s="6"/>
    </row>
  </sheetData>
  <mergeCells count="81">
    <mergeCell ref="K97:K98"/>
    <mergeCell ref="L97:L98"/>
    <mergeCell ref="D98:G98"/>
    <mergeCell ref="I98:J98"/>
    <mergeCell ref="H9:J10"/>
    <mergeCell ref="H59:J60"/>
    <mergeCell ref="E64:G66"/>
    <mergeCell ref="E61:G62"/>
    <mergeCell ref="L30:L31"/>
    <mergeCell ref="K30:K31"/>
    <mergeCell ref="K89:K90"/>
    <mergeCell ref="L26:L27"/>
    <mergeCell ref="D27:G27"/>
    <mergeCell ref="I27:J27"/>
    <mergeCell ref="H93:H94"/>
    <mergeCell ref="I93:J93"/>
    <mergeCell ref="C97:C98"/>
    <mergeCell ref="D97:G97"/>
    <mergeCell ref="H97:H98"/>
    <mergeCell ref="I97:J97"/>
    <mergeCell ref="C30:C31"/>
    <mergeCell ref="D31:G31"/>
    <mergeCell ref="I30:J30"/>
    <mergeCell ref="H30:H31"/>
    <mergeCell ref="I31:J31"/>
    <mergeCell ref="C85:C86"/>
    <mergeCell ref="I89:J89"/>
    <mergeCell ref="H89:H90"/>
    <mergeCell ref="D89:G89"/>
    <mergeCell ref="C89:C90"/>
    <mergeCell ref="C93:C94"/>
    <mergeCell ref="D93:G93"/>
    <mergeCell ref="B3:B4"/>
    <mergeCell ref="C3:C4"/>
    <mergeCell ref="D3:D4"/>
    <mergeCell ref="E3:G3"/>
    <mergeCell ref="H3:J3"/>
    <mergeCell ref="I86:J86"/>
    <mergeCell ref="H63:J63"/>
    <mergeCell ref="K3:M3"/>
    <mergeCell ref="D26:G26"/>
    <mergeCell ref="H26:H27"/>
    <mergeCell ref="I26:J26"/>
    <mergeCell ref="K26:K27"/>
    <mergeCell ref="E5:G5"/>
    <mergeCell ref="H5:J5"/>
    <mergeCell ref="E11:G11"/>
    <mergeCell ref="E8:G8"/>
    <mergeCell ref="E6:G6"/>
    <mergeCell ref="L34:L35"/>
    <mergeCell ref="D35:G35"/>
    <mergeCell ref="K34:K35"/>
    <mergeCell ref="H7:J7"/>
    <mergeCell ref="K93:K94"/>
    <mergeCell ref="L93:L94"/>
    <mergeCell ref="D94:G94"/>
    <mergeCell ref="I94:J94"/>
    <mergeCell ref="K56:M56"/>
    <mergeCell ref="L89:L90"/>
    <mergeCell ref="D90:G90"/>
    <mergeCell ref="I90:J90"/>
    <mergeCell ref="L85:L86"/>
    <mergeCell ref="D85:G85"/>
    <mergeCell ref="H85:H86"/>
    <mergeCell ref="I85:J85"/>
    <mergeCell ref="H67:J67"/>
    <mergeCell ref="K85:K86"/>
    <mergeCell ref="D86:G86"/>
    <mergeCell ref="H56:J56"/>
    <mergeCell ref="B56:B57"/>
    <mergeCell ref="C56:C57"/>
    <mergeCell ref="D56:D57"/>
    <mergeCell ref="E56:G56"/>
    <mergeCell ref="C34:C35"/>
    <mergeCell ref="D34:G34"/>
    <mergeCell ref="Y1:AC1"/>
    <mergeCell ref="H34:H35"/>
    <mergeCell ref="I34:J34"/>
    <mergeCell ref="C26:C27"/>
    <mergeCell ref="I35:J35"/>
    <mergeCell ref="D30:G30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17"/>
  <sheetViews>
    <sheetView workbookViewId="0"/>
  </sheetViews>
  <sheetFormatPr defaultRowHeight="15"/>
  <cols>
    <col min="1" max="1" width="3" customWidth="1"/>
    <col min="2" max="2" width="9.85546875" customWidth="1"/>
    <col min="3" max="3" width="10" customWidth="1"/>
    <col min="4" max="4" width="10.28515625" customWidth="1"/>
    <col min="5" max="5" width="9.5703125" customWidth="1"/>
    <col min="6" max="6" width="10" customWidth="1"/>
    <col min="7" max="7" width="10.7109375" customWidth="1"/>
    <col min="9" max="9" width="10.140625" bestFit="1" customWidth="1"/>
    <col min="10" max="10" width="10.5703125" customWidth="1"/>
    <col min="12" max="12" width="10.140625" customWidth="1"/>
    <col min="13" max="13" width="12.7109375" customWidth="1"/>
    <col min="14" max="14" width="2.140625" customWidth="1"/>
    <col min="15" max="15" width="10.85546875" customWidth="1"/>
    <col min="16" max="16" width="2.5703125" customWidth="1"/>
    <col min="17" max="17" width="10.140625" bestFit="1" customWidth="1"/>
    <col min="18" max="18" width="10.42578125" customWidth="1"/>
  </cols>
  <sheetData>
    <row r="1" spans="1:28">
      <c r="B1" s="2"/>
      <c r="C1" s="2"/>
      <c r="D1" s="1"/>
      <c r="G1" s="10"/>
      <c r="J1" s="10"/>
      <c r="L1" s="7"/>
      <c r="M1" s="10"/>
      <c r="X1" s="290" t="s">
        <v>54</v>
      </c>
      <c r="Y1" s="290"/>
      <c r="Z1" s="290"/>
      <c r="AA1" s="290"/>
      <c r="AB1" s="290"/>
    </row>
    <row r="2" spans="1:28" ht="15.75" thickBot="1">
      <c r="B2" s="2"/>
      <c r="C2" s="2"/>
      <c r="D2" s="1"/>
      <c r="G2" s="10"/>
      <c r="J2" s="10"/>
      <c r="L2" s="7"/>
      <c r="M2" s="10"/>
    </row>
    <row r="3" spans="1:28" ht="15.75" thickBot="1">
      <c r="A3" s="31" t="s">
        <v>1</v>
      </c>
      <c r="B3" s="339" t="s">
        <v>2</v>
      </c>
      <c r="C3" s="341" t="s">
        <v>3</v>
      </c>
      <c r="D3" s="343" t="s">
        <v>4</v>
      </c>
      <c r="E3" s="302" t="s">
        <v>5</v>
      </c>
      <c r="F3" s="302"/>
      <c r="G3" s="303"/>
      <c r="H3" s="304" t="s">
        <v>6</v>
      </c>
      <c r="I3" s="305"/>
      <c r="J3" s="306"/>
      <c r="K3" s="291" t="s">
        <v>7</v>
      </c>
      <c r="L3" s="292"/>
      <c r="M3" s="293"/>
    </row>
    <row r="4" spans="1:28" ht="15.75" thickBot="1">
      <c r="B4" s="340"/>
      <c r="C4" s="342"/>
      <c r="D4" s="344"/>
      <c r="E4" s="285" t="s">
        <v>8</v>
      </c>
      <c r="F4" s="63" t="s">
        <v>9</v>
      </c>
      <c r="G4" s="64" t="s">
        <v>10</v>
      </c>
      <c r="H4" s="59" t="s">
        <v>8</v>
      </c>
      <c r="I4" s="60" t="s">
        <v>9</v>
      </c>
      <c r="J4" s="8" t="s">
        <v>10</v>
      </c>
      <c r="K4" s="61" t="s">
        <v>8</v>
      </c>
      <c r="L4" s="61" t="s">
        <v>9</v>
      </c>
      <c r="M4" s="62" t="s">
        <v>10</v>
      </c>
    </row>
    <row r="5" spans="1:28" ht="15.75" thickBot="1">
      <c r="B5" s="36">
        <v>1</v>
      </c>
      <c r="C5" s="25">
        <v>44197</v>
      </c>
      <c r="D5" s="26" t="s">
        <v>11</v>
      </c>
      <c r="E5" s="385"/>
      <c r="F5" s="386"/>
      <c r="G5" s="387"/>
      <c r="H5" s="294"/>
      <c r="I5" s="295"/>
      <c r="J5" s="296"/>
      <c r="K5" s="27">
        <v>60</v>
      </c>
      <c r="L5" s="43">
        <v>2400</v>
      </c>
      <c r="M5" s="44">
        <f t="shared" ref="M5:M20" si="0">K5*L5</f>
        <v>144000</v>
      </c>
    </row>
    <row r="6" spans="1:28" ht="15.75" thickBot="1">
      <c r="B6" s="191">
        <v>2</v>
      </c>
      <c r="C6" s="192">
        <v>44202</v>
      </c>
      <c r="D6" s="193" t="s">
        <v>12</v>
      </c>
      <c r="E6" s="508"/>
      <c r="F6" s="415"/>
      <c r="G6" s="509"/>
      <c r="H6" s="98">
        <v>30</v>
      </c>
      <c r="I6" s="96">
        <v>2400</v>
      </c>
      <c r="J6" s="97">
        <f t="shared" ref="J6:J17" si="1">H6*I6</f>
        <v>72000</v>
      </c>
      <c r="K6" s="153">
        <v>30</v>
      </c>
      <c r="L6" s="156">
        <v>2400</v>
      </c>
      <c r="M6" s="154">
        <f>K6*L6</f>
        <v>72000</v>
      </c>
    </row>
    <row r="7" spans="1:28">
      <c r="B7" s="454">
        <v>3</v>
      </c>
      <c r="C7" s="456">
        <v>44206</v>
      </c>
      <c r="D7" s="458" t="s">
        <v>13</v>
      </c>
      <c r="E7" s="460">
        <v>40</v>
      </c>
      <c r="F7" s="425">
        <v>2450</v>
      </c>
      <c r="G7" s="462">
        <f t="shared" ref="G7:G13" si="2">E7*F7</f>
        <v>98000</v>
      </c>
      <c r="H7" s="475"/>
      <c r="I7" s="476"/>
      <c r="J7" s="477"/>
      <c r="K7" s="141">
        <v>30</v>
      </c>
      <c r="L7" s="109">
        <v>2400</v>
      </c>
      <c r="M7" s="142">
        <f>K7*L7</f>
        <v>72000</v>
      </c>
    </row>
    <row r="8" spans="1:28" ht="15.75" thickBot="1">
      <c r="B8" s="455"/>
      <c r="C8" s="457"/>
      <c r="D8" s="459"/>
      <c r="E8" s="461"/>
      <c r="F8" s="426"/>
      <c r="G8" s="463"/>
      <c r="H8" s="481"/>
      <c r="I8" s="482"/>
      <c r="J8" s="483"/>
      <c r="K8" s="107">
        <v>40</v>
      </c>
      <c r="L8" s="143">
        <v>2450</v>
      </c>
      <c r="M8" s="106">
        <f>K8*L8</f>
        <v>98000</v>
      </c>
    </row>
    <row r="9" spans="1:28">
      <c r="B9" s="491">
        <v>4</v>
      </c>
      <c r="C9" s="492">
        <v>44208</v>
      </c>
      <c r="D9" s="493" t="s">
        <v>12</v>
      </c>
      <c r="E9" s="501"/>
      <c r="F9" s="502"/>
      <c r="G9" s="503"/>
      <c r="H9" s="88">
        <v>30</v>
      </c>
      <c r="I9" s="51">
        <v>2400</v>
      </c>
      <c r="J9" s="39">
        <f t="shared" si="1"/>
        <v>72000</v>
      </c>
      <c r="K9" s="37">
        <v>0</v>
      </c>
      <c r="L9" s="35">
        <v>2400</v>
      </c>
      <c r="M9" s="34">
        <f>K9*L9</f>
        <v>0</v>
      </c>
    </row>
    <row r="10" spans="1:28" ht="15.75" thickBot="1">
      <c r="B10" s="491"/>
      <c r="C10" s="492"/>
      <c r="D10" s="493"/>
      <c r="E10" s="501"/>
      <c r="F10" s="502"/>
      <c r="G10" s="503"/>
      <c r="H10" s="99">
        <v>20</v>
      </c>
      <c r="I10" s="110">
        <v>2450</v>
      </c>
      <c r="J10" s="40">
        <f t="shared" si="1"/>
        <v>49000</v>
      </c>
      <c r="K10" s="153">
        <v>20</v>
      </c>
      <c r="L10" s="67">
        <v>2450</v>
      </c>
      <c r="M10" s="68">
        <f>K10*L10</f>
        <v>49000</v>
      </c>
    </row>
    <row r="11" spans="1:28" ht="15.75" thickBot="1">
      <c r="B11" s="467">
        <v>5</v>
      </c>
      <c r="C11" s="468">
        <v>44213</v>
      </c>
      <c r="D11" s="484" t="s">
        <v>13</v>
      </c>
      <c r="E11" s="430">
        <v>70</v>
      </c>
      <c r="F11" s="431">
        <v>2455</v>
      </c>
      <c r="G11" s="432">
        <f t="shared" si="2"/>
        <v>171850</v>
      </c>
      <c r="H11" s="433"/>
      <c r="I11" s="434"/>
      <c r="J11" s="435"/>
      <c r="K11" s="144">
        <v>20</v>
      </c>
      <c r="L11" s="103">
        <v>2450</v>
      </c>
      <c r="M11" s="145">
        <f t="shared" ref="M11:M18" si="3">K11*L11</f>
        <v>49000</v>
      </c>
    </row>
    <row r="12" spans="1:28" ht="15.75" thickBot="1">
      <c r="B12" s="467"/>
      <c r="C12" s="468"/>
      <c r="D12" s="484"/>
      <c r="E12" s="430"/>
      <c r="F12" s="431"/>
      <c r="G12" s="432"/>
      <c r="H12" s="433"/>
      <c r="I12" s="434"/>
      <c r="J12" s="435"/>
      <c r="K12" s="104">
        <v>70</v>
      </c>
      <c r="L12" s="143">
        <v>2455</v>
      </c>
      <c r="M12" s="106">
        <f t="shared" si="3"/>
        <v>171850</v>
      </c>
    </row>
    <row r="13" spans="1:28" ht="15.75" thickBot="1">
      <c r="B13" s="467">
        <v>6</v>
      </c>
      <c r="C13" s="468">
        <v>44222</v>
      </c>
      <c r="D13" s="484" t="s">
        <v>13</v>
      </c>
      <c r="E13" s="430">
        <v>30</v>
      </c>
      <c r="F13" s="431">
        <v>2500</v>
      </c>
      <c r="G13" s="432">
        <f t="shared" si="2"/>
        <v>75000</v>
      </c>
      <c r="H13" s="433"/>
      <c r="I13" s="434"/>
      <c r="J13" s="435"/>
      <c r="K13" s="224">
        <v>20</v>
      </c>
      <c r="L13" s="225">
        <v>2450</v>
      </c>
      <c r="M13" s="226">
        <f t="shared" si="3"/>
        <v>49000</v>
      </c>
    </row>
    <row r="14" spans="1:28" ht="15.75" thickBot="1">
      <c r="B14" s="467"/>
      <c r="C14" s="468"/>
      <c r="D14" s="484"/>
      <c r="E14" s="430"/>
      <c r="F14" s="431"/>
      <c r="G14" s="432"/>
      <c r="H14" s="433"/>
      <c r="I14" s="434"/>
      <c r="J14" s="435"/>
      <c r="K14" s="155">
        <v>70</v>
      </c>
      <c r="L14" s="89">
        <v>2455</v>
      </c>
      <c r="M14" s="50">
        <f t="shared" si="3"/>
        <v>171850</v>
      </c>
    </row>
    <row r="15" spans="1:28" ht="15.75" thickBot="1">
      <c r="B15" s="467"/>
      <c r="C15" s="468"/>
      <c r="D15" s="484"/>
      <c r="E15" s="430"/>
      <c r="F15" s="431"/>
      <c r="G15" s="432"/>
      <c r="H15" s="433"/>
      <c r="I15" s="434"/>
      <c r="J15" s="435"/>
      <c r="K15" s="107">
        <v>30</v>
      </c>
      <c r="L15" s="146">
        <v>2500</v>
      </c>
      <c r="M15" s="108">
        <f t="shared" si="3"/>
        <v>75000</v>
      </c>
    </row>
    <row r="16" spans="1:28">
      <c r="B16" s="409">
        <v>7</v>
      </c>
      <c r="C16" s="411">
        <v>44224</v>
      </c>
      <c r="D16" s="413" t="s">
        <v>12</v>
      </c>
      <c r="E16" s="415"/>
      <c r="F16" s="415"/>
      <c r="G16" s="415"/>
      <c r="H16" s="98">
        <v>20</v>
      </c>
      <c r="I16" s="96">
        <v>2450</v>
      </c>
      <c r="J16" s="97">
        <f t="shared" si="1"/>
        <v>49000</v>
      </c>
      <c r="K16" s="100">
        <v>0</v>
      </c>
      <c r="L16" s="101">
        <v>2400</v>
      </c>
      <c r="M16" s="102">
        <f t="shared" si="3"/>
        <v>0</v>
      </c>
    </row>
    <row r="17" spans="2:13">
      <c r="B17" s="491"/>
      <c r="C17" s="492"/>
      <c r="D17" s="493"/>
      <c r="E17" s="500"/>
      <c r="F17" s="500"/>
      <c r="G17" s="500"/>
      <c r="H17" s="494">
        <v>50</v>
      </c>
      <c r="I17" s="496">
        <v>2455</v>
      </c>
      <c r="J17" s="498">
        <f t="shared" si="1"/>
        <v>122750</v>
      </c>
      <c r="K17" s="151">
        <v>20</v>
      </c>
      <c r="L17" s="95">
        <v>2455</v>
      </c>
      <c r="M17" s="150">
        <f t="shared" si="3"/>
        <v>49100</v>
      </c>
    </row>
    <row r="18" spans="2:13" ht="15.75" thickBot="1">
      <c r="B18" s="410"/>
      <c r="C18" s="412"/>
      <c r="D18" s="414"/>
      <c r="E18" s="416"/>
      <c r="F18" s="416"/>
      <c r="G18" s="416"/>
      <c r="H18" s="495"/>
      <c r="I18" s="497"/>
      <c r="J18" s="499"/>
      <c r="K18" s="152">
        <v>30</v>
      </c>
      <c r="L18" s="143">
        <v>2500</v>
      </c>
      <c r="M18" s="106">
        <f t="shared" si="3"/>
        <v>75000</v>
      </c>
    </row>
    <row r="19" spans="2:13" ht="16.5" thickBot="1">
      <c r="B19" s="417">
        <v>8</v>
      </c>
      <c r="C19" s="419">
        <v>44227</v>
      </c>
      <c r="D19" s="421" t="s">
        <v>14</v>
      </c>
      <c r="E19" s="423">
        <f>SUM(E5:E18)</f>
        <v>140</v>
      </c>
      <c r="F19" s="425"/>
      <c r="G19" s="423">
        <f>SUM(G5:G18)</f>
        <v>344850</v>
      </c>
      <c r="H19" s="427">
        <f>SUM(H5:H18)</f>
        <v>150</v>
      </c>
      <c r="I19" s="427"/>
      <c r="J19" s="427">
        <f>SUM(J5:J18)</f>
        <v>364750</v>
      </c>
      <c r="K19" s="248">
        <f>K17</f>
        <v>20</v>
      </c>
      <c r="L19" s="248">
        <f>L17</f>
        <v>2455</v>
      </c>
      <c r="M19" s="249">
        <f t="shared" si="0"/>
        <v>49100</v>
      </c>
    </row>
    <row r="20" spans="2:13" ht="16.5" thickBot="1">
      <c r="B20" s="418"/>
      <c r="C20" s="420"/>
      <c r="D20" s="422"/>
      <c r="E20" s="424"/>
      <c r="F20" s="426"/>
      <c r="G20" s="424"/>
      <c r="H20" s="428"/>
      <c r="I20" s="428"/>
      <c r="J20" s="429"/>
      <c r="K20" s="250">
        <f>K18</f>
        <v>30</v>
      </c>
      <c r="L20" s="251">
        <f>L18</f>
        <v>2500</v>
      </c>
      <c r="M20" s="252">
        <f t="shared" si="0"/>
        <v>75000</v>
      </c>
    </row>
    <row r="21" spans="2:13" ht="18" thickBot="1">
      <c r="J21" s="244" t="s">
        <v>55</v>
      </c>
      <c r="K21" s="245">
        <f>K19+K20</f>
        <v>50</v>
      </c>
      <c r="L21" s="246" t="s">
        <v>26</v>
      </c>
      <c r="M21" s="247">
        <f>M19+M20</f>
        <v>124100</v>
      </c>
    </row>
    <row r="23" spans="2:13" ht="15.75" thickBot="1">
      <c r="B23" s="112" t="s">
        <v>3</v>
      </c>
      <c r="C23" s="112" t="s">
        <v>15</v>
      </c>
      <c r="D23" s="112" t="s">
        <v>8</v>
      </c>
      <c r="E23" s="112" t="s">
        <v>9</v>
      </c>
    </row>
    <row r="24" spans="2:13">
      <c r="B24" s="159">
        <v>44197</v>
      </c>
      <c r="C24" s="134" t="s">
        <v>11</v>
      </c>
      <c r="D24" s="135">
        <v>60</v>
      </c>
      <c r="E24" s="136">
        <v>2400</v>
      </c>
    </row>
    <row r="25" spans="2:13">
      <c r="B25" s="166">
        <v>44202</v>
      </c>
      <c r="C25" s="167" t="s">
        <v>12</v>
      </c>
      <c r="D25" s="168">
        <v>30</v>
      </c>
      <c r="E25" s="113"/>
      <c r="I25" s="3"/>
    </row>
    <row r="26" spans="2:13">
      <c r="B26" s="122">
        <v>44206</v>
      </c>
      <c r="C26" s="115" t="s">
        <v>13</v>
      </c>
      <c r="D26" s="123">
        <v>40</v>
      </c>
      <c r="E26" s="114">
        <v>2450</v>
      </c>
    </row>
    <row r="27" spans="2:13">
      <c r="B27" s="166">
        <v>44208</v>
      </c>
      <c r="C27" s="167" t="s">
        <v>12</v>
      </c>
      <c r="D27" s="168">
        <v>50</v>
      </c>
      <c r="E27" s="113"/>
    </row>
    <row r="28" spans="2:13">
      <c r="B28" s="122">
        <v>44213</v>
      </c>
      <c r="C28" s="115" t="s">
        <v>13</v>
      </c>
      <c r="D28" s="123">
        <v>70</v>
      </c>
      <c r="E28" s="114">
        <v>2455</v>
      </c>
    </row>
    <row r="29" spans="2:13">
      <c r="B29" s="122">
        <v>44222</v>
      </c>
      <c r="C29" s="115" t="s">
        <v>13</v>
      </c>
      <c r="D29" s="123">
        <v>30</v>
      </c>
      <c r="E29" s="114">
        <v>2500</v>
      </c>
    </row>
    <row r="30" spans="2:13">
      <c r="B30" s="166">
        <v>44224</v>
      </c>
      <c r="C30" s="167" t="s">
        <v>12</v>
      </c>
      <c r="D30" s="168">
        <v>70</v>
      </c>
      <c r="E30" s="111"/>
    </row>
    <row r="31" spans="2:13">
      <c r="B31" s="158">
        <v>44227</v>
      </c>
      <c r="C31" s="137" t="s">
        <v>14</v>
      </c>
      <c r="D31" s="138">
        <f>D24+D26+D28+D29-D25-D27-D30</f>
        <v>50</v>
      </c>
      <c r="E31" s="139"/>
    </row>
    <row r="34" spans="4:18">
      <c r="D34" s="170"/>
      <c r="E34" s="170"/>
      <c r="F34" s="171"/>
      <c r="G34" s="172"/>
      <c r="H34" s="173"/>
      <c r="I34" s="2"/>
      <c r="J34" s="174" t="s">
        <v>20</v>
      </c>
      <c r="K34" s="175" t="s">
        <v>21</v>
      </c>
      <c r="L34" s="176"/>
      <c r="M34" s="177" t="s">
        <v>22</v>
      </c>
      <c r="N34" s="178"/>
      <c r="O34" s="179" t="s">
        <v>23</v>
      </c>
      <c r="Q34" s="180" t="s">
        <v>22</v>
      </c>
      <c r="R34" s="2" t="s">
        <v>23</v>
      </c>
    </row>
    <row r="35" spans="4:18">
      <c r="D35" s="181" t="s">
        <v>24</v>
      </c>
      <c r="E35" s="181"/>
      <c r="F35" s="182"/>
      <c r="G35" s="183"/>
      <c r="H35" s="182"/>
      <c r="I35" s="2">
        <v>301</v>
      </c>
      <c r="J35" s="174" t="s">
        <v>25</v>
      </c>
      <c r="K35" s="175" t="s">
        <v>26</v>
      </c>
      <c r="L35" s="184"/>
      <c r="M35" s="185">
        <v>601</v>
      </c>
      <c r="N35" s="180" t="s">
        <v>18</v>
      </c>
      <c r="O35" s="186">
        <v>301</v>
      </c>
      <c r="Q35" s="187">
        <f>J6</f>
        <v>72000</v>
      </c>
      <c r="R35" s="188">
        <f>Q35</f>
        <v>72000</v>
      </c>
    </row>
    <row r="36" spans="4:18">
      <c r="D36" s="189"/>
      <c r="E36" s="189"/>
      <c r="F36" s="182"/>
      <c r="G36" s="183"/>
      <c r="H36" s="182"/>
      <c r="I36" s="2">
        <v>601</v>
      </c>
      <c r="J36" s="174" t="s">
        <v>25</v>
      </c>
      <c r="K36" s="175" t="s">
        <v>27</v>
      </c>
      <c r="L36" s="190"/>
      <c r="N36" s="1"/>
      <c r="Q36" s="3"/>
      <c r="R36" s="3"/>
    </row>
    <row r="37" spans="4:18">
      <c r="D37" s="2"/>
      <c r="E37" s="2"/>
      <c r="F37" s="1"/>
      <c r="I37" s="10"/>
      <c r="L37" s="10"/>
      <c r="N37" s="7"/>
      <c r="O37" s="10"/>
    </row>
    <row r="38" spans="4:18">
      <c r="D38" s="2"/>
      <c r="E38" s="2"/>
      <c r="F38" s="1"/>
      <c r="I38" s="10"/>
      <c r="L38" s="10"/>
      <c r="N38" s="7"/>
      <c r="O38" s="10"/>
    </row>
    <row r="39" spans="4:18">
      <c r="D39" s="170"/>
      <c r="E39" s="170"/>
      <c r="F39" s="171"/>
      <c r="G39" s="172"/>
      <c r="H39" s="173"/>
      <c r="I39" s="2"/>
      <c r="J39" s="174" t="s">
        <v>20</v>
      </c>
      <c r="K39" s="175" t="s">
        <v>21</v>
      </c>
      <c r="L39" s="176"/>
      <c r="M39" s="177" t="s">
        <v>22</v>
      </c>
      <c r="N39" s="178"/>
      <c r="O39" s="179" t="s">
        <v>23</v>
      </c>
      <c r="Q39" s="180" t="s">
        <v>22</v>
      </c>
      <c r="R39" s="2" t="s">
        <v>23</v>
      </c>
    </row>
    <row r="40" spans="4:18">
      <c r="D40" s="181" t="s">
        <v>28</v>
      </c>
      <c r="E40" s="181"/>
      <c r="F40" s="182"/>
      <c r="G40" s="183"/>
      <c r="H40" s="182"/>
      <c r="I40" s="2">
        <v>301</v>
      </c>
      <c r="J40" s="174" t="s">
        <v>25</v>
      </c>
      <c r="K40" s="175" t="s">
        <v>26</v>
      </c>
      <c r="L40" s="184"/>
      <c r="M40" s="185">
        <v>601</v>
      </c>
      <c r="N40" s="180" t="s">
        <v>18</v>
      </c>
      <c r="O40" s="186">
        <v>301</v>
      </c>
      <c r="Q40" s="187">
        <f>J9+J10</f>
        <v>121000</v>
      </c>
      <c r="R40" s="188">
        <f>Q40</f>
        <v>121000</v>
      </c>
    </row>
    <row r="41" spans="4:18">
      <c r="D41" s="189"/>
      <c r="E41" s="189"/>
      <c r="F41" s="182"/>
      <c r="G41" s="183"/>
      <c r="H41" s="182"/>
      <c r="I41" s="2">
        <v>601</v>
      </c>
      <c r="J41" s="174" t="s">
        <v>25</v>
      </c>
      <c r="K41" s="175" t="s">
        <v>27</v>
      </c>
      <c r="L41" s="190"/>
      <c r="N41" s="1"/>
      <c r="Q41" s="3"/>
      <c r="R41" s="3"/>
    </row>
    <row r="42" spans="4:18">
      <c r="D42" s="2"/>
      <c r="E42" s="2"/>
      <c r="F42" s="1"/>
      <c r="I42" s="10"/>
      <c r="L42" s="10"/>
      <c r="N42" s="7"/>
      <c r="O42" s="10"/>
    </row>
    <row r="43" spans="4:18">
      <c r="D43" s="2"/>
      <c r="E43" s="2"/>
      <c r="F43" s="1"/>
      <c r="I43" s="10"/>
      <c r="L43" s="10"/>
      <c r="N43" s="7"/>
      <c r="O43" s="10"/>
    </row>
    <row r="44" spans="4:18">
      <c r="D44" s="170"/>
      <c r="E44" s="170"/>
      <c r="F44" s="171"/>
      <c r="G44" s="172"/>
      <c r="H44" s="173"/>
      <c r="I44" s="2"/>
      <c r="J44" s="174" t="s">
        <v>20</v>
      </c>
      <c r="K44" s="175" t="s">
        <v>21</v>
      </c>
      <c r="L44" s="176"/>
      <c r="M44" s="177" t="s">
        <v>22</v>
      </c>
      <c r="N44" s="178"/>
      <c r="O44" s="179" t="s">
        <v>23</v>
      </c>
      <c r="Q44" s="180" t="s">
        <v>22</v>
      </c>
      <c r="R44" s="2" t="s">
        <v>23</v>
      </c>
    </row>
    <row r="45" spans="4:18">
      <c r="D45" s="181" t="s">
        <v>29</v>
      </c>
      <c r="E45" s="181"/>
      <c r="F45" s="182"/>
      <c r="G45" s="183"/>
      <c r="H45" s="182"/>
      <c r="I45" s="2">
        <v>301</v>
      </c>
      <c r="J45" s="174" t="s">
        <v>25</v>
      </c>
      <c r="K45" s="175" t="s">
        <v>26</v>
      </c>
      <c r="L45" s="184"/>
      <c r="M45" s="185">
        <v>601</v>
      </c>
      <c r="N45" s="180" t="s">
        <v>18</v>
      </c>
      <c r="O45" s="186">
        <v>301</v>
      </c>
      <c r="Q45" s="187">
        <f>J16+J17</f>
        <v>171750</v>
      </c>
      <c r="R45" s="188">
        <f>Q45</f>
        <v>171750</v>
      </c>
    </row>
    <row r="46" spans="4:18">
      <c r="D46" s="189"/>
      <c r="E46" s="189"/>
      <c r="F46" s="182"/>
      <c r="G46" s="183"/>
      <c r="H46" s="182"/>
      <c r="I46" s="2">
        <v>601</v>
      </c>
      <c r="J46" s="174" t="s">
        <v>25</v>
      </c>
      <c r="K46" s="175" t="s">
        <v>27</v>
      </c>
      <c r="L46" s="190"/>
      <c r="N46" s="1"/>
      <c r="Q46" s="3"/>
      <c r="R46" s="3"/>
    </row>
    <row r="51" spans="1:13" ht="15.75" thickBot="1"/>
    <row r="52" spans="1:13" ht="15.75" thickBot="1">
      <c r="A52" s="31" t="s">
        <v>30</v>
      </c>
      <c r="B52" s="339" t="s">
        <v>2</v>
      </c>
      <c r="C52" s="341" t="s">
        <v>3</v>
      </c>
      <c r="D52" s="343" t="s">
        <v>4</v>
      </c>
      <c r="E52" s="302" t="s">
        <v>5</v>
      </c>
      <c r="F52" s="302"/>
      <c r="G52" s="303"/>
      <c r="H52" s="304" t="s">
        <v>6</v>
      </c>
      <c r="I52" s="305"/>
      <c r="J52" s="306"/>
      <c r="K52" s="291" t="s">
        <v>7</v>
      </c>
      <c r="L52" s="292"/>
      <c r="M52" s="293"/>
    </row>
    <row r="53" spans="1:13" ht="15.75" thickBot="1">
      <c r="B53" s="340"/>
      <c r="C53" s="342"/>
      <c r="D53" s="344"/>
      <c r="E53" s="285" t="s">
        <v>8</v>
      </c>
      <c r="F53" s="63" t="s">
        <v>9</v>
      </c>
      <c r="G53" s="64" t="s">
        <v>10</v>
      </c>
      <c r="H53" s="59" t="s">
        <v>8</v>
      </c>
      <c r="I53" s="60" t="s">
        <v>9</v>
      </c>
      <c r="J53" s="8" t="s">
        <v>10</v>
      </c>
      <c r="K53" s="61" t="s">
        <v>8</v>
      </c>
      <c r="L53" s="61" t="s">
        <v>9</v>
      </c>
      <c r="M53" s="62" t="s">
        <v>10</v>
      </c>
    </row>
    <row r="54" spans="1:13" ht="15.75" thickBot="1">
      <c r="B54" s="36">
        <v>1</v>
      </c>
      <c r="C54" s="25">
        <v>44256</v>
      </c>
      <c r="D54" s="26" t="s">
        <v>11</v>
      </c>
      <c r="E54" s="385"/>
      <c r="F54" s="386"/>
      <c r="G54" s="387"/>
      <c r="H54" s="294"/>
      <c r="I54" s="295"/>
      <c r="J54" s="296"/>
      <c r="K54" s="27">
        <v>100</v>
      </c>
      <c r="L54" s="43">
        <v>10</v>
      </c>
      <c r="M54" s="44">
        <f t="shared" ref="M54" si="4">K54*L54</f>
        <v>1000</v>
      </c>
    </row>
    <row r="55" spans="1:13">
      <c r="B55" s="454">
        <v>2</v>
      </c>
      <c r="C55" s="456">
        <v>44260</v>
      </c>
      <c r="D55" s="458" t="s">
        <v>13</v>
      </c>
      <c r="E55" s="504">
        <v>200</v>
      </c>
      <c r="F55" s="425">
        <v>12</v>
      </c>
      <c r="G55" s="506">
        <f>E55*F55</f>
        <v>2400</v>
      </c>
      <c r="H55" s="439"/>
      <c r="I55" s="440"/>
      <c r="J55" s="441"/>
      <c r="K55" s="194">
        <v>100</v>
      </c>
      <c r="L55" s="196">
        <v>10</v>
      </c>
      <c r="M55" s="195">
        <f t="shared" ref="M55:M62" si="5">K55*L55</f>
        <v>1000</v>
      </c>
    </row>
    <row r="56" spans="1:13" ht="15.75" thickBot="1">
      <c r="B56" s="455"/>
      <c r="C56" s="457"/>
      <c r="D56" s="459"/>
      <c r="E56" s="505"/>
      <c r="F56" s="426"/>
      <c r="G56" s="507"/>
      <c r="H56" s="445"/>
      <c r="I56" s="446"/>
      <c r="J56" s="447"/>
      <c r="K56" s="197">
        <v>200</v>
      </c>
      <c r="L56" s="198">
        <v>12</v>
      </c>
      <c r="M56" s="199">
        <f t="shared" si="5"/>
        <v>2400</v>
      </c>
    </row>
    <row r="57" spans="1:13">
      <c r="B57" s="454">
        <v>3</v>
      </c>
      <c r="C57" s="456">
        <v>44263</v>
      </c>
      <c r="D57" s="458" t="s">
        <v>13</v>
      </c>
      <c r="E57" s="460">
        <v>60</v>
      </c>
      <c r="F57" s="425">
        <v>15</v>
      </c>
      <c r="G57" s="462">
        <f t="shared" ref="G57" si="6">E57*F57</f>
        <v>900</v>
      </c>
      <c r="H57" s="475"/>
      <c r="I57" s="476"/>
      <c r="J57" s="477"/>
      <c r="K57" s="201">
        <v>100</v>
      </c>
      <c r="L57" s="202">
        <v>10</v>
      </c>
      <c r="M57" s="203">
        <f t="shared" si="5"/>
        <v>1000</v>
      </c>
    </row>
    <row r="58" spans="1:13">
      <c r="B58" s="469"/>
      <c r="C58" s="470"/>
      <c r="D58" s="471"/>
      <c r="E58" s="472"/>
      <c r="F58" s="473"/>
      <c r="G58" s="474"/>
      <c r="H58" s="478"/>
      <c r="I58" s="479"/>
      <c r="J58" s="480"/>
      <c r="K58" s="148">
        <v>200</v>
      </c>
      <c r="L58" s="200">
        <v>12</v>
      </c>
      <c r="M58" s="157">
        <f t="shared" si="5"/>
        <v>2400</v>
      </c>
    </row>
    <row r="59" spans="1:13" ht="15.75" thickBot="1">
      <c r="B59" s="455"/>
      <c r="C59" s="457"/>
      <c r="D59" s="459"/>
      <c r="E59" s="461"/>
      <c r="F59" s="426"/>
      <c r="G59" s="463"/>
      <c r="H59" s="481"/>
      <c r="I59" s="482"/>
      <c r="J59" s="483"/>
      <c r="K59" s="104">
        <v>60</v>
      </c>
      <c r="L59" s="143">
        <v>15</v>
      </c>
      <c r="M59" s="106">
        <f t="shared" si="5"/>
        <v>900</v>
      </c>
    </row>
    <row r="60" spans="1:13">
      <c r="B60" s="491">
        <v>4</v>
      </c>
      <c r="C60" s="492">
        <v>44265</v>
      </c>
      <c r="D60" s="493" t="s">
        <v>12</v>
      </c>
      <c r="E60" s="501"/>
      <c r="F60" s="502"/>
      <c r="G60" s="503"/>
      <c r="H60" s="485">
        <v>80</v>
      </c>
      <c r="I60" s="487">
        <v>10</v>
      </c>
      <c r="J60" s="489">
        <f t="shared" ref="J60" si="7">H60*I60</f>
        <v>800</v>
      </c>
      <c r="K60" s="204">
        <v>20</v>
      </c>
      <c r="L60" s="205">
        <v>10</v>
      </c>
      <c r="M60" s="206">
        <f t="shared" si="5"/>
        <v>200</v>
      </c>
    </row>
    <row r="61" spans="1:13">
      <c r="B61" s="491"/>
      <c r="C61" s="492"/>
      <c r="D61" s="493"/>
      <c r="E61" s="501"/>
      <c r="F61" s="502"/>
      <c r="G61" s="503"/>
      <c r="H61" s="486"/>
      <c r="I61" s="488"/>
      <c r="J61" s="490"/>
      <c r="K61" s="148">
        <v>200</v>
      </c>
      <c r="L61" s="200">
        <v>12</v>
      </c>
      <c r="M61" s="207">
        <f t="shared" si="5"/>
        <v>2400</v>
      </c>
    </row>
    <row r="62" spans="1:13" ht="15.75" thickBot="1">
      <c r="B62" s="491"/>
      <c r="C62" s="492"/>
      <c r="D62" s="493"/>
      <c r="E62" s="501"/>
      <c r="F62" s="502"/>
      <c r="G62" s="503"/>
      <c r="H62" s="486"/>
      <c r="I62" s="488"/>
      <c r="J62" s="490"/>
      <c r="K62" s="93">
        <v>60</v>
      </c>
      <c r="L62" s="67">
        <v>15</v>
      </c>
      <c r="M62" s="68">
        <f t="shared" si="5"/>
        <v>900</v>
      </c>
    </row>
    <row r="63" spans="1:13">
      <c r="B63" s="409">
        <v>5</v>
      </c>
      <c r="C63" s="411">
        <v>44266</v>
      </c>
      <c r="D63" s="413" t="s">
        <v>12</v>
      </c>
      <c r="E63" s="208"/>
      <c r="F63" s="209"/>
      <c r="G63" s="210"/>
      <c r="H63" s="211">
        <v>20</v>
      </c>
      <c r="I63" s="212">
        <v>10</v>
      </c>
      <c r="J63" s="213">
        <f>H63*I63</f>
        <v>200</v>
      </c>
      <c r="K63" s="219">
        <v>0</v>
      </c>
      <c r="L63" s="220">
        <v>10</v>
      </c>
      <c r="M63" s="223">
        <f t="shared" ref="M63:M65" si="8">K63*L63</f>
        <v>0</v>
      </c>
    </row>
    <row r="64" spans="1:13">
      <c r="B64" s="491"/>
      <c r="C64" s="492"/>
      <c r="D64" s="493"/>
      <c r="E64" s="282"/>
      <c r="F64" s="283"/>
      <c r="G64" s="284"/>
      <c r="H64" s="494">
        <v>50</v>
      </c>
      <c r="I64" s="496">
        <v>12</v>
      </c>
      <c r="J64" s="498">
        <f>H64*I64</f>
        <v>600</v>
      </c>
      <c r="K64" s="221">
        <v>150</v>
      </c>
      <c r="L64" s="222">
        <v>12</v>
      </c>
      <c r="M64" s="157">
        <f t="shared" ref="M64" si="9">K64*L64</f>
        <v>1800</v>
      </c>
    </row>
    <row r="65" spans="2:13" ht="15.75" thickBot="1">
      <c r="B65" s="410"/>
      <c r="C65" s="412"/>
      <c r="D65" s="414"/>
      <c r="E65" s="282"/>
      <c r="F65" s="283"/>
      <c r="G65" s="284"/>
      <c r="H65" s="495"/>
      <c r="I65" s="497"/>
      <c r="J65" s="499"/>
      <c r="K65" s="104">
        <v>60</v>
      </c>
      <c r="L65" s="217">
        <v>15</v>
      </c>
      <c r="M65" s="68">
        <f t="shared" si="8"/>
        <v>900</v>
      </c>
    </row>
    <row r="66" spans="2:13" ht="15.75" thickBot="1">
      <c r="B66" s="467">
        <v>6</v>
      </c>
      <c r="C66" s="468">
        <v>44270</v>
      </c>
      <c r="D66" s="484" t="s">
        <v>13</v>
      </c>
      <c r="E66" s="430">
        <v>300</v>
      </c>
      <c r="F66" s="431">
        <v>20</v>
      </c>
      <c r="G66" s="432">
        <f t="shared" ref="G66" si="10">E66*F66</f>
        <v>6000</v>
      </c>
      <c r="H66" s="433"/>
      <c r="I66" s="434"/>
      <c r="J66" s="435"/>
      <c r="K66" s="224">
        <v>150</v>
      </c>
      <c r="L66" s="225">
        <v>12</v>
      </c>
      <c r="M66" s="226">
        <f t="shared" ref="M66:M78" si="11">K66*L66</f>
        <v>1800</v>
      </c>
    </row>
    <row r="67" spans="2:13" ht="15.75" thickBot="1">
      <c r="B67" s="467"/>
      <c r="C67" s="468"/>
      <c r="D67" s="484"/>
      <c r="E67" s="430"/>
      <c r="F67" s="431"/>
      <c r="G67" s="432"/>
      <c r="H67" s="433"/>
      <c r="I67" s="434"/>
      <c r="J67" s="435"/>
      <c r="K67" s="155">
        <v>60</v>
      </c>
      <c r="L67" s="89">
        <v>15</v>
      </c>
      <c r="M67" s="50">
        <f t="shared" si="11"/>
        <v>900</v>
      </c>
    </row>
    <row r="68" spans="2:13" ht="15.75" thickBot="1">
      <c r="B68" s="467"/>
      <c r="C68" s="468"/>
      <c r="D68" s="484"/>
      <c r="E68" s="430"/>
      <c r="F68" s="431"/>
      <c r="G68" s="432"/>
      <c r="H68" s="433"/>
      <c r="I68" s="434"/>
      <c r="J68" s="435"/>
      <c r="K68" s="104">
        <v>300</v>
      </c>
      <c r="L68" s="143">
        <v>20</v>
      </c>
      <c r="M68" s="106">
        <f t="shared" si="11"/>
        <v>6000</v>
      </c>
    </row>
    <row r="69" spans="2:13" ht="15.75" thickBot="1">
      <c r="B69" s="436">
        <v>7</v>
      </c>
      <c r="C69" s="437">
        <v>44273</v>
      </c>
      <c r="D69" s="438" t="s">
        <v>12</v>
      </c>
      <c r="E69" s="439"/>
      <c r="F69" s="440"/>
      <c r="G69" s="441"/>
      <c r="H69" s="235">
        <v>150</v>
      </c>
      <c r="I69" s="233">
        <v>12</v>
      </c>
      <c r="J69" s="234">
        <f>H69*I69</f>
        <v>1800</v>
      </c>
      <c r="K69" s="228">
        <v>0</v>
      </c>
      <c r="L69" s="229">
        <v>12</v>
      </c>
      <c r="M69" s="230">
        <f>K69*L69</f>
        <v>0</v>
      </c>
    </row>
    <row r="70" spans="2:13" ht="15.75" thickBot="1">
      <c r="B70" s="436"/>
      <c r="C70" s="437"/>
      <c r="D70" s="438"/>
      <c r="E70" s="442"/>
      <c r="F70" s="443"/>
      <c r="G70" s="444"/>
      <c r="H70" s="448">
        <v>50</v>
      </c>
      <c r="I70" s="450">
        <v>15</v>
      </c>
      <c r="J70" s="452">
        <f>H70*I70</f>
        <v>750</v>
      </c>
      <c r="K70" s="155">
        <v>10</v>
      </c>
      <c r="L70" s="89">
        <v>15</v>
      </c>
      <c r="M70" s="50">
        <f t="shared" si="11"/>
        <v>150</v>
      </c>
    </row>
    <row r="71" spans="2:13" ht="15.75" thickBot="1">
      <c r="B71" s="436"/>
      <c r="C71" s="437"/>
      <c r="D71" s="438"/>
      <c r="E71" s="445"/>
      <c r="F71" s="446"/>
      <c r="G71" s="447"/>
      <c r="H71" s="449"/>
      <c r="I71" s="451"/>
      <c r="J71" s="453"/>
      <c r="K71" s="107">
        <v>300</v>
      </c>
      <c r="L71" s="146">
        <v>20</v>
      </c>
      <c r="M71" s="108">
        <f t="shared" si="11"/>
        <v>6000</v>
      </c>
    </row>
    <row r="72" spans="2:13">
      <c r="B72" s="409">
        <v>8</v>
      </c>
      <c r="C72" s="411">
        <v>44277</v>
      </c>
      <c r="D72" s="413" t="s">
        <v>12</v>
      </c>
      <c r="E72" s="415"/>
      <c r="F72" s="415"/>
      <c r="G72" s="415"/>
      <c r="H72" s="236">
        <v>10</v>
      </c>
      <c r="I72" s="237">
        <v>15</v>
      </c>
      <c r="J72" s="238">
        <f t="shared" ref="J72:J73" si="12">H72*I72</f>
        <v>150</v>
      </c>
      <c r="K72" s="228">
        <v>0</v>
      </c>
      <c r="L72" s="229">
        <v>15</v>
      </c>
      <c r="M72" s="230">
        <f t="shared" si="11"/>
        <v>0</v>
      </c>
    </row>
    <row r="73" spans="2:13" ht="15.75" thickBot="1">
      <c r="B73" s="410"/>
      <c r="C73" s="412"/>
      <c r="D73" s="414"/>
      <c r="E73" s="416"/>
      <c r="F73" s="416"/>
      <c r="G73" s="416"/>
      <c r="H73" s="214">
        <v>140</v>
      </c>
      <c r="I73" s="215">
        <v>20</v>
      </c>
      <c r="J73" s="216">
        <f t="shared" si="12"/>
        <v>2800</v>
      </c>
      <c r="K73" s="104">
        <v>160</v>
      </c>
      <c r="L73" s="143">
        <v>20</v>
      </c>
      <c r="M73" s="106">
        <f t="shared" si="11"/>
        <v>3200</v>
      </c>
    </row>
    <row r="74" spans="2:13" ht="15.75" thickBot="1">
      <c r="B74" s="287">
        <v>9</v>
      </c>
      <c r="C74" s="288">
        <v>44280</v>
      </c>
      <c r="D74" s="289" t="s">
        <v>12</v>
      </c>
      <c r="E74" s="464"/>
      <c r="F74" s="465"/>
      <c r="G74" s="466"/>
      <c r="H74" s="241">
        <v>90</v>
      </c>
      <c r="I74" s="242">
        <v>20</v>
      </c>
      <c r="J74" s="243">
        <f>H74*I74</f>
        <v>1800</v>
      </c>
      <c r="K74" s="255">
        <v>70</v>
      </c>
      <c r="L74" s="69">
        <v>20</v>
      </c>
      <c r="M74" s="58">
        <f>K74*L74</f>
        <v>1400</v>
      </c>
    </row>
    <row r="75" spans="2:13">
      <c r="B75" s="454">
        <v>10</v>
      </c>
      <c r="C75" s="456">
        <v>44285</v>
      </c>
      <c r="D75" s="458" t="s">
        <v>13</v>
      </c>
      <c r="E75" s="460">
        <v>30</v>
      </c>
      <c r="F75" s="425">
        <v>11</v>
      </c>
      <c r="G75" s="462">
        <f>E75*F75</f>
        <v>330</v>
      </c>
      <c r="H75" s="439"/>
      <c r="I75" s="440"/>
      <c r="J75" s="441"/>
      <c r="K75" s="240">
        <v>70</v>
      </c>
      <c r="L75" s="94">
        <v>20</v>
      </c>
      <c r="M75" s="207">
        <f>K75*L75</f>
        <v>1400</v>
      </c>
    </row>
    <row r="76" spans="2:13" ht="15.75" thickBot="1">
      <c r="B76" s="455"/>
      <c r="C76" s="457"/>
      <c r="D76" s="459"/>
      <c r="E76" s="461"/>
      <c r="F76" s="426"/>
      <c r="G76" s="463"/>
      <c r="H76" s="445"/>
      <c r="I76" s="446"/>
      <c r="J76" s="447"/>
      <c r="K76" s="239">
        <v>30</v>
      </c>
      <c r="L76" s="38">
        <v>11</v>
      </c>
      <c r="M76" s="49">
        <f>K76*L76</f>
        <v>330</v>
      </c>
    </row>
    <row r="77" spans="2:13" ht="16.5" thickBot="1">
      <c r="B77" s="417">
        <v>8</v>
      </c>
      <c r="C77" s="419">
        <v>44286</v>
      </c>
      <c r="D77" s="421" t="s">
        <v>14</v>
      </c>
      <c r="E77" s="423">
        <f>SUM(E54:E76)</f>
        <v>590</v>
      </c>
      <c r="F77" s="425"/>
      <c r="G77" s="423">
        <f>SUM(G54:G76)</f>
        <v>9630</v>
      </c>
      <c r="H77" s="427">
        <f>SUM(H54:H76)</f>
        <v>590</v>
      </c>
      <c r="I77" s="427"/>
      <c r="J77" s="427">
        <f>SUM(J54:J76)</f>
        <v>8900</v>
      </c>
      <c r="K77" s="248">
        <f>K75</f>
        <v>70</v>
      </c>
      <c r="L77" s="248">
        <f>L75</f>
        <v>20</v>
      </c>
      <c r="M77" s="249">
        <f t="shared" si="11"/>
        <v>1400</v>
      </c>
    </row>
    <row r="78" spans="2:13" ht="16.5" thickBot="1">
      <c r="B78" s="418"/>
      <c r="C78" s="420"/>
      <c r="D78" s="422"/>
      <c r="E78" s="424"/>
      <c r="F78" s="426"/>
      <c r="G78" s="424"/>
      <c r="H78" s="428"/>
      <c r="I78" s="428"/>
      <c r="J78" s="429"/>
      <c r="K78" s="250">
        <f>K76</f>
        <v>30</v>
      </c>
      <c r="L78" s="251">
        <f>L76</f>
        <v>11</v>
      </c>
      <c r="M78" s="252">
        <f t="shared" si="11"/>
        <v>330</v>
      </c>
    </row>
    <row r="79" spans="2:13" ht="18" thickBot="1">
      <c r="J79" s="244" t="s">
        <v>55</v>
      </c>
      <c r="K79" s="245">
        <f>K77+K78</f>
        <v>100</v>
      </c>
      <c r="L79" s="246" t="s">
        <v>26</v>
      </c>
      <c r="M79" s="247">
        <f>M77+M78</f>
        <v>1730</v>
      </c>
    </row>
    <row r="81" spans="2:18" ht="15.75" thickBot="1">
      <c r="B81" s="112" t="s">
        <v>3</v>
      </c>
      <c r="C81" s="112" t="s">
        <v>15</v>
      </c>
      <c r="D81" s="112" t="s">
        <v>8</v>
      </c>
      <c r="E81" s="112" t="s">
        <v>9</v>
      </c>
    </row>
    <row r="82" spans="2:18">
      <c r="B82" s="159">
        <v>44256</v>
      </c>
      <c r="C82" s="134" t="s">
        <v>11</v>
      </c>
      <c r="D82" s="135">
        <v>100</v>
      </c>
      <c r="E82" s="140">
        <v>10</v>
      </c>
    </row>
    <row r="83" spans="2:18">
      <c r="B83" s="122">
        <v>44260</v>
      </c>
      <c r="C83" s="115" t="s">
        <v>13</v>
      </c>
      <c r="D83" s="123">
        <v>200</v>
      </c>
      <c r="E83" s="124">
        <v>12</v>
      </c>
    </row>
    <row r="84" spans="2:18">
      <c r="B84" s="122">
        <v>44263</v>
      </c>
      <c r="C84" s="115" t="s">
        <v>13</v>
      </c>
      <c r="D84" s="123">
        <v>60</v>
      </c>
      <c r="E84" s="124">
        <v>15</v>
      </c>
    </row>
    <row r="85" spans="2:18">
      <c r="B85" s="166">
        <v>44265</v>
      </c>
      <c r="C85" s="167" t="s">
        <v>12</v>
      </c>
      <c r="D85" s="168">
        <v>80</v>
      </c>
      <c r="E85" s="119"/>
    </row>
    <row r="86" spans="2:18">
      <c r="B86" s="166">
        <v>44266</v>
      </c>
      <c r="C86" s="167" t="s">
        <v>12</v>
      </c>
      <c r="D86" s="168">
        <v>70</v>
      </c>
      <c r="E86" s="119"/>
    </row>
    <row r="87" spans="2:18">
      <c r="B87" s="122">
        <v>44270</v>
      </c>
      <c r="C87" s="115" t="s">
        <v>13</v>
      </c>
      <c r="D87" s="123">
        <v>300</v>
      </c>
      <c r="E87" s="124">
        <v>20</v>
      </c>
    </row>
    <row r="88" spans="2:18">
      <c r="B88" s="166">
        <v>44273</v>
      </c>
      <c r="C88" s="167" t="s">
        <v>12</v>
      </c>
      <c r="D88" s="168">
        <v>200</v>
      </c>
      <c r="E88" s="120"/>
    </row>
    <row r="89" spans="2:18">
      <c r="B89" s="166">
        <v>44277</v>
      </c>
      <c r="C89" s="169" t="s">
        <v>12</v>
      </c>
      <c r="D89" s="168">
        <v>150</v>
      </c>
      <c r="E89" s="121"/>
    </row>
    <row r="90" spans="2:18">
      <c r="B90" s="166">
        <v>44280</v>
      </c>
      <c r="C90" s="169" t="s">
        <v>12</v>
      </c>
      <c r="D90" s="168">
        <v>90</v>
      </c>
      <c r="E90" s="121"/>
    </row>
    <row r="91" spans="2:18">
      <c r="B91" s="122">
        <v>44285</v>
      </c>
      <c r="C91" s="125" t="s">
        <v>13</v>
      </c>
      <c r="D91" s="123">
        <v>30</v>
      </c>
      <c r="E91" s="124">
        <v>11</v>
      </c>
    </row>
    <row r="92" spans="2:18">
      <c r="B92" s="158">
        <v>44286</v>
      </c>
      <c r="C92" s="131" t="s">
        <v>14</v>
      </c>
      <c r="D92" s="132">
        <f>D82+D83+D84+D87+D91-D85-D86-D88-D89-D90</f>
        <v>100</v>
      </c>
      <c r="E92" s="133"/>
    </row>
    <row r="95" spans="2:18">
      <c r="D95" s="170"/>
      <c r="E95" s="170"/>
      <c r="F95" s="171"/>
      <c r="G95" s="172"/>
      <c r="H95" s="173"/>
      <c r="I95" s="2"/>
      <c r="J95" s="174" t="s">
        <v>20</v>
      </c>
      <c r="K95" s="175" t="s">
        <v>21</v>
      </c>
      <c r="L95" s="176"/>
      <c r="M95" s="177" t="s">
        <v>22</v>
      </c>
      <c r="N95" s="178"/>
      <c r="O95" s="179" t="s">
        <v>23</v>
      </c>
      <c r="Q95" s="180" t="s">
        <v>22</v>
      </c>
      <c r="R95" s="2" t="s">
        <v>23</v>
      </c>
    </row>
    <row r="96" spans="2:18">
      <c r="D96" s="181" t="s">
        <v>35</v>
      </c>
      <c r="E96" s="181"/>
      <c r="F96" s="182"/>
      <c r="G96" s="183"/>
      <c r="H96" s="182"/>
      <c r="I96" s="2">
        <v>302</v>
      </c>
      <c r="J96" s="174" t="s">
        <v>25</v>
      </c>
      <c r="K96" s="175" t="s">
        <v>26</v>
      </c>
      <c r="L96" s="184"/>
      <c r="M96" s="185">
        <v>602</v>
      </c>
      <c r="N96" s="180" t="s">
        <v>18</v>
      </c>
      <c r="O96" s="186">
        <v>302</v>
      </c>
      <c r="Q96" s="187">
        <f>J60</f>
        <v>800</v>
      </c>
      <c r="R96" s="188">
        <f>Q96</f>
        <v>800</v>
      </c>
    </row>
    <row r="97" spans="4:18">
      <c r="D97" s="189"/>
      <c r="E97" s="189"/>
      <c r="F97" s="182"/>
      <c r="G97" s="183"/>
      <c r="H97" s="182"/>
      <c r="I97" s="2">
        <v>602</v>
      </c>
      <c r="J97" s="174" t="s">
        <v>25</v>
      </c>
      <c r="K97" s="175" t="s">
        <v>27</v>
      </c>
      <c r="L97" s="190"/>
      <c r="N97" s="1"/>
      <c r="Q97" s="3"/>
      <c r="R97" s="3"/>
    </row>
    <row r="98" spans="4:18">
      <c r="D98" s="2"/>
      <c r="E98" s="2"/>
      <c r="F98" s="1"/>
      <c r="I98" s="10"/>
      <c r="K98" s="129"/>
      <c r="L98" s="10"/>
      <c r="N98" s="7"/>
      <c r="O98" s="10"/>
    </row>
    <row r="99" spans="4:18">
      <c r="D99" s="2"/>
      <c r="E99" s="2"/>
      <c r="F99" s="1"/>
      <c r="I99" s="10"/>
      <c r="K99" s="129"/>
      <c r="L99" s="10"/>
      <c r="N99" s="7"/>
      <c r="O99" s="10"/>
    </row>
    <row r="100" spans="4:18">
      <c r="D100" s="170"/>
      <c r="E100" s="170"/>
      <c r="F100" s="171"/>
      <c r="G100" s="172"/>
      <c r="H100" s="173"/>
      <c r="I100" s="2"/>
      <c r="J100" s="174" t="s">
        <v>20</v>
      </c>
      <c r="K100" s="175" t="s">
        <v>21</v>
      </c>
      <c r="L100" s="176"/>
      <c r="M100" s="177" t="s">
        <v>22</v>
      </c>
      <c r="N100" s="178"/>
      <c r="O100" s="179" t="s">
        <v>23</v>
      </c>
      <c r="Q100" s="180" t="s">
        <v>22</v>
      </c>
      <c r="R100" s="2" t="s">
        <v>23</v>
      </c>
    </row>
    <row r="101" spans="4:18">
      <c r="D101" s="181" t="s">
        <v>36</v>
      </c>
      <c r="E101" s="181"/>
      <c r="F101" s="182"/>
      <c r="G101" s="183"/>
      <c r="H101" s="182"/>
      <c r="I101" s="2">
        <v>302</v>
      </c>
      <c r="J101" s="174" t="s">
        <v>25</v>
      </c>
      <c r="K101" s="175" t="s">
        <v>26</v>
      </c>
      <c r="L101" s="184"/>
      <c r="M101" s="185">
        <v>602</v>
      </c>
      <c r="N101" s="180" t="s">
        <v>18</v>
      </c>
      <c r="O101" s="186">
        <v>302</v>
      </c>
      <c r="Q101" s="187">
        <f>J63+J64</f>
        <v>800</v>
      </c>
      <c r="R101" s="188">
        <f>Q101</f>
        <v>800</v>
      </c>
    </row>
    <row r="102" spans="4:18">
      <c r="D102" s="189"/>
      <c r="E102" s="189"/>
      <c r="F102" s="182"/>
      <c r="G102" s="183"/>
      <c r="H102" s="182"/>
      <c r="I102" s="2">
        <v>602</v>
      </c>
      <c r="J102" s="174" t="s">
        <v>25</v>
      </c>
      <c r="K102" s="175" t="s">
        <v>27</v>
      </c>
      <c r="L102" s="190"/>
      <c r="N102" s="1"/>
      <c r="Q102" s="3"/>
      <c r="R102" s="3"/>
    </row>
    <row r="103" spans="4:18">
      <c r="D103" s="2"/>
      <c r="E103" s="2"/>
      <c r="F103" s="1"/>
      <c r="I103" s="10"/>
      <c r="K103" s="129"/>
      <c r="L103" s="10"/>
      <c r="N103" s="7"/>
      <c r="O103" s="10"/>
    </row>
    <row r="104" spans="4:18">
      <c r="D104" s="2"/>
      <c r="E104" s="2"/>
      <c r="F104" s="1"/>
      <c r="I104" s="10"/>
      <c r="K104" s="129"/>
      <c r="L104" s="10"/>
      <c r="N104" s="7"/>
      <c r="O104" s="10"/>
    </row>
    <row r="105" spans="4:18">
      <c r="D105" s="170"/>
      <c r="E105" s="170"/>
      <c r="F105" s="171"/>
      <c r="G105" s="172"/>
      <c r="H105" s="173"/>
      <c r="I105" s="2"/>
      <c r="J105" s="174" t="s">
        <v>20</v>
      </c>
      <c r="K105" s="175" t="s">
        <v>21</v>
      </c>
      <c r="L105" s="176"/>
      <c r="M105" s="177" t="s">
        <v>22</v>
      </c>
      <c r="N105" s="178"/>
      <c r="O105" s="179" t="s">
        <v>23</v>
      </c>
      <c r="Q105" s="180" t="s">
        <v>22</v>
      </c>
      <c r="R105" s="2" t="s">
        <v>23</v>
      </c>
    </row>
    <row r="106" spans="4:18">
      <c r="D106" s="181" t="s">
        <v>37</v>
      </c>
      <c r="E106" s="181"/>
      <c r="F106" s="182"/>
      <c r="G106" s="183"/>
      <c r="H106" s="182"/>
      <c r="I106" s="2">
        <v>302</v>
      </c>
      <c r="J106" s="174" t="s">
        <v>25</v>
      </c>
      <c r="K106" s="175" t="s">
        <v>26</v>
      </c>
      <c r="L106" s="184"/>
      <c r="M106" s="185">
        <v>602</v>
      </c>
      <c r="N106" s="180" t="s">
        <v>18</v>
      </c>
      <c r="O106" s="186">
        <v>302</v>
      </c>
      <c r="Q106" s="187">
        <f>J69+J70</f>
        <v>2550</v>
      </c>
      <c r="R106" s="188">
        <f>Q106</f>
        <v>2550</v>
      </c>
    </row>
    <row r="107" spans="4:18">
      <c r="D107" s="189"/>
      <c r="E107" s="189"/>
      <c r="F107" s="182"/>
      <c r="G107" s="183"/>
      <c r="H107" s="182"/>
      <c r="I107" s="2">
        <v>602</v>
      </c>
      <c r="J107" s="174" t="s">
        <v>25</v>
      </c>
      <c r="K107" s="175" t="s">
        <v>27</v>
      </c>
      <c r="L107" s="190"/>
      <c r="N107" s="1"/>
      <c r="Q107" s="3"/>
      <c r="R107" s="3"/>
    </row>
    <row r="108" spans="4:18">
      <c r="D108" s="1"/>
      <c r="E108" s="3"/>
      <c r="F108" s="3"/>
      <c r="G108" s="5"/>
      <c r="H108" s="3"/>
      <c r="I108" s="3"/>
      <c r="J108" s="5"/>
      <c r="K108" s="136"/>
      <c r="L108" s="6"/>
      <c r="M108" s="5"/>
    </row>
    <row r="109" spans="4:18">
      <c r="D109" s="1"/>
      <c r="E109" s="3"/>
      <c r="F109" s="3"/>
      <c r="G109" s="5"/>
      <c r="H109" s="3"/>
      <c r="I109" s="3"/>
      <c r="J109" s="5"/>
      <c r="K109" s="136"/>
      <c r="L109" s="6"/>
      <c r="M109" s="5"/>
    </row>
    <row r="110" spans="4:18">
      <c r="D110" s="170"/>
      <c r="E110" s="170"/>
      <c r="F110" s="171"/>
      <c r="G110" s="172"/>
      <c r="H110" s="173"/>
      <c r="I110" s="2"/>
      <c r="J110" s="174" t="s">
        <v>20</v>
      </c>
      <c r="K110" s="175" t="s">
        <v>21</v>
      </c>
      <c r="L110" s="176"/>
      <c r="M110" s="177" t="s">
        <v>22</v>
      </c>
      <c r="N110" s="178"/>
      <c r="O110" s="179" t="s">
        <v>23</v>
      </c>
      <c r="Q110" s="180" t="s">
        <v>22</v>
      </c>
      <c r="R110" s="2" t="s">
        <v>23</v>
      </c>
    </row>
    <row r="111" spans="4:18">
      <c r="D111" s="181" t="s">
        <v>38</v>
      </c>
      <c r="E111" s="181"/>
      <c r="F111" s="182"/>
      <c r="G111" s="183"/>
      <c r="H111" s="182"/>
      <c r="I111" s="2">
        <v>302</v>
      </c>
      <c r="J111" s="174" t="s">
        <v>25</v>
      </c>
      <c r="K111" s="175" t="s">
        <v>26</v>
      </c>
      <c r="L111" s="184"/>
      <c r="M111" s="185">
        <v>602</v>
      </c>
      <c r="N111" s="180" t="s">
        <v>18</v>
      </c>
      <c r="O111" s="186">
        <v>302</v>
      </c>
      <c r="Q111" s="187">
        <f>J72+J73</f>
        <v>2950</v>
      </c>
      <c r="R111" s="188">
        <f>Q111</f>
        <v>2950</v>
      </c>
    </row>
    <row r="112" spans="4:18">
      <c r="D112" s="189"/>
      <c r="E112" s="189"/>
      <c r="F112" s="182"/>
      <c r="G112" s="183"/>
      <c r="H112" s="182"/>
      <c r="I112" s="2">
        <v>602</v>
      </c>
      <c r="J112" s="174" t="s">
        <v>25</v>
      </c>
      <c r="K112" s="175" t="s">
        <v>27</v>
      </c>
      <c r="L112" s="190"/>
      <c r="N112" s="1"/>
      <c r="Q112" s="3"/>
      <c r="R112" s="3"/>
    </row>
    <row r="113" spans="4:18">
      <c r="D113" s="2"/>
      <c r="E113" s="2"/>
      <c r="F113" s="1"/>
      <c r="I113" s="10"/>
      <c r="K113" s="129"/>
      <c r="L113" s="10"/>
      <c r="N113" s="7"/>
      <c r="O113" s="10"/>
    </row>
    <row r="114" spans="4:18">
      <c r="D114" s="2"/>
      <c r="E114" s="2"/>
      <c r="F114" s="1"/>
      <c r="I114" s="10"/>
      <c r="K114" s="129"/>
      <c r="L114" s="10"/>
      <c r="N114" s="7"/>
      <c r="O114" s="10"/>
    </row>
    <row r="115" spans="4:18">
      <c r="D115" s="170"/>
      <c r="E115" s="170"/>
      <c r="F115" s="171"/>
      <c r="G115" s="172"/>
      <c r="H115" s="173"/>
      <c r="I115" s="2"/>
      <c r="J115" s="174" t="s">
        <v>20</v>
      </c>
      <c r="K115" s="175" t="s">
        <v>21</v>
      </c>
      <c r="L115" s="176"/>
      <c r="M115" s="177" t="s">
        <v>22</v>
      </c>
      <c r="N115" s="178"/>
      <c r="O115" s="179" t="s">
        <v>23</v>
      </c>
      <c r="Q115" s="180" t="s">
        <v>22</v>
      </c>
      <c r="R115" s="2" t="s">
        <v>23</v>
      </c>
    </row>
    <row r="116" spans="4:18">
      <c r="D116" s="181" t="s">
        <v>39</v>
      </c>
      <c r="E116" s="181"/>
      <c r="F116" s="182"/>
      <c r="G116" s="183"/>
      <c r="H116" s="182"/>
      <c r="I116" s="2">
        <v>302</v>
      </c>
      <c r="J116" s="174" t="s">
        <v>25</v>
      </c>
      <c r="K116" s="175" t="s">
        <v>26</v>
      </c>
      <c r="L116" s="184"/>
      <c r="M116" s="185">
        <v>602</v>
      </c>
      <c r="N116" s="180" t="s">
        <v>18</v>
      </c>
      <c r="O116" s="186">
        <v>302</v>
      </c>
      <c r="Q116" s="187">
        <f>J74</f>
        <v>1800</v>
      </c>
      <c r="R116" s="188">
        <f>Q116</f>
        <v>1800</v>
      </c>
    </row>
    <row r="117" spans="4:18">
      <c r="D117" s="189"/>
      <c r="E117" s="189"/>
      <c r="F117" s="182"/>
      <c r="G117" s="183"/>
      <c r="H117" s="182"/>
      <c r="I117" s="2">
        <v>602</v>
      </c>
      <c r="J117" s="174" t="s">
        <v>25</v>
      </c>
      <c r="K117" s="175" t="s">
        <v>27</v>
      </c>
      <c r="L117" s="190"/>
      <c r="N117" s="1"/>
      <c r="Q117" s="3"/>
      <c r="R117" s="3"/>
    </row>
  </sheetData>
  <mergeCells count="121">
    <mergeCell ref="E60:G62"/>
    <mergeCell ref="K3:M3"/>
    <mergeCell ref="B55:B56"/>
    <mergeCell ref="C55:C56"/>
    <mergeCell ref="D55:D56"/>
    <mergeCell ref="H55:J56"/>
    <mergeCell ref="E55:E56"/>
    <mergeCell ref="F55:F56"/>
    <mergeCell ref="G55:G56"/>
    <mergeCell ref="B3:B4"/>
    <mergeCell ref="C3:C4"/>
    <mergeCell ref="D3:D4"/>
    <mergeCell ref="E3:G3"/>
    <mergeCell ref="H3:J3"/>
    <mergeCell ref="G7:G8"/>
    <mergeCell ref="H7:J8"/>
    <mergeCell ref="E9:G10"/>
    <mergeCell ref="E5:G5"/>
    <mergeCell ref="H5:J5"/>
    <mergeCell ref="E6:G6"/>
    <mergeCell ref="B7:B8"/>
    <mergeCell ref="C7:C8"/>
    <mergeCell ref="D7:D8"/>
    <mergeCell ref="E7:E8"/>
    <mergeCell ref="F7:F8"/>
    <mergeCell ref="K52:M52"/>
    <mergeCell ref="J19:J20"/>
    <mergeCell ref="B9:B10"/>
    <mergeCell ref="C9:C10"/>
    <mergeCell ref="D9:D10"/>
    <mergeCell ref="B11:B12"/>
    <mergeCell ref="C11:C12"/>
    <mergeCell ref="D11:D12"/>
    <mergeCell ref="H11:J12"/>
    <mergeCell ref="B13:B15"/>
    <mergeCell ref="C13:C15"/>
    <mergeCell ref="D13:D15"/>
    <mergeCell ref="E13:E15"/>
    <mergeCell ref="F13:F15"/>
    <mergeCell ref="G13:G15"/>
    <mergeCell ref="E11:E12"/>
    <mergeCell ref="F11:F12"/>
    <mergeCell ref="G11:G12"/>
    <mergeCell ref="H13:J15"/>
    <mergeCell ref="B16:B18"/>
    <mergeCell ref="C16:C18"/>
    <mergeCell ref="D16:D18"/>
    <mergeCell ref="E16:G18"/>
    <mergeCell ref="H17:H18"/>
    <mergeCell ref="I17:I18"/>
    <mergeCell ref="J17:J18"/>
    <mergeCell ref="B52:B53"/>
    <mergeCell ref="C52:C53"/>
    <mergeCell ref="D52:D53"/>
    <mergeCell ref="E52:G52"/>
    <mergeCell ref="H52:J52"/>
    <mergeCell ref="B19:B20"/>
    <mergeCell ref="C19:C20"/>
    <mergeCell ref="D19:D20"/>
    <mergeCell ref="E19:E20"/>
    <mergeCell ref="F19:F20"/>
    <mergeCell ref="G19:G20"/>
    <mergeCell ref="H19:H20"/>
    <mergeCell ref="I19:I20"/>
    <mergeCell ref="B66:B68"/>
    <mergeCell ref="C66:C68"/>
    <mergeCell ref="E54:G54"/>
    <mergeCell ref="H54:J54"/>
    <mergeCell ref="B57:B59"/>
    <mergeCell ref="C57:C59"/>
    <mergeCell ref="D57:D59"/>
    <mergeCell ref="E57:E59"/>
    <mergeCell ref="F57:F59"/>
    <mergeCell ref="G57:G59"/>
    <mergeCell ref="H57:J59"/>
    <mergeCell ref="D66:D68"/>
    <mergeCell ref="H60:H62"/>
    <mergeCell ref="I60:I62"/>
    <mergeCell ref="J60:J62"/>
    <mergeCell ref="B63:B65"/>
    <mergeCell ref="C63:C65"/>
    <mergeCell ref="D63:D65"/>
    <mergeCell ref="H64:H65"/>
    <mergeCell ref="I64:I65"/>
    <mergeCell ref="J64:J65"/>
    <mergeCell ref="B60:B62"/>
    <mergeCell ref="C60:C62"/>
    <mergeCell ref="D60:D62"/>
    <mergeCell ref="J70:J71"/>
    <mergeCell ref="H75:J76"/>
    <mergeCell ref="B75:B76"/>
    <mergeCell ref="C75:C76"/>
    <mergeCell ref="D75:D76"/>
    <mergeCell ref="E75:E76"/>
    <mergeCell ref="F75:F76"/>
    <mergeCell ref="G75:G76"/>
    <mergeCell ref="E74:G74"/>
    <mergeCell ref="X1:AB1"/>
    <mergeCell ref="B72:B73"/>
    <mergeCell ref="C72:C73"/>
    <mergeCell ref="D72:D73"/>
    <mergeCell ref="E72:G73"/>
    <mergeCell ref="B77:B78"/>
    <mergeCell ref="C77:C78"/>
    <mergeCell ref="D77:D78"/>
    <mergeCell ref="E77:E78"/>
    <mergeCell ref="F77:F78"/>
    <mergeCell ref="G77:G78"/>
    <mergeCell ref="H77:H78"/>
    <mergeCell ref="I77:I78"/>
    <mergeCell ref="J77:J78"/>
    <mergeCell ref="E66:E68"/>
    <mergeCell ref="F66:F68"/>
    <mergeCell ref="G66:G68"/>
    <mergeCell ref="H66:J68"/>
    <mergeCell ref="B69:B71"/>
    <mergeCell ref="C69:C71"/>
    <mergeCell ref="D69:D71"/>
    <mergeCell ref="E69:G71"/>
    <mergeCell ref="H70:H71"/>
    <mergeCell ref="I70:I7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26"/>
  <sheetViews>
    <sheetView workbookViewId="0"/>
  </sheetViews>
  <sheetFormatPr defaultRowHeight="15"/>
  <cols>
    <col min="1" max="1" width="3" customWidth="1"/>
    <col min="2" max="3" width="9.85546875" customWidth="1"/>
    <col min="4" max="4" width="10.28515625" customWidth="1"/>
    <col min="6" max="7" width="10.5703125" customWidth="1"/>
    <col min="9" max="9" width="10.28515625" customWidth="1"/>
    <col min="10" max="10" width="10.85546875" customWidth="1"/>
    <col min="12" max="12" width="10" customWidth="1"/>
    <col min="13" max="13" width="12.7109375" customWidth="1"/>
    <col min="14" max="14" width="1.85546875" customWidth="1"/>
    <col min="15" max="15" width="11.140625" customWidth="1"/>
    <col min="16" max="16" width="4" customWidth="1"/>
    <col min="17" max="17" width="10" customWidth="1"/>
    <col min="18" max="18" width="10.28515625" customWidth="1"/>
  </cols>
  <sheetData>
    <row r="1" spans="1:29">
      <c r="B1" s="2"/>
      <c r="C1" s="2"/>
      <c r="D1" s="1"/>
      <c r="G1" s="10"/>
      <c r="J1" s="10"/>
      <c r="L1" s="7"/>
      <c r="M1" s="10"/>
      <c r="Y1" s="290" t="s">
        <v>54</v>
      </c>
      <c r="Z1" s="290"/>
      <c r="AA1" s="290"/>
      <c r="AB1" s="290"/>
      <c r="AC1" s="290"/>
    </row>
    <row r="2" spans="1:29" ht="15.75" thickBot="1">
      <c r="B2" s="2"/>
      <c r="C2" s="2"/>
      <c r="D2" s="1"/>
      <c r="G2" s="10"/>
      <c r="J2" s="10"/>
      <c r="L2" s="7"/>
      <c r="M2" s="10"/>
    </row>
    <row r="3" spans="1:29" ht="15.75" thickBot="1">
      <c r="A3" s="31" t="s">
        <v>1</v>
      </c>
      <c r="B3" s="339" t="s">
        <v>2</v>
      </c>
      <c r="C3" s="341" t="s">
        <v>3</v>
      </c>
      <c r="D3" s="343" t="s">
        <v>4</v>
      </c>
      <c r="E3" s="302" t="s">
        <v>5</v>
      </c>
      <c r="F3" s="302"/>
      <c r="G3" s="303"/>
      <c r="H3" s="304" t="s">
        <v>6</v>
      </c>
      <c r="I3" s="305"/>
      <c r="J3" s="306"/>
      <c r="K3" s="291" t="s">
        <v>7</v>
      </c>
      <c r="L3" s="292"/>
      <c r="M3" s="293"/>
    </row>
    <row r="4" spans="1:29" ht="15.75" thickBot="1">
      <c r="B4" s="340"/>
      <c r="C4" s="342"/>
      <c r="D4" s="344"/>
      <c r="E4" s="285" t="s">
        <v>8</v>
      </c>
      <c r="F4" s="63" t="s">
        <v>9</v>
      </c>
      <c r="G4" s="64" t="s">
        <v>10</v>
      </c>
      <c r="H4" s="59" t="s">
        <v>8</v>
      </c>
      <c r="I4" s="60" t="s">
        <v>9</v>
      </c>
      <c r="J4" s="8" t="s">
        <v>10</v>
      </c>
      <c r="K4" s="61" t="s">
        <v>8</v>
      </c>
      <c r="L4" s="61" t="s">
        <v>9</v>
      </c>
      <c r="M4" s="62" t="s">
        <v>10</v>
      </c>
    </row>
    <row r="5" spans="1:29" ht="15.75" thickBot="1">
      <c r="B5" s="36">
        <v>1</v>
      </c>
      <c r="C5" s="25">
        <v>44197</v>
      </c>
      <c r="D5" s="26" t="s">
        <v>11</v>
      </c>
      <c r="E5" s="385"/>
      <c r="F5" s="386"/>
      <c r="G5" s="387"/>
      <c r="H5" s="294"/>
      <c r="I5" s="295"/>
      <c r="J5" s="296"/>
      <c r="K5" s="27">
        <v>60</v>
      </c>
      <c r="L5" s="28">
        <v>2400</v>
      </c>
      <c r="M5" s="44">
        <f t="shared" ref="M5:M20" si="0">K5*L5</f>
        <v>144000</v>
      </c>
    </row>
    <row r="6" spans="1:29">
      <c r="B6" s="191">
        <v>2</v>
      </c>
      <c r="C6" s="192">
        <v>44202</v>
      </c>
      <c r="D6" s="193" t="s">
        <v>12</v>
      </c>
      <c r="E6" s="508"/>
      <c r="F6" s="415"/>
      <c r="G6" s="509"/>
      <c r="H6" s="98">
        <v>30</v>
      </c>
      <c r="I6" s="96">
        <v>2400</v>
      </c>
      <c r="J6" s="97">
        <f t="shared" ref="J6:J16" si="1">H6*I6</f>
        <v>72000</v>
      </c>
      <c r="K6" s="153">
        <v>30</v>
      </c>
      <c r="L6" s="156">
        <v>2400</v>
      </c>
      <c r="M6" s="154">
        <f>K6*L6</f>
        <v>72000</v>
      </c>
    </row>
    <row r="7" spans="1:29">
      <c r="B7" s="454">
        <v>3</v>
      </c>
      <c r="C7" s="456">
        <v>44206</v>
      </c>
      <c r="D7" s="458" t="s">
        <v>13</v>
      </c>
      <c r="E7" s="460">
        <v>40</v>
      </c>
      <c r="F7" s="425">
        <v>2450</v>
      </c>
      <c r="G7" s="462">
        <f t="shared" ref="G7:G13" si="2">E7*F7</f>
        <v>98000</v>
      </c>
      <c r="H7" s="475"/>
      <c r="I7" s="476"/>
      <c r="J7" s="477"/>
      <c r="K7" s="141">
        <v>30</v>
      </c>
      <c r="L7" s="109">
        <v>2400</v>
      </c>
      <c r="M7" s="142">
        <f>K7*L7</f>
        <v>72000</v>
      </c>
    </row>
    <row r="8" spans="1:29" ht="15.75" thickBot="1">
      <c r="B8" s="455"/>
      <c r="C8" s="457"/>
      <c r="D8" s="459"/>
      <c r="E8" s="461"/>
      <c r="F8" s="426"/>
      <c r="G8" s="463"/>
      <c r="H8" s="481"/>
      <c r="I8" s="482"/>
      <c r="J8" s="483"/>
      <c r="K8" s="107">
        <v>40</v>
      </c>
      <c r="L8" s="143">
        <v>2450</v>
      </c>
      <c r="M8" s="106">
        <f>K8*L8</f>
        <v>98000</v>
      </c>
    </row>
    <row r="9" spans="1:29">
      <c r="B9" s="491">
        <v>4</v>
      </c>
      <c r="C9" s="492">
        <v>44208</v>
      </c>
      <c r="D9" s="493" t="s">
        <v>12</v>
      </c>
      <c r="E9" s="501"/>
      <c r="F9" s="502"/>
      <c r="G9" s="503"/>
      <c r="H9" s="88">
        <v>40</v>
      </c>
      <c r="I9" s="51">
        <v>2450</v>
      </c>
      <c r="J9" s="39">
        <f t="shared" si="1"/>
        <v>98000</v>
      </c>
      <c r="K9" s="37">
        <v>0</v>
      </c>
      <c r="L9" s="35">
        <v>2450</v>
      </c>
      <c r="M9" s="34">
        <f>K9*L9</f>
        <v>0</v>
      </c>
    </row>
    <row r="10" spans="1:29">
      <c r="B10" s="491"/>
      <c r="C10" s="492"/>
      <c r="D10" s="493"/>
      <c r="E10" s="501"/>
      <c r="F10" s="502"/>
      <c r="G10" s="503"/>
      <c r="H10" s="99">
        <v>10</v>
      </c>
      <c r="I10" s="110">
        <v>2400</v>
      </c>
      <c r="J10" s="40">
        <f t="shared" si="1"/>
        <v>24000</v>
      </c>
      <c r="K10" s="148">
        <v>20</v>
      </c>
      <c r="L10" s="95">
        <v>2400</v>
      </c>
      <c r="M10" s="150">
        <f>K10*L10</f>
        <v>48000</v>
      </c>
    </row>
    <row r="11" spans="1:29" ht="15.75" thickBot="1">
      <c r="B11" s="467">
        <v>5</v>
      </c>
      <c r="C11" s="468">
        <v>44213</v>
      </c>
      <c r="D11" s="484" t="s">
        <v>13</v>
      </c>
      <c r="E11" s="430">
        <v>70</v>
      </c>
      <c r="F11" s="431">
        <v>2455</v>
      </c>
      <c r="G11" s="432">
        <f t="shared" si="2"/>
        <v>171850</v>
      </c>
      <c r="H11" s="433"/>
      <c r="I11" s="434"/>
      <c r="J11" s="435"/>
      <c r="K11" s="144">
        <v>20</v>
      </c>
      <c r="L11" s="103">
        <v>2400</v>
      </c>
      <c r="M11" s="145">
        <f t="shared" ref="M11:M18" si="3">K11*L11</f>
        <v>48000</v>
      </c>
    </row>
    <row r="12" spans="1:29" ht="15.75" thickBot="1">
      <c r="B12" s="467"/>
      <c r="C12" s="468"/>
      <c r="D12" s="484"/>
      <c r="E12" s="430"/>
      <c r="F12" s="431"/>
      <c r="G12" s="432"/>
      <c r="H12" s="433"/>
      <c r="I12" s="434"/>
      <c r="J12" s="435"/>
      <c r="K12" s="104">
        <v>70</v>
      </c>
      <c r="L12" s="143">
        <v>2455</v>
      </c>
      <c r="M12" s="106">
        <f t="shared" si="3"/>
        <v>171850</v>
      </c>
    </row>
    <row r="13" spans="1:29" ht="15.75" thickBot="1">
      <c r="B13" s="467">
        <v>6</v>
      </c>
      <c r="C13" s="468">
        <v>44222</v>
      </c>
      <c r="D13" s="484" t="s">
        <v>13</v>
      </c>
      <c r="E13" s="430">
        <v>30</v>
      </c>
      <c r="F13" s="431">
        <v>2500</v>
      </c>
      <c r="G13" s="432">
        <f t="shared" si="2"/>
        <v>75000</v>
      </c>
      <c r="H13" s="433"/>
      <c r="I13" s="434"/>
      <c r="J13" s="435"/>
      <c r="K13" s="224">
        <v>20</v>
      </c>
      <c r="L13" s="225">
        <v>2400</v>
      </c>
      <c r="M13" s="226">
        <f t="shared" si="3"/>
        <v>48000</v>
      </c>
    </row>
    <row r="14" spans="1:29" ht="15.75" thickBot="1">
      <c r="B14" s="467"/>
      <c r="C14" s="468"/>
      <c r="D14" s="484"/>
      <c r="E14" s="430"/>
      <c r="F14" s="431"/>
      <c r="G14" s="432"/>
      <c r="H14" s="433"/>
      <c r="I14" s="434"/>
      <c r="J14" s="435"/>
      <c r="K14" s="155">
        <v>70</v>
      </c>
      <c r="L14" s="89">
        <v>2455</v>
      </c>
      <c r="M14" s="50">
        <f t="shared" si="3"/>
        <v>171850</v>
      </c>
    </row>
    <row r="15" spans="1:29" ht="15.75" thickBot="1">
      <c r="B15" s="467"/>
      <c r="C15" s="468"/>
      <c r="D15" s="484"/>
      <c r="E15" s="430"/>
      <c r="F15" s="431"/>
      <c r="G15" s="432"/>
      <c r="H15" s="433"/>
      <c r="I15" s="434"/>
      <c r="J15" s="435"/>
      <c r="K15" s="107">
        <v>30</v>
      </c>
      <c r="L15" s="146">
        <v>2500</v>
      </c>
      <c r="M15" s="108">
        <f t="shared" si="3"/>
        <v>75000</v>
      </c>
    </row>
    <row r="16" spans="1:29">
      <c r="B16" s="491">
        <v>7</v>
      </c>
      <c r="C16" s="492">
        <v>44224</v>
      </c>
      <c r="D16" s="493" t="s">
        <v>12</v>
      </c>
      <c r="E16" s="510"/>
      <c r="F16" s="500"/>
      <c r="G16" s="511"/>
      <c r="H16" s="98">
        <v>30</v>
      </c>
      <c r="I16" s="96">
        <v>2500</v>
      </c>
      <c r="J16" s="97">
        <f t="shared" si="1"/>
        <v>75000</v>
      </c>
      <c r="K16" s="100">
        <v>0</v>
      </c>
      <c r="L16" s="101">
        <v>2500</v>
      </c>
      <c r="M16" s="102">
        <f t="shared" si="3"/>
        <v>0</v>
      </c>
    </row>
    <row r="17" spans="2:13">
      <c r="B17" s="491"/>
      <c r="C17" s="492"/>
      <c r="D17" s="493"/>
      <c r="E17" s="510"/>
      <c r="F17" s="500"/>
      <c r="G17" s="511"/>
      <c r="H17" s="494">
        <v>40</v>
      </c>
      <c r="I17" s="496">
        <v>2455</v>
      </c>
      <c r="J17" s="498">
        <f>H17*I17</f>
        <v>98200</v>
      </c>
      <c r="K17" s="231">
        <v>20</v>
      </c>
      <c r="L17" s="232">
        <v>2400</v>
      </c>
      <c r="M17" s="227">
        <f t="shared" si="3"/>
        <v>48000</v>
      </c>
    </row>
    <row r="18" spans="2:13">
      <c r="B18" s="410"/>
      <c r="C18" s="412"/>
      <c r="D18" s="414"/>
      <c r="E18" s="512"/>
      <c r="F18" s="416"/>
      <c r="G18" s="513"/>
      <c r="H18" s="495"/>
      <c r="I18" s="497"/>
      <c r="J18" s="499"/>
      <c r="K18" s="147">
        <v>30</v>
      </c>
      <c r="L18" s="105">
        <v>2455</v>
      </c>
      <c r="M18" s="150">
        <f t="shared" si="3"/>
        <v>73650</v>
      </c>
    </row>
    <row r="19" spans="2:13" ht="16.5" thickBot="1">
      <c r="B19" s="417">
        <v>8</v>
      </c>
      <c r="C19" s="419">
        <v>44227</v>
      </c>
      <c r="D19" s="421" t="s">
        <v>14</v>
      </c>
      <c r="E19" s="423">
        <f>SUM(E5:E18)</f>
        <v>140</v>
      </c>
      <c r="F19" s="425"/>
      <c r="G19" s="423">
        <f>SUM(G5:G18)</f>
        <v>344850</v>
      </c>
      <c r="H19" s="427">
        <f>SUM(H5:H18)</f>
        <v>150</v>
      </c>
      <c r="I19" s="427"/>
      <c r="J19" s="427">
        <f>SUM(J5:J18)</f>
        <v>367200</v>
      </c>
      <c r="K19" s="268">
        <f>K17</f>
        <v>20</v>
      </c>
      <c r="L19" s="268">
        <f>L17</f>
        <v>2400</v>
      </c>
      <c r="M19" s="269">
        <f t="shared" si="0"/>
        <v>48000</v>
      </c>
    </row>
    <row r="20" spans="2:13" ht="16.5" thickBot="1">
      <c r="B20" s="418"/>
      <c r="C20" s="420"/>
      <c r="D20" s="422"/>
      <c r="E20" s="424"/>
      <c r="F20" s="426"/>
      <c r="G20" s="424"/>
      <c r="H20" s="428"/>
      <c r="I20" s="428"/>
      <c r="J20" s="429"/>
      <c r="K20" s="253">
        <f>K18</f>
        <v>30</v>
      </c>
      <c r="L20" s="270">
        <f>L18</f>
        <v>2455</v>
      </c>
      <c r="M20" s="254">
        <f t="shared" si="0"/>
        <v>73650</v>
      </c>
    </row>
    <row r="21" spans="2:13" ht="18" thickBot="1">
      <c r="J21" s="244" t="s">
        <v>55</v>
      </c>
      <c r="K21" s="245">
        <f>K19+K20</f>
        <v>50</v>
      </c>
      <c r="L21" s="246" t="s">
        <v>26</v>
      </c>
      <c r="M21" s="247">
        <f>M19+M20</f>
        <v>121650</v>
      </c>
    </row>
    <row r="23" spans="2:13" ht="15.75" thickBot="1">
      <c r="B23" s="112" t="s">
        <v>3</v>
      </c>
      <c r="C23" s="112" t="s">
        <v>15</v>
      </c>
      <c r="D23" s="112" t="s">
        <v>8</v>
      </c>
      <c r="E23" s="112" t="s">
        <v>9</v>
      </c>
    </row>
    <row r="24" spans="2:13">
      <c r="B24" s="159">
        <v>44197</v>
      </c>
      <c r="C24" s="134" t="s">
        <v>11</v>
      </c>
      <c r="D24" s="135">
        <v>60</v>
      </c>
      <c r="E24" s="136">
        <v>2400</v>
      </c>
      <c r="I24" s="3"/>
    </row>
    <row r="25" spans="2:13">
      <c r="B25" s="166">
        <v>44202</v>
      </c>
      <c r="C25" s="167" t="s">
        <v>12</v>
      </c>
      <c r="D25" s="168">
        <v>30</v>
      </c>
      <c r="E25" s="113"/>
    </row>
    <row r="26" spans="2:13">
      <c r="B26" s="122">
        <v>44206</v>
      </c>
      <c r="C26" s="115" t="s">
        <v>13</v>
      </c>
      <c r="D26" s="123">
        <v>40</v>
      </c>
      <c r="E26" s="114">
        <v>2450</v>
      </c>
    </row>
    <row r="27" spans="2:13">
      <c r="B27" s="166">
        <v>44208</v>
      </c>
      <c r="C27" s="167" t="s">
        <v>12</v>
      </c>
      <c r="D27" s="168">
        <v>50</v>
      </c>
      <c r="E27" s="113"/>
    </row>
    <row r="28" spans="2:13">
      <c r="B28" s="122">
        <v>44213</v>
      </c>
      <c r="C28" s="115" t="s">
        <v>13</v>
      </c>
      <c r="D28" s="123">
        <v>70</v>
      </c>
      <c r="E28" s="114">
        <v>2455</v>
      </c>
    </row>
    <row r="29" spans="2:13">
      <c r="B29" s="122">
        <v>44222</v>
      </c>
      <c r="C29" s="115" t="s">
        <v>13</v>
      </c>
      <c r="D29" s="123">
        <v>30</v>
      </c>
      <c r="E29" s="114">
        <v>2500</v>
      </c>
    </row>
    <row r="30" spans="2:13">
      <c r="B30" s="166">
        <v>44224</v>
      </c>
      <c r="C30" s="167" t="s">
        <v>12</v>
      </c>
      <c r="D30" s="168">
        <v>70</v>
      </c>
      <c r="E30" s="111"/>
    </row>
    <row r="31" spans="2:13">
      <c r="B31" s="158">
        <v>44227</v>
      </c>
      <c r="C31" s="137" t="s">
        <v>14</v>
      </c>
      <c r="D31" s="138">
        <f>D24+D26+D28+D29-D25-D27-D30</f>
        <v>50</v>
      </c>
      <c r="E31" s="139"/>
    </row>
    <row r="34" spans="4:18">
      <c r="D34" s="170"/>
      <c r="E34" s="170"/>
      <c r="F34" s="171"/>
      <c r="G34" s="172"/>
      <c r="H34" s="173"/>
      <c r="I34" s="2"/>
      <c r="J34" s="174" t="s">
        <v>20</v>
      </c>
      <c r="K34" s="175" t="s">
        <v>21</v>
      </c>
      <c r="L34" s="176"/>
      <c r="M34" s="177" t="s">
        <v>22</v>
      </c>
      <c r="N34" s="178"/>
      <c r="O34" s="179" t="s">
        <v>23</v>
      </c>
      <c r="Q34" s="180" t="s">
        <v>22</v>
      </c>
      <c r="R34" s="2" t="s">
        <v>23</v>
      </c>
    </row>
    <row r="35" spans="4:18">
      <c r="D35" s="181" t="s">
        <v>24</v>
      </c>
      <c r="E35" s="181"/>
      <c r="F35" s="182"/>
      <c r="G35" s="183"/>
      <c r="H35" s="182"/>
      <c r="I35" s="2">
        <v>301</v>
      </c>
      <c r="J35" s="174" t="s">
        <v>25</v>
      </c>
      <c r="K35" s="175" t="s">
        <v>26</v>
      </c>
      <c r="L35" s="184"/>
      <c r="M35" s="185">
        <v>601</v>
      </c>
      <c r="N35" s="180" t="s">
        <v>18</v>
      </c>
      <c r="O35" s="186">
        <v>301</v>
      </c>
      <c r="Q35" s="187">
        <f>J6</f>
        <v>72000</v>
      </c>
      <c r="R35" s="188">
        <f>Q35</f>
        <v>72000</v>
      </c>
    </row>
    <row r="36" spans="4:18">
      <c r="D36" s="189"/>
      <c r="E36" s="189"/>
      <c r="F36" s="182"/>
      <c r="G36" s="183"/>
      <c r="H36" s="182"/>
      <c r="I36" s="2">
        <v>601</v>
      </c>
      <c r="J36" s="174" t="s">
        <v>25</v>
      </c>
      <c r="K36" s="175" t="s">
        <v>27</v>
      </c>
      <c r="L36" s="190"/>
      <c r="N36" s="1"/>
      <c r="Q36" s="3"/>
      <c r="R36" s="3"/>
    </row>
    <row r="37" spans="4:18">
      <c r="D37" s="2"/>
      <c r="E37" s="2"/>
      <c r="F37" s="1"/>
      <c r="I37" s="10"/>
      <c r="L37" s="10"/>
      <c r="N37" s="7"/>
      <c r="O37" s="10"/>
    </row>
    <row r="38" spans="4:18">
      <c r="D38" s="2"/>
      <c r="E38" s="2"/>
      <c r="F38" s="1"/>
      <c r="I38" s="10"/>
      <c r="L38" s="10"/>
      <c r="N38" s="7"/>
      <c r="O38" s="10"/>
    </row>
    <row r="39" spans="4:18">
      <c r="D39" s="170"/>
      <c r="E39" s="170"/>
      <c r="F39" s="171"/>
      <c r="G39" s="172"/>
      <c r="H39" s="173"/>
      <c r="I39" s="2"/>
      <c r="J39" s="174" t="s">
        <v>20</v>
      </c>
      <c r="K39" s="175" t="s">
        <v>21</v>
      </c>
      <c r="L39" s="176"/>
      <c r="M39" s="177" t="s">
        <v>22</v>
      </c>
      <c r="N39" s="178"/>
      <c r="O39" s="179" t="s">
        <v>23</v>
      </c>
      <c r="Q39" s="180" t="s">
        <v>22</v>
      </c>
      <c r="R39" s="2" t="s">
        <v>23</v>
      </c>
    </row>
    <row r="40" spans="4:18">
      <c r="D40" s="181" t="s">
        <v>28</v>
      </c>
      <c r="E40" s="181"/>
      <c r="F40" s="182"/>
      <c r="G40" s="183"/>
      <c r="H40" s="182"/>
      <c r="I40" s="2">
        <v>301</v>
      </c>
      <c r="J40" s="174" t="s">
        <v>25</v>
      </c>
      <c r="K40" s="175" t="s">
        <v>26</v>
      </c>
      <c r="L40" s="184"/>
      <c r="M40" s="185">
        <v>601</v>
      </c>
      <c r="N40" s="180" t="s">
        <v>18</v>
      </c>
      <c r="O40" s="186">
        <v>301</v>
      </c>
      <c r="Q40" s="187">
        <f>J9+J10</f>
        <v>122000</v>
      </c>
      <c r="R40" s="188">
        <f>Q40</f>
        <v>122000</v>
      </c>
    </row>
    <row r="41" spans="4:18">
      <c r="D41" s="189"/>
      <c r="E41" s="189"/>
      <c r="F41" s="182"/>
      <c r="G41" s="183"/>
      <c r="H41" s="182"/>
      <c r="I41" s="2">
        <v>601</v>
      </c>
      <c r="J41" s="174" t="s">
        <v>25</v>
      </c>
      <c r="K41" s="175" t="s">
        <v>27</v>
      </c>
      <c r="L41" s="190"/>
      <c r="N41" s="1"/>
      <c r="Q41" s="3"/>
      <c r="R41" s="3"/>
    </row>
    <row r="42" spans="4:18">
      <c r="D42" s="2"/>
      <c r="E42" s="2"/>
      <c r="F42" s="1"/>
      <c r="I42" s="10"/>
      <c r="L42" s="10"/>
      <c r="N42" s="7"/>
      <c r="O42" s="10"/>
    </row>
    <row r="43" spans="4:18">
      <c r="D43" s="2"/>
      <c r="E43" s="2"/>
      <c r="F43" s="1"/>
      <c r="I43" s="10"/>
      <c r="L43" s="10"/>
      <c r="N43" s="7"/>
      <c r="O43" s="10"/>
    </row>
    <row r="44" spans="4:18">
      <c r="D44" s="170"/>
      <c r="E44" s="170"/>
      <c r="F44" s="171"/>
      <c r="G44" s="172"/>
      <c r="H44" s="173"/>
      <c r="I44" s="2"/>
      <c r="J44" s="174" t="s">
        <v>20</v>
      </c>
      <c r="K44" s="175" t="s">
        <v>21</v>
      </c>
      <c r="L44" s="176"/>
      <c r="M44" s="177" t="s">
        <v>22</v>
      </c>
      <c r="N44" s="178"/>
      <c r="O44" s="179" t="s">
        <v>23</v>
      </c>
      <c r="Q44" s="180" t="s">
        <v>22</v>
      </c>
      <c r="R44" s="2" t="s">
        <v>23</v>
      </c>
    </row>
    <row r="45" spans="4:18">
      <c r="D45" s="181" t="s">
        <v>29</v>
      </c>
      <c r="E45" s="181"/>
      <c r="F45" s="182"/>
      <c r="G45" s="183"/>
      <c r="H45" s="182"/>
      <c r="I45" s="2">
        <v>301</v>
      </c>
      <c r="J45" s="174" t="s">
        <v>25</v>
      </c>
      <c r="K45" s="175" t="s">
        <v>26</v>
      </c>
      <c r="L45" s="184"/>
      <c r="M45" s="185">
        <v>601</v>
      </c>
      <c r="N45" s="180" t="s">
        <v>18</v>
      </c>
      <c r="O45" s="186">
        <v>301</v>
      </c>
      <c r="Q45" s="187">
        <f>J16+J17</f>
        <v>173200</v>
      </c>
      <c r="R45" s="188">
        <f>Q45</f>
        <v>173200</v>
      </c>
    </row>
    <row r="46" spans="4:18">
      <c r="D46" s="189"/>
      <c r="E46" s="189"/>
      <c r="F46" s="182"/>
      <c r="G46" s="183"/>
      <c r="H46" s="182"/>
      <c r="I46" s="2">
        <v>601</v>
      </c>
      <c r="J46" s="174" t="s">
        <v>25</v>
      </c>
      <c r="K46" s="175" t="s">
        <v>27</v>
      </c>
      <c r="L46" s="190"/>
      <c r="N46" s="1"/>
      <c r="Q46" s="3"/>
      <c r="R46" s="3"/>
    </row>
    <row r="51" spans="1:13" ht="15.75" thickBot="1"/>
    <row r="52" spans="1:13" ht="15.75" thickBot="1">
      <c r="A52" s="31" t="s">
        <v>30</v>
      </c>
      <c r="B52" s="339" t="s">
        <v>2</v>
      </c>
      <c r="C52" s="341" t="s">
        <v>3</v>
      </c>
      <c r="D52" s="343" t="s">
        <v>4</v>
      </c>
      <c r="E52" s="302" t="s">
        <v>5</v>
      </c>
      <c r="F52" s="302"/>
      <c r="G52" s="303"/>
      <c r="H52" s="304" t="s">
        <v>6</v>
      </c>
      <c r="I52" s="305"/>
      <c r="J52" s="306"/>
      <c r="K52" s="291" t="s">
        <v>7</v>
      </c>
      <c r="L52" s="292"/>
      <c r="M52" s="293"/>
    </row>
    <row r="53" spans="1:13" ht="15.75" thickBot="1">
      <c r="B53" s="340"/>
      <c r="C53" s="342"/>
      <c r="D53" s="344"/>
      <c r="E53" s="285" t="s">
        <v>8</v>
      </c>
      <c r="F53" s="63" t="s">
        <v>9</v>
      </c>
      <c r="G53" s="64" t="s">
        <v>10</v>
      </c>
      <c r="H53" s="59" t="s">
        <v>8</v>
      </c>
      <c r="I53" s="60" t="s">
        <v>9</v>
      </c>
      <c r="J53" s="8" t="s">
        <v>10</v>
      </c>
      <c r="K53" s="61" t="s">
        <v>8</v>
      </c>
      <c r="L53" s="61" t="s">
        <v>9</v>
      </c>
      <c r="M53" s="62" t="s">
        <v>10</v>
      </c>
    </row>
    <row r="54" spans="1:13" ht="15.75" thickBot="1">
      <c r="B54" s="36">
        <v>1</v>
      </c>
      <c r="C54" s="25">
        <v>44256</v>
      </c>
      <c r="D54" s="26" t="s">
        <v>11</v>
      </c>
      <c r="E54" s="385"/>
      <c r="F54" s="386"/>
      <c r="G54" s="387"/>
      <c r="H54" s="294"/>
      <c r="I54" s="295"/>
      <c r="J54" s="296"/>
      <c r="K54" s="27">
        <v>100</v>
      </c>
      <c r="L54" s="43">
        <v>10</v>
      </c>
      <c r="M54" s="44">
        <f t="shared" ref="M54" si="4">K54*L54</f>
        <v>1000</v>
      </c>
    </row>
    <row r="55" spans="1:13">
      <c r="B55" s="454">
        <v>2</v>
      </c>
      <c r="C55" s="456">
        <v>44260</v>
      </c>
      <c r="D55" s="458" t="s">
        <v>13</v>
      </c>
      <c r="E55" s="504">
        <v>200</v>
      </c>
      <c r="F55" s="425">
        <v>12</v>
      </c>
      <c r="G55" s="506">
        <f>E55*F55</f>
        <v>2400</v>
      </c>
      <c r="H55" s="439"/>
      <c r="I55" s="440"/>
      <c r="J55" s="441"/>
      <c r="K55" s="194">
        <v>100</v>
      </c>
      <c r="L55" s="196">
        <v>10</v>
      </c>
      <c r="M55" s="195">
        <f t="shared" ref="M55:M62" si="5">K55*L55</f>
        <v>1000</v>
      </c>
    </row>
    <row r="56" spans="1:13" ht="15.75" thickBot="1">
      <c r="B56" s="455"/>
      <c r="C56" s="457"/>
      <c r="D56" s="459"/>
      <c r="E56" s="505"/>
      <c r="F56" s="426"/>
      <c r="G56" s="507"/>
      <c r="H56" s="445"/>
      <c r="I56" s="446"/>
      <c r="J56" s="447"/>
      <c r="K56" s="197">
        <v>200</v>
      </c>
      <c r="L56" s="198">
        <v>12</v>
      </c>
      <c r="M56" s="199">
        <f t="shared" si="5"/>
        <v>2400</v>
      </c>
    </row>
    <row r="57" spans="1:13">
      <c r="B57" s="454">
        <v>3</v>
      </c>
      <c r="C57" s="456">
        <v>44263</v>
      </c>
      <c r="D57" s="458" t="s">
        <v>13</v>
      </c>
      <c r="E57" s="460">
        <v>60</v>
      </c>
      <c r="F57" s="425">
        <v>15</v>
      </c>
      <c r="G57" s="462">
        <f t="shared" ref="G57" si="6">E57*F57</f>
        <v>900</v>
      </c>
      <c r="H57" s="475"/>
      <c r="I57" s="476"/>
      <c r="J57" s="477"/>
      <c r="K57" s="201">
        <v>100</v>
      </c>
      <c r="L57" s="202">
        <v>10</v>
      </c>
      <c r="M57" s="203">
        <f t="shared" si="5"/>
        <v>1000</v>
      </c>
    </row>
    <row r="58" spans="1:13">
      <c r="B58" s="469"/>
      <c r="C58" s="470"/>
      <c r="D58" s="471"/>
      <c r="E58" s="472"/>
      <c r="F58" s="473"/>
      <c r="G58" s="474"/>
      <c r="H58" s="478"/>
      <c r="I58" s="479"/>
      <c r="J58" s="480"/>
      <c r="K58" s="148">
        <v>200</v>
      </c>
      <c r="L58" s="200">
        <v>12</v>
      </c>
      <c r="M58" s="157">
        <f t="shared" si="5"/>
        <v>2400</v>
      </c>
    </row>
    <row r="59" spans="1:13" ht="15.75" thickBot="1">
      <c r="B59" s="455"/>
      <c r="C59" s="457"/>
      <c r="D59" s="459"/>
      <c r="E59" s="461"/>
      <c r="F59" s="426"/>
      <c r="G59" s="463"/>
      <c r="H59" s="481"/>
      <c r="I59" s="482"/>
      <c r="J59" s="483"/>
      <c r="K59" s="104">
        <v>60</v>
      </c>
      <c r="L59" s="143">
        <v>15</v>
      </c>
      <c r="M59" s="106">
        <f t="shared" si="5"/>
        <v>900</v>
      </c>
    </row>
    <row r="60" spans="1:13">
      <c r="B60" s="491">
        <v>4</v>
      </c>
      <c r="C60" s="492">
        <v>44265</v>
      </c>
      <c r="D60" s="493" t="s">
        <v>12</v>
      </c>
      <c r="E60" s="501"/>
      <c r="F60" s="502"/>
      <c r="G60" s="503"/>
      <c r="H60" s="256">
        <v>60</v>
      </c>
      <c r="I60" s="257">
        <v>15</v>
      </c>
      <c r="J60" s="258">
        <f t="shared" ref="J60" si="7">H60*I60</f>
        <v>900</v>
      </c>
      <c r="K60" s="37">
        <v>0</v>
      </c>
      <c r="L60" s="35">
        <v>15</v>
      </c>
      <c r="M60" s="34">
        <f t="shared" si="5"/>
        <v>0</v>
      </c>
    </row>
    <row r="61" spans="1:13">
      <c r="B61" s="491"/>
      <c r="C61" s="492"/>
      <c r="D61" s="493"/>
      <c r="E61" s="501"/>
      <c r="F61" s="502"/>
      <c r="G61" s="503"/>
      <c r="H61" s="494">
        <v>20</v>
      </c>
      <c r="I61" s="496">
        <v>12</v>
      </c>
      <c r="J61" s="498">
        <f>H61*I61</f>
        <v>240</v>
      </c>
      <c r="K61" s="259">
        <v>100</v>
      </c>
      <c r="L61" s="260">
        <v>10</v>
      </c>
      <c r="M61" s="206">
        <f t="shared" si="5"/>
        <v>1000</v>
      </c>
    </row>
    <row r="62" spans="1:13" ht="15.75" thickBot="1">
      <c r="B62" s="491"/>
      <c r="C62" s="492"/>
      <c r="D62" s="493"/>
      <c r="E62" s="501"/>
      <c r="F62" s="502"/>
      <c r="G62" s="503"/>
      <c r="H62" s="495"/>
      <c r="I62" s="497"/>
      <c r="J62" s="499"/>
      <c r="K62" s="151">
        <v>180</v>
      </c>
      <c r="L62" s="149">
        <v>12</v>
      </c>
      <c r="M62" s="150">
        <f t="shared" si="5"/>
        <v>2160</v>
      </c>
    </row>
    <row r="63" spans="1:13">
      <c r="B63" s="409">
        <v>5</v>
      </c>
      <c r="C63" s="411">
        <v>44266</v>
      </c>
      <c r="D63" s="413" t="s">
        <v>12</v>
      </c>
      <c r="E63" s="208"/>
      <c r="F63" s="209"/>
      <c r="G63" s="210"/>
      <c r="H63" s="485">
        <v>70</v>
      </c>
      <c r="I63" s="487">
        <v>12</v>
      </c>
      <c r="J63" s="489">
        <f>H63*I63</f>
        <v>840</v>
      </c>
      <c r="K63" s="201">
        <v>100</v>
      </c>
      <c r="L63" s="218">
        <v>10</v>
      </c>
      <c r="M63" s="203">
        <f t="shared" ref="M63:M79" si="8">K63*L63</f>
        <v>1000</v>
      </c>
    </row>
    <row r="64" spans="1:13" ht="15.75" thickBot="1">
      <c r="B64" s="491"/>
      <c r="C64" s="492"/>
      <c r="D64" s="493"/>
      <c r="E64" s="282"/>
      <c r="F64" s="283"/>
      <c r="G64" s="284"/>
      <c r="H64" s="495"/>
      <c r="I64" s="497"/>
      <c r="J64" s="499"/>
      <c r="K64" s="221">
        <v>110</v>
      </c>
      <c r="L64" s="222">
        <v>12</v>
      </c>
      <c r="M64" s="157">
        <f t="shared" si="8"/>
        <v>1320</v>
      </c>
    </row>
    <row r="65" spans="2:13" ht="15.75" thickBot="1">
      <c r="B65" s="467">
        <v>6</v>
      </c>
      <c r="C65" s="468">
        <v>44270</v>
      </c>
      <c r="D65" s="484" t="s">
        <v>13</v>
      </c>
      <c r="E65" s="430">
        <v>300</v>
      </c>
      <c r="F65" s="431">
        <v>20</v>
      </c>
      <c r="G65" s="432">
        <f t="shared" ref="G65" si="9">E65*F65</f>
        <v>6000</v>
      </c>
      <c r="H65" s="433"/>
      <c r="I65" s="434"/>
      <c r="J65" s="435"/>
      <c r="K65" s="224">
        <v>100</v>
      </c>
      <c r="L65" s="225">
        <v>10</v>
      </c>
      <c r="M65" s="226">
        <f t="shared" si="8"/>
        <v>1000</v>
      </c>
    </row>
    <row r="66" spans="2:13" ht="15.75" thickBot="1">
      <c r="B66" s="467"/>
      <c r="C66" s="468"/>
      <c r="D66" s="484"/>
      <c r="E66" s="430"/>
      <c r="F66" s="431"/>
      <c r="G66" s="432"/>
      <c r="H66" s="433"/>
      <c r="I66" s="434"/>
      <c r="J66" s="435"/>
      <c r="K66" s="155">
        <v>110</v>
      </c>
      <c r="L66" s="89">
        <v>12</v>
      </c>
      <c r="M66" s="50">
        <f t="shared" si="8"/>
        <v>1320</v>
      </c>
    </row>
    <row r="67" spans="2:13" ht="15.75" thickBot="1">
      <c r="B67" s="467"/>
      <c r="C67" s="468"/>
      <c r="D67" s="484"/>
      <c r="E67" s="430"/>
      <c r="F67" s="431"/>
      <c r="G67" s="432"/>
      <c r="H67" s="433"/>
      <c r="I67" s="434"/>
      <c r="J67" s="435"/>
      <c r="K67" s="104">
        <v>300</v>
      </c>
      <c r="L67" s="143">
        <v>20</v>
      </c>
      <c r="M67" s="106">
        <f t="shared" si="8"/>
        <v>6000</v>
      </c>
    </row>
    <row r="68" spans="2:13" ht="15.75" thickBot="1">
      <c r="B68" s="436">
        <v>7</v>
      </c>
      <c r="C68" s="437">
        <v>44273</v>
      </c>
      <c r="D68" s="438" t="s">
        <v>12</v>
      </c>
      <c r="E68" s="439"/>
      <c r="F68" s="440"/>
      <c r="G68" s="441"/>
      <c r="H68" s="514">
        <v>200</v>
      </c>
      <c r="I68" s="516">
        <v>20</v>
      </c>
      <c r="J68" s="518">
        <f>H68*I68</f>
        <v>4000</v>
      </c>
      <c r="K68" s="224">
        <v>100</v>
      </c>
      <c r="L68" s="225">
        <v>10</v>
      </c>
      <c r="M68" s="226">
        <f>K68*L68</f>
        <v>1000</v>
      </c>
    </row>
    <row r="69" spans="2:13" ht="15.75" thickBot="1">
      <c r="B69" s="436"/>
      <c r="C69" s="437"/>
      <c r="D69" s="438"/>
      <c r="E69" s="442"/>
      <c r="F69" s="443"/>
      <c r="G69" s="444"/>
      <c r="H69" s="515"/>
      <c r="I69" s="517"/>
      <c r="J69" s="519"/>
      <c r="K69" s="155">
        <v>110</v>
      </c>
      <c r="L69" s="89">
        <v>12</v>
      </c>
      <c r="M69" s="50">
        <f t="shared" si="8"/>
        <v>1320</v>
      </c>
    </row>
    <row r="70" spans="2:13" ht="15.75" thickBot="1">
      <c r="B70" s="436"/>
      <c r="C70" s="437"/>
      <c r="D70" s="438"/>
      <c r="E70" s="445"/>
      <c r="F70" s="446"/>
      <c r="G70" s="447"/>
      <c r="H70" s="449"/>
      <c r="I70" s="451"/>
      <c r="J70" s="453"/>
      <c r="K70" s="107">
        <v>100</v>
      </c>
      <c r="L70" s="146">
        <v>20</v>
      </c>
      <c r="M70" s="108">
        <f t="shared" si="8"/>
        <v>2000</v>
      </c>
    </row>
    <row r="71" spans="2:13">
      <c r="B71" s="409">
        <v>8</v>
      </c>
      <c r="C71" s="411">
        <v>44277</v>
      </c>
      <c r="D71" s="413" t="s">
        <v>12</v>
      </c>
      <c r="E71" s="415"/>
      <c r="F71" s="415"/>
      <c r="G71" s="415"/>
      <c r="H71" s="236">
        <v>100</v>
      </c>
      <c r="I71" s="237">
        <v>20</v>
      </c>
      <c r="J71" s="238">
        <f t="shared" ref="J71" si="10">H71*I71</f>
        <v>2000</v>
      </c>
      <c r="K71" s="228">
        <v>0</v>
      </c>
      <c r="L71" s="229">
        <v>20</v>
      </c>
      <c r="M71" s="230">
        <f t="shared" si="8"/>
        <v>0</v>
      </c>
    </row>
    <row r="72" spans="2:13">
      <c r="B72" s="491"/>
      <c r="C72" s="492"/>
      <c r="D72" s="493"/>
      <c r="E72" s="500"/>
      <c r="F72" s="500"/>
      <c r="G72" s="500"/>
      <c r="H72" s="494">
        <v>50</v>
      </c>
      <c r="I72" s="496">
        <v>12</v>
      </c>
      <c r="J72" s="498">
        <f>H72*I72</f>
        <v>600</v>
      </c>
      <c r="K72" s="231">
        <v>100</v>
      </c>
      <c r="L72" s="232">
        <v>10</v>
      </c>
      <c r="M72" s="227">
        <f>K72*L72</f>
        <v>1000</v>
      </c>
    </row>
    <row r="73" spans="2:13" ht="15.75" thickBot="1">
      <c r="B73" s="410"/>
      <c r="C73" s="412"/>
      <c r="D73" s="414"/>
      <c r="E73" s="416"/>
      <c r="F73" s="416"/>
      <c r="G73" s="416"/>
      <c r="H73" s="495"/>
      <c r="I73" s="497"/>
      <c r="J73" s="499"/>
      <c r="K73" s="104">
        <v>60</v>
      </c>
      <c r="L73" s="143">
        <v>12</v>
      </c>
      <c r="M73" s="106">
        <f t="shared" si="8"/>
        <v>720</v>
      </c>
    </row>
    <row r="74" spans="2:13" ht="15.75" thickBot="1">
      <c r="B74" s="409">
        <v>9</v>
      </c>
      <c r="C74" s="411">
        <v>44280</v>
      </c>
      <c r="D74" s="413" t="s">
        <v>12</v>
      </c>
      <c r="E74" s="508"/>
      <c r="F74" s="415"/>
      <c r="G74" s="509"/>
      <c r="H74" s="273">
        <v>60</v>
      </c>
      <c r="I74" s="280">
        <v>12</v>
      </c>
      <c r="J74" s="281">
        <f>H74*I74</f>
        <v>720</v>
      </c>
      <c r="K74" s="261">
        <v>0</v>
      </c>
      <c r="L74" s="262">
        <v>12</v>
      </c>
      <c r="M74" s="263">
        <f>K74*L74</f>
        <v>0</v>
      </c>
    </row>
    <row r="75" spans="2:13" ht="15.75" thickBot="1">
      <c r="B75" s="410"/>
      <c r="C75" s="412"/>
      <c r="D75" s="414"/>
      <c r="E75" s="512"/>
      <c r="F75" s="416"/>
      <c r="G75" s="513"/>
      <c r="H75" s="214">
        <v>30</v>
      </c>
      <c r="I75" s="215">
        <v>10</v>
      </c>
      <c r="J75" s="216">
        <f>H75*I75</f>
        <v>300</v>
      </c>
      <c r="K75" s="264">
        <v>70</v>
      </c>
      <c r="L75" s="265">
        <v>10</v>
      </c>
      <c r="M75" s="266">
        <f>K75*L75</f>
        <v>700</v>
      </c>
    </row>
    <row r="76" spans="2:13">
      <c r="B76" s="454">
        <v>10</v>
      </c>
      <c r="C76" s="456">
        <v>44285</v>
      </c>
      <c r="D76" s="458" t="s">
        <v>13</v>
      </c>
      <c r="E76" s="460">
        <v>30</v>
      </c>
      <c r="F76" s="425">
        <v>11</v>
      </c>
      <c r="G76" s="462">
        <f>E76*F76</f>
        <v>330</v>
      </c>
      <c r="H76" s="439"/>
      <c r="I76" s="440"/>
      <c r="J76" s="441"/>
      <c r="K76" s="267">
        <v>70</v>
      </c>
      <c r="L76" s="205">
        <v>10</v>
      </c>
      <c r="M76" s="206">
        <f>K76*L76</f>
        <v>700</v>
      </c>
    </row>
    <row r="77" spans="2:13" ht="15.75" thickBot="1">
      <c r="B77" s="455"/>
      <c r="C77" s="457"/>
      <c r="D77" s="459"/>
      <c r="E77" s="461"/>
      <c r="F77" s="426"/>
      <c r="G77" s="463"/>
      <c r="H77" s="445"/>
      <c r="I77" s="446"/>
      <c r="J77" s="447"/>
      <c r="K77" s="239">
        <v>30</v>
      </c>
      <c r="L77" s="38">
        <v>11</v>
      </c>
      <c r="M77" s="49">
        <f>K77*L77</f>
        <v>330</v>
      </c>
    </row>
    <row r="78" spans="2:13" ht="16.5" thickBot="1">
      <c r="B78" s="417">
        <v>8</v>
      </c>
      <c r="C78" s="419">
        <v>44286</v>
      </c>
      <c r="D78" s="421" t="s">
        <v>14</v>
      </c>
      <c r="E78" s="423">
        <f>SUM(E54:E77)</f>
        <v>590</v>
      </c>
      <c r="F78" s="425"/>
      <c r="G78" s="423">
        <f>SUM(G54:G77)</f>
        <v>9630</v>
      </c>
      <c r="H78" s="427">
        <f>SUM(H54:H77)</f>
        <v>590</v>
      </c>
      <c r="I78" s="427"/>
      <c r="J78" s="427">
        <f>SUM(J54:J77)</f>
        <v>9600</v>
      </c>
      <c r="K78" s="268">
        <f>K76</f>
        <v>70</v>
      </c>
      <c r="L78" s="268">
        <f>L76</f>
        <v>10</v>
      </c>
      <c r="M78" s="269">
        <f t="shared" si="8"/>
        <v>700</v>
      </c>
    </row>
    <row r="79" spans="2:13" ht="16.5" thickBot="1">
      <c r="B79" s="418"/>
      <c r="C79" s="420"/>
      <c r="D79" s="422"/>
      <c r="E79" s="424"/>
      <c r="F79" s="426"/>
      <c r="G79" s="424"/>
      <c r="H79" s="428"/>
      <c r="I79" s="428"/>
      <c r="J79" s="429"/>
      <c r="K79" s="250">
        <f>K77</f>
        <v>30</v>
      </c>
      <c r="L79" s="251">
        <f>L77</f>
        <v>11</v>
      </c>
      <c r="M79" s="252">
        <f t="shared" si="8"/>
        <v>330</v>
      </c>
    </row>
    <row r="80" spans="2:13" ht="18" thickBot="1">
      <c r="J80" s="244" t="s">
        <v>55</v>
      </c>
      <c r="K80" s="245">
        <f>K78+K79</f>
        <v>100</v>
      </c>
      <c r="L80" s="246" t="s">
        <v>26</v>
      </c>
      <c r="M80" s="247">
        <f>M78+M79</f>
        <v>1030</v>
      </c>
    </row>
    <row r="82" spans="2:18" ht="15.75" thickBot="1">
      <c r="B82" s="112" t="s">
        <v>3</v>
      </c>
      <c r="C82" s="112" t="s">
        <v>15</v>
      </c>
      <c r="D82" s="112" t="s">
        <v>8</v>
      </c>
      <c r="E82" s="112" t="s">
        <v>9</v>
      </c>
    </row>
    <row r="83" spans="2:18">
      <c r="B83" s="159">
        <v>44256</v>
      </c>
      <c r="C83" s="134" t="s">
        <v>11</v>
      </c>
      <c r="D83" s="135">
        <v>100</v>
      </c>
      <c r="E83" s="140">
        <v>10</v>
      </c>
    </row>
    <row r="84" spans="2:18">
      <c r="B84" s="122">
        <v>44260</v>
      </c>
      <c r="C84" s="115" t="s">
        <v>13</v>
      </c>
      <c r="D84" s="123">
        <v>200</v>
      </c>
      <c r="E84" s="124">
        <v>12</v>
      </c>
    </row>
    <row r="85" spans="2:18">
      <c r="B85" s="122">
        <v>44263</v>
      </c>
      <c r="C85" s="115" t="s">
        <v>13</v>
      </c>
      <c r="D85" s="123">
        <v>60</v>
      </c>
      <c r="E85" s="124">
        <v>15</v>
      </c>
    </row>
    <row r="86" spans="2:18">
      <c r="B86" s="166">
        <v>44265</v>
      </c>
      <c r="C86" s="167" t="s">
        <v>12</v>
      </c>
      <c r="D86" s="168">
        <v>80</v>
      </c>
      <c r="E86" s="119"/>
    </row>
    <row r="87" spans="2:18">
      <c r="B87" s="166">
        <v>44266</v>
      </c>
      <c r="C87" s="167" t="s">
        <v>12</v>
      </c>
      <c r="D87" s="168">
        <v>70</v>
      </c>
      <c r="E87" s="119"/>
    </row>
    <row r="88" spans="2:18">
      <c r="B88" s="122">
        <v>44270</v>
      </c>
      <c r="C88" s="115" t="s">
        <v>13</v>
      </c>
      <c r="D88" s="123">
        <v>300</v>
      </c>
      <c r="E88" s="124">
        <v>20</v>
      </c>
    </row>
    <row r="89" spans="2:18">
      <c r="B89" s="166">
        <v>44273</v>
      </c>
      <c r="C89" s="167" t="s">
        <v>12</v>
      </c>
      <c r="D89" s="168">
        <v>200</v>
      </c>
      <c r="E89" s="120"/>
    </row>
    <row r="90" spans="2:18">
      <c r="B90" s="166">
        <v>44277</v>
      </c>
      <c r="C90" s="169" t="s">
        <v>12</v>
      </c>
      <c r="D90" s="168">
        <v>150</v>
      </c>
      <c r="E90" s="121"/>
    </row>
    <row r="91" spans="2:18">
      <c r="B91" s="166">
        <v>44280</v>
      </c>
      <c r="C91" s="169" t="s">
        <v>12</v>
      </c>
      <c r="D91" s="168">
        <v>90</v>
      </c>
      <c r="E91" s="121"/>
    </row>
    <row r="92" spans="2:18">
      <c r="B92" s="122">
        <v>44285</v>
      </c>
      <c r="C92" s="125" t="s">
        <v>13</v>
      </c>
      <c r="D92" s="123">
        <v>30</v>
      </c>
      <c r="E92" s="124">
        <v>11</v>
      </c>
    </row>
    <row r="93" spans="2:18">
      <c r="B93" s="158">
        <v>44286</v>
      </c>
      <c r="C93" s="131" t="s">
        <v>14</v>
      </c>
      <c r="D93" s="132">
        <f>D83+D84+D85+D88+D92-D86-D87-D89-D90-D91</f>
        <v>100</v>
      </c>
      <c r="E93" s="133"/>
    </row>
    <row r="96" spans="2:18">
      <c r="D96" s="170"/>
      <c r="E96" s="170"/>
      <c r="F96" s="171"/>
      <c r="G96" s="172"/>
      <c r="H96" s="173"/>
      <c r="I96" s="2"/>
      <c r="J96" s="174" t="s">
        <v>20</v>
      </c>
      <c r="K96" s="175" t="s">
        <v>21</v>
      </c>
      <c r="L96" s="176"/>
      <c r="M96" s="177" t="s">
        <v>22</v>
      </c>
      <c r="N96" s="178"/>
      <c r="O96" s="179" t="s">
        <v>23</v>
      </c>
      <c r="Q96" s="180" t="s">
        <v>22</v>
      </c>
      <c r="R96" s="2" t="s">
        <v>23</v>
      </c>
    </row>
    <row r="97" spans="4:18">
      <c r="D97" s="181" t="s">
        <v>35</v>
      </c>
      <c r="E97" s="181"/>
      <c r="F97" s="182"/>
      <c r="G97" s="183"/>
      <c r="H97" s="182"/>
      <c r="I97" s="2">
        <v>302</v>
      </c>
      <c r="J97" s="174" t="s">
        <v>25</v>
      </c>
      <c r="K97" s="175" t="s">
        <v>26</v>
      </c>
      <c r="L97" s="184"/>
      <c r="M97" s="185">
        <v>602</v>
      </c>
      <c r="N97" s="180" t="s">
        <v>18</v>
      </c>
      <c r="O97" s="186">
        <v>302</v>
      </c>
      <c r="Q97" s="187">
        <f>J60+J61</f>
        <v>1140</v>
      </c>
      <c r="R97" s="188">
        <f>Q97</f>
        <v>1140</v>
      </c>
    </row>
    <row r="98" spans="4:18">
      <c r="D98" s="189"/>
      <c r="E98" s="189"/>
      <c r="F98" s="182"/>
      <c r="G98" s="183"/>
      <c r="H98" s="182"/>
      <c r="I98" s="2">
        <v>602</v>
      </c>
      <c r="J98" s="174" t="s">
        <v>25</v>
      </c>
      <c r="K98" s="175" t="s">
        <v>27</v>
      </c>
      <c r="L98" s="190"/>
      <c r="N98" s="1"/>
      <c r="Q98" s="3"/>
      <c r="R98" s="3"/>
    </row>
    <row r="99" spans="4:18">
      <c r="D99" s="2"/>
      <c r="E99" s="2"/>
      <c r="F99" s="1"/>
      <c r="I99" s="10"/>
      <c r="K99" s="129"/>
      <c r="L99" s="10"/>
      <c r="N99" s="7"/>
      <c r="O99" s="10"/>
    </row>
    <row r="100" spans="4:18">
      <c r="D100" s="2"/>
      <c r="E100" s="2"/>
      <c r="F100" s="1"/>
      <c r="I100" s="10"/>
      <c r="K100" s="129"/>
      <c r="L100" s="10"/>
      <c r="N100" s="7"/>
      <c r="O100" s="10"/>
    </row>
    <row r="101" spans="4:18">
      <c r="D101" s="170"/>
      <c r="E101" s="170"/>
      <c r="F101" s="171"/>
      <c r="G101" s="172"/>
      <c r="H101" s="173"/>
      <c r="I101" s="2"/>
      <c r="J101" s="174" t="s">
        <v>20</v>
      </c>
      <c r="K101" s="175" t="s">
        <v>21</v>
      </c>
      <c r="L101" s="176"/>
      <c r="M101" s="177" t="s">
        <v>22</v>
      </c>
      <c r="N101" s="178"/>
      <c r="O101" s="179" t="s">
        <v>23</v>
      </c>
      <c r="Q101" s="180" t="s">
        <v>22</v>
      </c>
      <c r="R101" s="2" t="s">
        <v>23</v>
      </c>
    </row>
    <row r="102" spans="4:18">
      <c r="D102" s="181" t="s">
        <v>36</v>
      </c>
      <c r="E102" s="181"/>
      <c r="F102" s="182"/>
      <c r="G102" s="183"/>
      <c r="H102" s="182"/>
      <c r="I102" s="2">
        <v>302</v>
      </c>
      <c r="J102" s="174" t="s">
        <v>25</v>
      </c>
      <c r="K102" s="175" t="s">
        <v>26</v>
      </c>
      <c r="L102" s="184"/>
      <c r="M102" s="185">
        <v>602</v>
      </c>
      <c r="N102" s="180" t="s">
        <v>18</v>
      </c>
      <c r="O102" s="186">
        <v>302</v>
      </c>
      <c r="Q102" s="187">
        <f>J63</f>
        <v>840</v>
      </c>
      <c r="R102" s="188">
        <f>Q102</f>
        <v>840</v>
      </c>
    </row>
    <row r="103" spans="4:18">
      <c r="D103" s="189"/>
      <c r="E103" s="189"/>
      <c r="F103" s="182"/>
      <c r="G103" s="183"/>
      <c r="H103" s="182"/>
      <c r="I103" s="2">
        <v>602</v>
      </c>
      <c r="J103" s="174" t="s">
        <v>25</v>
      </c>
      <c r="K103" s="175" t="s">
        <v>27</v>
      </c>
      <c r="L103" s="190"/>
      <c r="N103" s="1"/>
      <c r="Q103" s="3"/>
      <c r="R103" s="3"/>
    </row>
    <row r="104" spans="4:18">
      <c r="D104" s="2"/>
      <c r="E104" s="2"/>
      <c r="F104" s="1"/>
      <c r="I104" s="10"/>
      <c r="K104" s="129"/>
      <c r="L104" s="10"/>
      <c r="N104" s="7"/>
      <c r="O104" s="10"/>
    </row>
    <row r="105" spans="4:18">
      <c r="D105" s="2"/>
      <c r="E105" s="2"/>
      <c r="F105" s="1"/>
      <c r="I105" s="10"/>
      <c r="K105" s="129"/>
      <c r="L105" s="10"/>
      <c r="N105" s="7"/>
      <c r="O105" s="10"/>
    </row>
    <row r="106" spans="4:18">
      <c r="D106" s="170"/>
      <c r="E106" s="170"/>
      <c r="F106" s="171"/>
      <c r="G106" s="172"/>
      <c r="H106" s="173"/>
      <c r="I106" s="2"/>
      <c r="J106" s="174" t="s">
        <v>20</v>
      </c>
      <c r="K106" s="175" t="s">
        <v>21</v>
      </c>
      <c r="L106" s="176"/>
      <c r="M106" s="177" t="s">
        <v>22</v>
      </c>
      <c r="N106" s="178"/>
      <c r="O106" s="179" t="s">
        <v>23</v>
      </c>
      <c r="Q106" s="180" t="s">
        <v>22</v>
      </c>
      <c r="R106" s="2" t="s">
        <v>23</v>
      </c>
    </row>
    <row r="107" spans="4:18">
      <c r="D107" s="181" t="s">
        <v>37</v>
      </c>
      <c r="E107" s="181"/>
      <c r="F107" s="182"/>
      <c r="G107" s="183"/>
      <c r="H107" s="182"/>
      <c r="I107" s="2">
        <v>302</v>
      </c>
      <c r="J107" s="174" t="s">
        <v>25</v>
      </c>
      <c r="K107" s="175" t="s">
        <v>26</v>
      </c>
      <c r="L107" s="184"/>
      <c r="M107" s="185">
        <v>602</v>
      </c>
      <c r="N107" s="180" t="s">
        <v>18</v>
      </c>
      <c r="O107" s="186">
        <v>302</v>
      </c>
      <c r="Q107" s="187">
        <f>J68</f>
        <v>4000</v>
      </c>
      <c r="R107" s="188">
        <f>Q107</f>
        <v>4000</v>
      </c>
    </row>
    <row r="108" spans="4:18">
      <c r="D108" s="189"/>
      <c r="E108" s="189"/>
      <c r="F108" s="182"/>
      <c r="G108" s="183"/>
      <c r="H108" s="182"/>
      <c r="I108" s="2">
        <v>602</v>
      </c>
      <c r="J108" s="174" t="s">
        <v>25</v>
      </c>
      <c r="K108" s="175" t="s">
        <v>27</v>
      </c>
      <c r="L108" s="190"/>
      <c r="N108" s="1"/>
      <c r="Q108" s="3"/>
      <c r="R108" s="3"/>
    </row>
    <row r="109" spans="4:18">
      <c r="D109" s="1"/>
      <c r="E109" s="3"/>
      <c r="F109" s="3"/>
      <c r="G109" s="5"/>
      <c r="H109" s="3"/>
      <c r="I109" s="3"/>
      <c r="J109" s="5"/>
      <c r="K109" s="136"/>
      <c r="L109" s="6"/>
      <c r="M109" s="5"/>
    </row>
    <row r="110" spans="4:18">
      <c r="D110" s="1"/>
      <c r="E110" s="3"/>
      <c r="F110" s="3"/>
      <c r="G110" s="5"/>
      <c r="H110" s="3"/>
      <c r="I110" s="3"/>
      <c r="J110" s="5"/>
      <c r="K110" s="136"/>
      <c r="L110" s="6"/>
      <c r="M110" s="5"/>
    </row>
    <row r="111" spans="4:18">
      <c r="D111" s="170"/>
      <c r="E111" s="170"/>
      <c r="F111" s="171"/>
      <c r="G111" s="172"/>
      <c r="H111" s="173"/>
      <c r="I111" s="2"/>
      <c r="J111" s="174" t="s">
        <v>20</v>
      </c>
      <c r="K111" s="175" t="s">
        <v>21</v>
      </c>
      <c r="L111" s="176"/>
      <c r="M111" s="177" t="s">
        <v>22</v>
      </c>
      <c r="N111" s="178"/>
      <c r="O111" s="179" t="s">
        <v>23</v>
      </c>
      <c r="Q111" s="180" t="s">
        <v>22</v>
      </c>
      <c r="R111" s="2" t="s">
        <v>23</v>
      </c>
    </row>
    <row r="112" spans="4:18">
      <c r="D112" s="181" t="s">
        <v>38</v>
      </c>
      <c r="E112" s="181"/>
      <c r="F112" s="182"/>
      <c r="G112" s="183"/>
      <c r="H112" s="182"/>
      <c r="I112" s="2">
        <v>302</v>
      </c>
      <c r="J112" s="174" t="s">
        <v>25</v>
      </c>
      <c r="K112" s="175" t="s">
        <v>26</v>
      </c>
      <c r="L112" s="184"/>
      <c r="M112" s="185">
        <v>602</v>
      </c>
      <c r="N112" s="180" t="s">
        <v>18</v>
      </c>
      <c r="O112" s="186">
        <v>302</v>
      </c>
      <c r="Q112" s="187">
        <f>J71+J72</f>
        <v>2600</v>
      </c>
      <c r="R112" s="188">
        <f>Q112</f>
        <v>2600</v>
      </c>
    </row>
    <row r="113" spans="2:18">
      <c r="D113" s="189"/>
      <c r="E113" s="189"/>
      <c r="F113" s="182"/>
      <c r="G113" s="183"/>
      <c r="H113" s="182"/>
      <c r="I113" s="2">
        <v>602</v>
      </c>
      <c r="J113" s="174" t="s">
        <v>25</v>
      </c>
      <c r="K113" s="175" t="s">
        <v>27</v>
      </c>
      <c r="L113" s="190"/>
      <c r="N113" s="1"/>
      <c r="Q113" s="3"/>
      <c r="R113" s="3"/>
    </row>
    <row r="114" spans="2:18">
      <c r="D114" s="2"/>
      <c r="E114" s="2"/>
      <c r="F114" s="1"/>
      <c r="I114" s="10"/>
      <c r="K114" s="129"/>
      <c r="L114" s="10"/>
      <c r="N114" s="7"/>
      <c r="O114" s="10"/>
    </row>
    <row r="115" spans="2:18">
      <c r="B115" s="271"/>
      <c r="C115" s="271"/>
      <c r="D115" s="2"/>
      <c r="E115" s="2"/>
      <c r="F115" s="1"/>
      <c r="I115" s="10"/>
      <c r="K115" s="129"/>
      <c r="L115" s="10"/>
      <c r="N115" s="7"/>
      <c r="O115" s="10"/>
    </row>
    <row r="116" spans="2:18">
      <c r="B116" s="159"/>
      <c r="C116" s="134"/>
      <c r="D116" s="170"/>
      <c r="E116" s="170"/>
      <c r="F116" s="171"/>
      <c r="G116" s="172"/>
      <c r="H116" s="173"/>
      <c r="I116" s="2"/>
      <c r="J116" s="174" t="s">
        <v>20</v>
      </c>
      <c r="K116" s="175" t="s">
        <v>21</v>
      </c>
      <c r="L116" s="176"/>
      <c r="M116" s="177" t="s">
        <v>22</v>
      </c>
      <c r="N116" s="178"/>
      <c r="O116" s="179" t="s">
        <v>23</v>
      </c>
      <c r="Q116" s="180" t="s">
        <v>22</v>
      </c>
      <c r="R116" s="2" t="s">
        <v>23</v>
      </c>
    </row>
    <row r="117" spans="2:18">
      <c r="B117" s="122"/>
      <c r="C117" s="115"/>
      <c r="D117" s="181" t="s">
        <v>39</v>
      </c>
      <c r="E117" s="181"/>
      <c r="F117" s="182"/>
      <c r="G117" s="183"/>
      <c r="H117" s="182"/>
      <c r="I117" s="2">
        <v>302</v>
      </c>
      <c r="J117" s="174" t="s">
        <v>25</v>
      </c>
      <c r="K117" s="175" t="s">
        <v>26</v>
      </c>
      <c r="L117" s="184"/>
      <c r="M117" s="185">
        <v>602</v>
      </c>
      <c r="N117" s="180" t="s">
        <v>18</v>
      </c>
      <c r="O117" s="186">
        <v>302</v>
      </c>
      <c r="Q117" s="187">
        <f>J74+J75</f>
        <v>1020</v>
      </c>
      <c r="R117" s="188">
        <f>Q117</f>
        <v>1020</v>
      </c>
    </row>
    <row r="118" spans="2:18">
      <c r="B118" s="122"/>
      <c r="C118" s="115"/>
      <c r="D118" s="189"/>
      <c r="E118" s="189"/>
      <c r="F118" s="182"/>
      <c r="G118" s="183"/>
      <c r="H118" s="182"/>
      <c r="I118" s="2">
        <v>602</v>
      </c>
      <c r="J118" s="174" t="s">
        <v>25</v>
      </c>
      <c r="K118" s="175" t="s">
        <v>27</v>
      </c>
      <c r="L118" s="190"/>
      <c r="N118" s="1"/>
      <c r="Q118" s="3"/>
      <c r="R118" s="3"/>
    </row>
    <row r="119" spans="2:18">
      <c r="B119" s="117"/>
      <c r="C119" s="272"/>
      <c r="D119" s="120"/>
      <c r="E119" s="119"/>
    </row>
    <row r="120" spans="2:18">
      <c r="B120" s="117"/>
      <c r="C120" s="272"/>
      <c r="D120" s="120"/>
      <c r="E120" s="119"/>
    </row>
    <row r="121" spans="2:18">
      <c r="B121" s="122"/>
      <c r="C121" s="115"/>
      <c r="D121" s="123"/>
      <c r="E121" s="124"/>
    </row>
    <row r="122" spans="2:18">
      <c r="B122" s="117"/>
      <c r="C122" s="272"/>
      <c r="D122" s="120"/>
      <c r="E122" s="120"/>
    </row>
    <row r="123" spans="2:18">
      <c r="B123" s="117"/>
      <c r="C123" s="118"/>
      <c r="D123" s="120"/>
      <c r="E123" s="121"/>
    </row>
    <row r="124" spans="2:18">
      <c r="B124" s="117"/>
      <c r="C124" s="118"/>
      <c r="D124" s="120"/>
      <c r="E124" s="121"/>
    </row>
    <row r="125" spans="2:18">
      <c r="B125" s="122"/>
      <c r="C125" s="125"/>
      <c r="D125" s="123"/>
      <c r="E125" s="124"/>
    </row>
    <row r="126" spans="2:18">
      <c r="B126" s="159"/>
      <c r="C126" s="128"/>
      <c r="D126" s="129"/>
      <c r="E126" s="130"/>
    </row>
  </sheetData>
  <mergeCells count="127">
    <mergeCell ref="B74:B75"/>
    <mergeCell ref="C74:C75"/>
    <mergeCell ref="D74:D75"/>
    <mergeCell ref="E74:G75"/>
    <mergeCell ref="H61:H62"/>
    <mergeCell ref="I61:I62"/>
    <mergeCell ref="J61:J62"/>
    <mergeCell ref="H63:H64"/>
    <mergeCell ref="I63:I64"/>
    <mergeCell ref="J63:J64"/>
    <mergeCell ref="H68:H70"/>
    <mergeCell ref="I68:I70"/>
    <mergeCell ref="J68:J70"/>
    <mergeCell ref="H72:H73"/>
    <mergeCell ref="I72:I73"/>
    <mergeCell ref="H65:J67"/>
    <mergeCell ref="B68:B70"/>
    <mergeCell ref="C71:C73"/>
    <mergeCell ref="D71:D73"/>
    <mergeCell ref="E71:G73"/>
    <mergeCell ref="C68:C70"/>
    <mergeCell ref="D68:D70"/>
    <mergeCell ref="E68:G70"/>
    <mergeCell ref="K52:M52"/>
    <mergeCell ref="E54:G54"/>
    <mergeCell ref="H54:J54"/>
    <mergeCell ref="B52:B53"/>
    <mergeCell ref="C52:C53"/>
    <mergeCell ref="D52:D53"/>
    <mergeCell ref="H55:J56"/>
    <mergeCell ref="G55:G56"/>
    <mergeCell ref="F55:F56"/>
    <mergeCell ref="E55:E56"/>
    <mergeCell ref="D55:D56"/>
    <mergeCell ref="C55:C56"/>
    <mergeCell ref="B55:B56"/>
    <mergeCell ref="B7:B8"/>
    <mergeCell ref="C7:C8"/>
    <mergeCell ref="D7:D8"/>
    <mergeCell ref="E7:E8"/>
    <mergeCell ref="F7:F8"/>
    <mergeCell ref="G7:G8"/>
    <mergeCell ref="H7:J8"/>
    <mergeCell ref="B9:B10"/>
    <mergeCell ref="C9:C10"/>
    <mergeCell ref="D9:D10"/>
    <mergeCell ref="E9:G10"/>
    <mergeCell ref="K3:M3"/>
    <mergeCell ref="B3:B4"/>
    <mergeCell ref="C3:C4"/>
    <mergeCell ref="D3:D4"/>
    <mergeCell ref="E3:G3"/>
    <mergeCell ref="H3:J3"/>
    <mergeCell ref="E5:G5"/>
    <mergeCell ref="H5:J5"/>
    <mergeCell ref="E6:G6"/>
    <mergeCell ref="B11:B12"/>
    <mergeCell ref="C11:C12"/>
    <mergeCell ref="D11:D12"/>
    <mergeCell ref="E11:E12"/>
    <mergeCell ref="F11:F12"/>
    <mergeCell ref="G11:G12"/>
    <mergeCell ref="H11:J12"/>
    <mergeCell ref="B13:B15"/>
    <mergeCell ref="C13:C15"/>
    <mergeCell ref="D13:D15"/>
    <mergeCell ref="E13:E15"/>
    <mergeCell ref="F13:F15"/>
    <mergeCell ref="G13:G15"/>
    <mergeCell ref="H13:J15"/>
    <mergeCell ref="H17:H18"/>
    <mergeCell ref="I17:I18"/>
    <mergeCell ref="J17:J18"/>
    <mergeCell ref="B63:B64"/>
    <mergeCell ref="C63:C64"/>
    <mergeCell ref="D63:D64"/>
    <mergeCell ref="B16:B18"/>
    <mergeCell ref="C16:C18"/>
    <mergeCell ref="D16:D18"/>
    <mergeCell ref="E16:G18"/>
    <mergeCell ref="B19:B20"/>
    <mergeCell ref="C19:C20"/>
    <mergeCell ref="D19:D20"/>
    <mergeCell ref="E19:E20"/>
    <mergeCell ref="F19:F20"/>
    <mergeCell ref="G19:G20"/>
    <mergeCell ref="H57:J59"/>
    <mergeCell ref="B60:B62"/>
    <mergeCell ref="C60:C62"/>
    <mergeCell ref="D60:D62"/>
    <mergeCell ref="E60:G62"/>
    <mergeCell ref="E52:G52"/>
    <mergeCell ref="H52:J52"/>
    <mergeCell ref="B57:B59"/>
    <mergeCell ref="H19:H20"/>
    <mergeCell ref="I19:I20"/>
    <mergeCell ref="J19:J20"/>
    <mergeCell ref="C57:C59"/>
    <mergeCell ref="D57:D59"/>
    <mergeCell ref="E57:E59"/>
    <mergeCell ref="F57:F59"/>
    <mergeCell ref="G57:G59"/>
    <mergeCell ref="J72:J73"/>
    <mergeCell ref="Y1:AC1"/>
    <mergeCell ref="B76:B77"/>
    <mergeCell ref="C76:C77"/>
    <mergeCell ref="D76:D77"/>
    <mergeCell ref="E76:E77"/>
    <mergeCell ref="F76:F77"/>
    <mergeCell ref="G76:G77"/>
    <mergeCell ref="H76:J77"/>
    <mergeCell ref="J78:J79"/>
    <mergeCell ref="H78:H79"/>
    <mergeCell ref="I78:I79"/>
    <mergeCell ref="G78:G79"/>
    <mergeCell ref="B78:B79"/>
    <mergeCell ref="C78:C79"/>
    <mergeCell ref="D78:D79"/>
    <mergeCell ref="E78:E79"/>
    <mergeCell ref="F78:F79"/>
    <mergeCell ref="B65:B67"/>
    <mergeCell ref="C65:C67"/>
    <mergeCell ref="D65:D67"/>
    <mergeCell ref="E65:E67"/>
    <mergeCell ref="F65:F67"/>
    <mergeCell ref="G65:G67"/>
    <mergeCell ref="B71:B73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08F726E745A04C91F9F8F895D66162" ma:contentTypeVersion="2" ma:contentTypeDescription="Create a new document." ma:contentTypeScope="" ma:versionID="754e55f924c09c1c451957368d568516">
  <xsd:schema xmlns:xsd="http://www.w3.org/2001/XMLSchema" xmlns:xs="http://www.w3.org/2001/XMLSchema" xmlns:p="http://schemas.microsoft.com/office/2006/metadata/properties" xmlns:ns2="9a07d9f6-5560-42b9-af2b-9c7500fb4ebb" targetNamespace="http://schemas.microsoft.com/office/2006/metadata/properties" ma:root="true" ma:fieldsID="a42f74979edba4d53594f2409591de41" ns2:_="">
    <xsd:import namespace="9a07d9f6-5560-42b9-af2b-9c7500fb4eb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07d9f6-5560-42b9-af2b-9c7500fb4e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9A98FF-5D7F-4DAA-A7EB-B4F93E70C54B}"/>
</file>

<file path=customXml/itemProps2.xml><?xml version="1.0" encoding="utf-8"?>
<ds:datastoreItem xmlns:ds="http://schemas.openxmlformats.org/officeDocument/2006/customXml" ds:itemID="{444F9C3A-BB31-49D9-A868-BA670B135764}"/>
</file>

<file path=customXml/itemProps3.xml><?xml version="1.0" encoding="utf-8"?>
<ds:datastoreItem xmlns:ds="http://schemas.openxmlformats.org/officeDocument/2006/customXml" ds:itemID="{04970357-CE7A-4D94-AA20-E79C82BC814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 &amp; B</dc:creator>
  <cp:keywords/>
  <dc:description/>
  <cp:lastModifiedBy>Florin Scortescu</cp:lastModifiedBy>
  <cp:revision/>
  <dcterms:created xsi:type="dcterms:W3CDTF">2021-04-05T16:47:38Z</dcterms:created>
  <dcterms:modified xsi:type="dcterms:W3CDTF">2023-04-03T06:57:00Z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0x0101002008F726E745A04C91F9F8F895D66162</vt:lpwstr>
  </property>
</Properties>
</file>