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80"/>
  </bookViews>
  <sheets>
    <sheet name="Avansuri primite de la clienti" sheetId="5" r:id="rId1"/>
    <sheet name="Avansuri acordate furnizorilor" sheetId="7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3" i="7" l="1"/>
  <c r="P32" i="7"/>
  <c r="P15" i="7"/>
  <c r="P26" i="7"/>
  <c r="P16" i="7"/>
  <c r="Q57" i="5"/>
  <c r="Q50" i="7"/>
  <c r="Q89" i="7"/>
  <c r="Q84" i="7"/>
  <c r="AC93" i="7"/>
  <c r="AA93" i="7"/>
  <c r="AC94" i="7" s="1"/>
  <c r="W93" i="7"/>
  <c r="U93" i="7"/>
  <c r="W94" i="7" s="1"/>
  <c r="AC84" i="7"/>
  <c r="AA84" i="7"/>
  <c r="W84" i="7"/>
  <c r="U84" i="7"/>
  <c r="W85" i="7" s="1"/>
  <c r="Q94" i="7"/>
  <c r="P80" i="7"/>
  <c r="Q78" i="7" s="1"/>
  <c r="AC75" i="7"/>
  <c r="AA75" i="7"/>
  <c r="W75" i="7"/>
  <c r="U75" i="7"/>
  <c r="P74" i="7"/>
  <c r="Q71" i="7" s="1"/>
  <c r="AA63" i="7"/>
  <c r="AC63" i="7"/>
  <c r="AC64" i="7"/>
  <c r="U63" i="7"/>
  <c r="P59" i="7"/>
  <c r="Q57" i="7" s="1"/>
  <c r="W63" i="7"/>
  <c r="AC54" i="7"/>
  <c r="AA54" i="7"/>
  <c r="W54" i="7"/>
  <c r="U54" i="7"/>
  <c r="W55" i="7" s="1"/>
  <c r="AA55" i="7" l="1"/>
  <c r="W64" i="7"/>
  <c r="W76" i="7"/>
  <c r="AA76" i="7"/>
  <c r="AC85" i="7"/>
  <c r="Q37" i="7"/>
  <c r="P33" i="7"/>
  <c r="P27" i="7"/>
  <c r="U27" i="7"/>
  <c r="U18" i="7"/>
  <c r="AC18" i="7"/>
  <c r="W18" i="7"/>
  <c r="AA18" i="7"/>
  <c r="W27" i="7"/>
  <c r="AC27" i="7"/>
  <c r="AA27" i="7"/>
  <c r="Q20" i="7"/>
  <c r="AC58" i="5"/>
  <c r="AC67" i="5"/>
  <c r="W58" i="5"/>
  <c r="U58" i="5"/>
  <c r="Q92" i="5"/>
  <c r="W94" i="5"/>
  <c r="U94" i="5"/>
  <c r="AC85" i="5"/>
  <c r="AA85" i="5"/>
  <c r="Q82" i="5"/>
  <c r="Q87" i="5"/>
  <c r="Q73" i="5"/>
  <c r="P71" i="5" s="1"/>
  <c r="Q77" i="5"/>
  <c r="W85" i="5"/>
  <c r="U85" i="5"/>
  <c r="W76" i="5"/>
  <c r="U76" i="5"/>
  <c r="Q66" i="5"/>
  <c r="P54" i="5"/>
  <c r="AC76" i="5"/>
  <c r="AA76" i="5"/>
  <c r="AA67" i="5"/>
  <c r="W67" i="5"/>
  <c r="U67" i="5"/>
  <c r="W68" i="5" s="1"/>
  <c r="Q61" i="5"/>
  <c r="AA58" i="5"/>
  <c r="Q27" i="5"/>
  <c r="P25" i="5" s="1"/>
  <c r="Q16" i="5"/>
  <c r="Q42" i="5"/>
  <c r="U18" i="5"/>
  <c r="AC27" i="5"/>
  <c r="AC18" i="5"/>
  <c r="Q38" i="5"/>
  <c r="Q31" i="5"/>
  <c r="Q20" i="5"/>
  <c r="AA86" i="5" l="1"/>
  <c r="AA68" i="5"/>
  <c r="W19" i="7"/>
  <c r="AA19" i="7"/>
  <c r="AC28" i="7"/>
  <c r="W28" i="7"/>
  <c r="AA77" i="5"/>
  <c r="W77" i="5"/>
  <c r="W59" i="5"/>
  <c r="W86" i="5"/>
  <c r="AA59" i="5"/>
  <c r="W95" i="5"/>
  <c r="U27" i="5"/>
  <c r="W27" i="5"/>
  <c r="AA18" i="5"/>
  <c r="AA19" i="5" l="1"/>
  <c r="W28" i="5"/>
  <c r="AC36" i="5" l="1"/>
  <c r="AA36" i="5"/>
  <c r="AA37" i="5" l="1"/>
  <c r="AA27" i="5" l="1"/>
  <c r="AA28" i="5" l="1"/>
  <c r="W18" i="5"/>
  <c r="W19" i="5" l="1"/>
</calcChain>
</file>

<file path=xl/comments1.xml><?xml version="1.0" encoding="utf-8"?>
<comments xmlns="http://schemas.openxmlformats.org/spreadsheetml/2006/main">
  <authors>
    <author>Author</author>
  </authors>
  <commentList>
    <comment ref="C14" authorId="0" shapeId="0">
      <text>
        <r>
          <rPr>
            <sz val="9"/>
            <color indexed="81"/>
            <rFont val="Tahoma"/>
            <family val="2"/>
            <charset val="238"/>
          </rPr>
          <t>Aplicatia propusa 1</t>
        </r>
      </text>
    </comment>
    <comment ref="C54" authorId="0" shapeId="0">
      <text>
        <r>
          <rPr>
            <sz val="9"/>
            <color indexed="81"/>
            <rFont val="Tahoma"/>
            <family val="2"/>
            <charset val="238"/>
          </rPr>
          <t xml:space="preserve">Aplicatia propusa 2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14" authorId="0" shapeId="0">
      <text>
        <r>
          <rPr>
            <sz val="9"/>
            <color indexed="81"/>
            <rFont val="Tahoma"/>
            <family val="2"/>
            <charset val="238"/>
          </rPr>
          <t>Aplicatia propusa 3</t>
        </r>
      </text>
    </comment>
    <comment ref="C50" authorId="0" shapeId="0">
      <text>
        <r>
          <rPr>
            <sz val="9"/>
            <color indexed="81"/>
            <rFont val="Tahoma"/>
            <family val="2"/>
            <charset val="238"/>
          </rPr>
          <t>Aplicatia propusa 4</t>
        </r>
      </text>
    </comment>
    <comment ref="C71" authorId="0" shapeId="0">
      <text>
        <r>
          <rPr>
            <sz val="9"/>
            <color indexed="81"/>
            <rFont val="Tahoma"/>
            <family val="2"/>
            <charset val="238"/>
          </rPr>
          <t>Aplicatia propusa 5</t>
        </r>
      </text>
    </comment>
  </commentList>
</comments>
</file>

<file path=xl/sharedStrings.xml><?xml version="1.0" encoding="utf-8"?>
<sst xmlns="http://schemas.openxmlformats.org/spreadsheetml/2006/main" count="634" uniqueCount="61">
  <si>
    <t>D</t>
  </si>
  <si>
    <t>A</t>
  </si>
  <si>
    <t>C</t>
  </si>
  <si>
    <t>+</t>
  </si>
  <si>
    <t>-</t>
  </si>
  <si>
    <t>P</t>
  </si>
  <si>
    <t>Analiza contabilă</t>
  </si>
  <si>
    <t>A / P</t>
  </si>
  <si>
    <t>+ / -</t>
  </si>
  <si>
    <t>1.</t>
  </si>
  <si>
    <r>
      <t xml:space="preserve">facturare avans primit de la clienti </t>
    </r>
    <r>
      <rPr>
        <sz val="10"/>
        <rFont val="Calibri"/>
        <family val="2"/>
        <charset val="238"/>
        <scheme val="minor"/>
      </rPr>
      <t>(12.06.N)</t>
    </r>
  </si>
  <si>
    <t>=</t>
  </si>
  <si>
    <t>%</t>
  </si>
  <si>
    <t>Si</t>
  </si>
  <si>
    <t>Rd</t>
  </si>
  <si>
    <t>Rc</t>
  </si>
  <si>
    <t>TSD</t>
  </si>
  <si>
    <t>TSC</t>
  </si>
  <si>
    <t>Sfd</t>
  </si>
  <si>
    <t>Sfc</t>
  </si>
  <si>
    <t>incasare factura de avans de la client in contul de disponibil bancar</t>
  </si>
  <si>
    <r>
      <t xml:space="preserve">facturare vanzare semifabricate catre client </t>
    </r>
    <r>
      <rPr>
        <sz val="10"/>
        <rFont val="Calibri"/>
        <family val="2"/>
        <charset val="238"/>
        <scheme val="minor"/>
      </rPr>
      <t>(la valoarea totala a semifabricatelor - 22.06.N)</t>
    </r>
  </si>
  <si>
    <r>
      <t xml:space="preserve">descarcare gestiune de semifabricatele vandute </t>
    </r>
    <r>
      <rPr>
        <sz val="10"/>
        <rFont val="Calibri"/>
        <family val="2"/>
        <charset val="238"/>
        <scheme val="minor"/>
      </rPr>
      <t>(cost de productie semifabricate - 17.000 lei)</t>
    </r>
  </si>
  <si>
    <r>
      <t xml:space="preserve">regularizare avans primit </t>
    </r>
    <r>
      <rPr>
        <sz val="10"/>
        <rFont val="Calibri"/>
        <family val="2"/>
        <charset val="238"/>
        <scheme val="minor"/>
      </rPr>
      <t>(diminuarea facturii totale cu avansul primit si a TVA-ului aferent acestuia - se scad)</t>
    </r>
  </si>
  <si>
    <r>
      <t xml:space="preserve">incasare factura in contul de disponibil bancar </t>
    </r>
    <r>
      <rPr>
        <sz val="10"/>
        <rFont val="Calibri"/>
        <family val="2"/>
        <charset val="238"/>
        <scheme val="minor"/>
      </rPr>
      <t>(factura totala minus factura de avans incasata initial)</t>
    </r>
  </si>
  <si>
    <t>Pp. ca ambalajele enitatii existente in stoc sunt in valoare de 10.000 lei.</t>
  </si>
  <si>
    <t>2.</t>
  </si>
  <si>
    <r>
      <t xml:space="preserve">facturare semifabricate si ambalaje </t>
    </r>
    <r>
      <rPr>
        <sz val="10"/>
        <rFont val="Calibri"/>
        <family val="2"/>
        <charset val="238"/>
        <scheme val="minor"/>
      </rPr>
      <t>(lazi care trebuie primite inapoi - 03.02.N)</t>
    </r>
  </si>
  <si>
    <r>
      <t xml:space="preserve">descarcare gestiune de semifabricatele vandute </t>
    </r>
    <r>
      <rPr>
        <sz val="10"/>
        <rFont val="Calibri"/>
        <family val="2"/>
        <charset val="238"/>
        <scheme val="minor"/>
      </rPr>
      <t>(cost de productie 80.000 lei)</t>
    </r>
  </si>
  <si>
    <t>evidentiere ambalaje aflate la client</t>
  </si>
  <si>
    <t>a)</t>
  </si>
  <si>
    <t>b)</t>
  </si>
  <si>
    <r>
      <t xml:space="preserve">incasare factura in contul de disponibil bancar </t>
    </r>
    <r>
      <rPr>
        <sz val="10"/>
        <rFont val="Calibri"/>
        <family val="2"/>
        <charset val="238"/>
        <scheme val="minor"/>
      </rPr>
      <t>(factura totala minus valoarea ambalajelor nerestituite de client (1.800 lei) si TVA aferent acestora (342 lei))</t>
    </r>
  </si>
  <si>
    <t>Conf. Univ. Dr. Florin Scorțescu</t>
  </si>
  <si>
    <t>Pp. ca in contul bancar al societatii exista suma de 25.000 lei</t>
  </si>
  <si>
    <r>
      <t xml:space="preserve">primire factura de avans de la furnizor </t>
    </r>
    <r>
      <rPr>
        <sz val="10"/>
        <rFont val="Calibri"/>
        <family val="2"/>
        <charset val="238"/>
        <scheme val="minor"/>
      </rPr>
      <t>(12.07.N)</t>
    </r>
  </si>
  <si>
    <t>plata factura de avans către furnizor din contul de disponibil bancar</t>
  </si>
  <si>
    <r>
      <t>inregistrare factura de achizitie rasaduri</t>
    </r>
    <r>
      <rPr>
        <sz val="10"/>
        <rFont val="Calibri"/>
        <family val="2"/>
        <charset val="238"/>
        <scheme val="minor"/>
      </rPr>
      <t xml:space="preserve"> (22.07.N)</t>
    </r>
  </si>
  <si>
    <r>
      <t xml:space="preserve">regularizare avans acordat furnizorului </t>
    </r>
    <r>
      <rPr>
        <sz val="10"/>
        <rFont val="Calibri"/>
        <family val="2"/>
        <charset val="238"/>
        <scheme val="minor"/>
      </rPr>
      <t>(diminuarea facturii totale cu avansul acordat si a TVA-ului aferent acestuia - se scad)</t>
    </r>
  </si>
  <si>
    <r>
      <t xml:space="preserve">plata factura furnizor din contul de disponibil bancar </t>
    </r>
    <r>
      <rPr>
        <sz val="10"/>
        <rFont val="Calibri"/>
        <family val="2"/>
        <charset val="238"/>
        <scheme val="minor"/>
      </rPr>
      <t>(factura totala minus factura de avans platita initial)</t>
    </r>
  </si>
  <si>
    <t>Pp. ca in contul bancar al societatii exista suma de 15.000 lei</t>
  </si>
  <si>
    <r>
      <t xml:space="preserve">achizitie motorina si ambalaje </t>
    </r>
    <r>
      <rPr>
        <sz val="10"/>
        <rFont val="Calibri"/>
        <family val="2"/>
        <charset val="238"/>
        <scheme val="minor"/>
      </rPr>
      <t>(butoaie de metal care trebuie restituite furnizorului - 30.09.N)</t>
    </r>
  </si>
  <si>
    <r>
      <t>evidentiere ambalaje restituite furnizorului in totalitate</t>
    </r>
    <r>
      <rPr>
        <sz val="10"/>
        <rFont val="Calibri"/>
        <family val="2"/>
        <charset val="238"/>
        <scheme val="minor"/>
      </rPr>
      <t xml:space="preserve"> (4.000 lei + TVA aferent = 4.760 lei)</t>
    </r>
  </si>
  <si>
    <r>
      <t xml:space="preserve">plata factura furnizor din contul de disponibil bancar </t>
    </r>
    <r>
      <rPr>
        <sz val="10"/>
        <rFont val="Calibri"/>
        <family val="2"/>
        <charset val="238"/>
        <scheme val="minor"/>
      </rPr>
      <t>(factura totala minus factura de returnare ambalaje - 04.10.N)</t>
    </r>
  </si>
  <si>
    <t>Pp. ca in contul bancar al societatii exista suma de 100.000 lei</t>
  </si>
  <si>
    <t>3.</t>
  </si>
  <si>
    <r>
      <t xml:space="preserve">achizitie materii prime si ambalaje care trebuie restituite furnizorului </t>
    </r>
    <r>
      <rPr>
        <sz val="10"/>
        <rFont val="Calibri"/>
        <family val="2"/>
        <charset val="238"/>
        <scheme val="minor"/>
      </rPr>
      <t>(16.08.N)</t>
    </r>
  </si>
  <si>
    <r>
      <t xml:space="preserve">retinere de catre client de ambalaje de la furnizor </t>
    </r>
    <r>
      <rPr>
        <sz val="10"/>
        <rFont val="Calibri"/>
        <family val="2"/>
        <charset val="238"/>
        <scheme val="minor"/>
      </rPr>
      <t>(4.500 lei x 50% = 2.250 lei)</t>
    </r>
  </si>
  <si>
    <r>
      <t xml:space="preserve">evidentiere ambalaje de la furnizor degradate la client </t>
    </r>
    <r>
      <rPr>
        <sz val="10"/>
        <rFont val="Calibri"/>
        <family val="2"/>
        <charset val="238"/>
        <scheme val="minor"/>
      </rPr>
      <t>(4.500 lei x 20% = 900 lei)</t>
    </r>
  </si>
  <si>
    <r>
      <t xml:space="preserve">plata factura furnizor din contul de disponibil bancar </t>
    </r>
    <r>
      <rPr>
        <sz val="10"/>
        <rFont val="Calibri"/>
        <family val="2"/>
        <charset val="238"/>
        <scheme val="minor"/>
      </rPr>
      <t>(factura totala minus ambalajele returnate si TVA aferent acestora - 26.08.N)</t>
    </r>
  </si>
  <si>
    <t>a) diminuarea facturii totale cu avansul primit si a TVA aferent acestui avans</t>
  </si>
  <si>
    <r>
      <t xml:space="preserve">b) primirea de la terti a ambalajelor pe care ei le returneaza </t>
    </r>
    <r>
      <rPr>
        <sz val="10"/>
        <rFont val="Calibri"/>
        <family val="2"/>
        <charset val="238"/>
        <scheme val="minor"/>
      </rPr>
      <t>(1.800 lei)</t>
    </r>
  </si>
  <si>
    <r>
      <t xml:space="preserve">b) scoaterea din gestiune a ambalajelor neprimite </t>
    </r>
    <r>
      <rPr>
        <sz val="10"/>
        <rFont val="Calibri"/>
        <family val="2"/>
        <charset val="238"/>
        <scheme val="minor"/>
      </rPr>
      <t>(4.200 lei)</t>
    </r>
  </si>
  <si>
    <r>
      <t xml:space="preserve">a) evidentiere amblaje neprimite ca o vanzare a acestora catre client </t>
    </r>
    <r>
      <rPr>
        <sz val="10"/>
        <rFont val="Calibri"/>
        <family val="2"/>
        <charset val="238"/>
        <scheme val="minor"/>
      </rPr>
      <t>(4.200 lei)</t>
    </r>
  </si>
  <si>
    <r>
      <t xml:space="preserve">evidentiere ambalaje restituite furnizorului </t>
    </r>
    <r>
      <rPr>
        <sz val="10"/>
        <rFont val="Calibri"/>
        <family val="2"/>
        <charset val="238"/>
        <scheme val="minor"/>
      </rPr>
      <t xml:space="preserve"> [(4.500 lei x 30%) + TVA aferent = 1.350 lei + TVA aferent = 1.606,50 lei]</t>
    </r>
  </si>
  <si>
    <r>
      <t xml:space="preserve">evidentiere ambalaje primite inapoi de la client </t>
    </r>
    <r>
      <rPr>
        <sz val="10"/>
        <color rgb="FF0000FF"/>
        <rFont val="Calibri"/>
        <family val="2"/>
        <charset val="238"/>
        <scheme val="minor"/>
      </rPr>
      <t>(6.000 lei x 30% = 1.800 lei)</t>
    </r>
  </si>
  <si>
    <r>
      <t xml:space="preserve">evidentiere ambalaje neprimite inapoi de la client </t>
    </r>
    <r>
      <rPr>
        <sz val="10"/>
        <color rgb="FF0000FF"/>
        <rFont val="Calibri"/>
        <family val="2"/>
        <charset val="238"/>
        <scheme val="minor"/>
      </rPr>
      <t>(6.000 lei x 70% = 4.200 lei)</t>
    </r>
  </si>
  <si>
    <r>
      <t xml:space="preserve">AVANSURI PRIMITE DE LA CLIENTI </t>
    </r>
    <r>
      <rPr>
        <b/>
        <sz val="11"/>
        <color rgb="FF0000FF"/>
        <rFont val="Calibri"/>
        <family val="2"/>
        <charset val="238"/>
        <scheme val="minor"/>
      </rPr>
      <t>(IN CONTABILITATEA FURNIZORILOR)</t>
    </r>
  </si>
  <si>
    <r>
      <t xml:space="preserve">AMBALAJE CARE CIRCULA PE PRINCIPIUL RESTITUIRII </t>
    </r>
    <r>
      <rPr>
        <b/>
        <sz val="11"/>
        <color rgb="FF0000FF"/>
        <rFont val="Calibri"/>
        <family val="2"/>
        <charset val="238"/>
        <scheme val="minor"/>
      </rPr>
      <t>(IN CONTABILITATEA FURNIZORILOR)</t>
    </r>
  </si>
  <si>
    <r>
      <t xml:space="preserve">AVANSURI ACORDATE FURNIZORILOR </t>
    </r>
    <r>
      <rPr>
        <b/>
        <sz val="11"/>
        <color rgb="FF0000FF"/>
        <rFont val="Calibri"/>
        <family val="2"/>
        <charset val="238"/>
        <scheme val="minor"/>
      </rPr>
      <t>(IN CONTABILITATEA CLIENTILOR)</t>
    </r>
  </si>
  <si>
    <r>
      <t xml:space="preserve">AMBALAJE CARE CIRCULA PE PRINCIPIUL RESTITUIRII </t>
    </r>
    <r>
      <rPr>
        <b/>
        <sz val="11"/>
        <color rgb="FF0000FF"/>
        <rFont val="Calibri"/>
        <family val="2"/>
        <charset val="238"/>
        <scheme val="minor"/>
      </rPr>
      <t>(IN CONTABILITATEA CLIENTILOR)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</si>
</sst>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b/>
      <sz val="14"/>
      <color theme="1"/>
      <name val="Calibri"/>
      <family val="2"/>
      <charset val="238"/>
      <scheme val="minor"/>
    </font>
    <font>
      <b/>
      <u/>
      <sz val="12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rgb="FF0000FF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  <font>
      <b/>
      <sz val="11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u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1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4"/>
      <color rgb="FF0000FF"/>
      <name val="Calibri"/>
      <family val="2"/>
      <charset val="238"/>
      <scheme val="minor"/>
    </font>
    <font>
      <b/>
      <sz val="12"/>
      <color rgb="FFFF0000"/>
      <name val="Times New Roman"/>
      <family val="1"/>
      <charset val="238"/>
    </font>
    <font>
      <b/>
      <sz val="12"/>
      <color rgb="FF0000FF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b/>
      <sz val="10"/>
      <color rgb="FFFFFFFF"/>
      <name val="Calibri"/>
      <family val="2"/>
      <charset val="238"/>
      <scheme val="minor"/>
    </font>
    <font>
      <b/>
      <u/>
      <sz val="10"/>
      <color rgb="FFFF0000"/>
      <name val="Calibri"/>
      <family val="2"/>
      <charset val="238"/>
      <scheme val="minor"/>
    </font>
    <font>
      <b/>
      <sz val="10"/>
      <color rgb="FF0000FF"/>
      <name val="Calibri"/>
      <family val="2"/>
      <charset val="238"/>
      <scheme val="minor"/>
    </font>
    <font>
      <sz val="10"/>
      <color rgb="FF0000FF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dashed">
        <color rgb="FF000000"/>
      </bottom>
      <diagonal/>
    </border>
    <border>
      <left/>
      <right style="dashed">
        <color rgb="FF000000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dashed">
        <color rgb="FF000000"/>
      </right>
      <top style="dashed">
        <color rgb="FF000000"/>
      </top>
      <bottom/>
      <diagonal/>
    </border>
    <border>
      <left style="dashed">
        <color auto="1"/>
      </left>
      <right/>
      <top/>
      <bottom/>
      <diagonal/>
    </border>
    <border>
      <left/>
      <right/>
      <top style="dashed">
        <color auto="1"/>
      </top>
      <bottom/>
      <diagonal/>
    </border>
    <border>
      <left/>
      <right style="dashed">
        <color rgb="FF000000"/>
      </right>
      <top style="dashed">
        <color auto="1"/>
      </top>
      <bottom/>
      <diagonal/>
    </border>
    <border>
      <left/>
      <right style="dashed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medium">
        <color auto="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32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5" xfId="0" applyBorder="1"/>
    <xf numFmtId="0" fontId="7" fillId="0" borderId="0" xfId="0" applyFont="1"/>
    <xf numFmtId="0" fontId="7" fillId="0" borderId="0" xfId="0" applyFont="1" applyAlignment="1">
      <alignment horizontal="right"/>
    </xf>
    <xf numFmtId="4" fontId="0" fillId="0" borderId="5" xfId="0" applyNumberFormat="1" applyBorder="1"/>
    <xf numFmtId="4" fontId="0" fillId="3" borderId="5" xfId="0" applyNumberFormat="1" applyFill="1" applyBorder="1"/>
    <xf numFmtId="4" fontId="0" fillId="3" borderId="0" xfId="0" applyNumberFormat="1" applyFill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4" fontId="0" fillId="0" borderId="0" xfId="0" applyNumberFormat="1" applyBorder="1"/>
    <xf numFmtId="0" fontId="0" fillId="0" borderId="7" xfId="0" applyBorder="1" applyAlignment="1">
      <alignment horizontal="right"/>
    </xf>
    <xf numFmtId="0" fontId="0" fillId="0" borderId="4" xfId="0" applyBorder="1"/>
    <xf numFmtId="4" fontId="0" fillId="0" borderId="10" xfId="0" applyNumberFormat="1" applyBorder="1"/>
    <xf numFmtId="4" fontId="0" fillId="0" borderId="9" xfId="0" applyNumberFormat="1" applyBorder="1"/>
    <xf numFmtId="0" fontId="1" fillId="0" borderId="5" xfId="0" applyFont="1" applyBorder="1"/>
    <xf numFmtId="0" fontId="0" fillId="0" borderId="0" xfId="0" applyAlignment="1">
      <alignment horizontal="right"/>
    </xf>
    <xf numFmtId="0" fontId="0" fillId="0" borderId="12" xfId="0" applyBorder="1"/>
    <xf numFmtId="4" fontId="1" fillId="0" borderId="12" xfId="0" applyNumberFormat="1" applyFont="1" applyBorder="1"/>
    <xf numFmtId="4" fontId="1" fillId="3" borderId="12" xfId="0" applyNumberFormat="1" applyFont="1" applyFill="1" applyBorder="1"/>
    <xf numFmtId="0" fontId="1" fillId="0" borderId="13" xfId="0" applyFont="1" applyBorder="1"/>
    <xf numFmtId="4" fontId="1" fillId="0" borderId="13" xfId="0" applyNumberFormat="1" applyFont="1" applyBorder="1"/>
    <xf numFmtId="4" fontId="1" fillId="3" borderId="13" xfId="0" applyNumberFormat="1" applyFont="1" applyFill="1" applyBorder="1"/>
    <xf numFmtId="0" fontId="1" fillId="0" borderId="13" xfId="0" applyFont="1" applyBorder="1" applyAlignment="1">
      <alignment horizontal="right"/>
    </xf>
    <xf numFmtId="4" fontId="8" fillId="0" borderId="12" xfId="0" applyNumberFormat="1" applyFont="1" applyBorder="1"/>
    <xf numFmtId="0" fontId="8" fillId="0" borderId="12" xfId="0" applyFont="1" applyBorder="1"/>
    <xf numFmtId="0" fontId="9" fillId="0" borderId="0" xfId="0" applyFont="1"/>
    <xf numFmtId="4" fontId="0" fillId="0" borderId="11" xfId="0" applyNumberFormat="1" applyBorder="1"/>
    <xf numFmtId="49" fontId="1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2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49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" fontId="1" fillId="0" borderId="5" xfId="0" applyNumberFormat="1" applyFont="1" applyBorder="1"/>
    <xf numFmtId="4" fontId="14" fillId="0" borderId="0" xfId="0" applyNumberFormat="1" applyFont="1" applyAlignment="1">
      <alignment horizontal="right"/>
    </xf>
    <xf numFmtId="4" fontId="13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6" fillId="0" borderId="0" xfId="0" applyNumberFormat="1" applyFont="1" applyAlignment="1">
      <alignment horizontal="right"/>
    </xf>
    <xf numFmtId="0" fontId="16" fillId="0" borderId="0" xfId="0" applyFont="1" applyAlignment="1">
      <alignment horizontal="center"/>
    </xf>
    <xf numFmtId="4" fontId="12" fillId="0" borderId="0" xfId="0" applyNumberFormat="1" applyFont="1" applyAlignment="1">
      <alignment horizontal="right"/>
    </xf>
    <xf numFmtId="4" fontId="11" fillId="0" borderId="0" xfId="0" applyNumberFormat="1" applyFont="1" applyAlignment="1">
      <alignment horizontal="right"/>
    </xf>
    <xf numFmtId="4" fontId="16" fillId="0" borderId="0" xfId="0" applyNumberFormat="1" applyFont="1" applyAlignment="1">
      <alignment horizontal="right"/>
    </xf>
    <xf numFmtId="10" fontId="4" fillId="0" borderId="0" xfId="0" applyNumberFormat="1" applyFont="1"/>
    <xf numFmtId="10" fontId="12" fillId="0" borderId="0" xfId="0" applyNumberFormat="1" applyFont="1"/>
    <xf numFmtId="10" fontId="16" fillId="0" borderId="0" xfId="0" applyNumberFormat="1" applyFont="1" applyAlignment="1">
      <alignment horizontal="center"/>
    </xf>
    <xf numFmtId="10" fontId="12" fillId="0" borderId="0" xfId="0" applyNumberFormat="1" applyFont="1" applyAlignment="1">
      <alignment horizontal="center"/>
    </xf>
    <xf numFmtId="10" fontId="12" fillId="0" borderId="0" xfId="0" applyNumberFormat="1" applyFont="1" applyAlignment="1">
      <alignment horizontal="right"/>
    </xf>
    <xf numFmtId="0" fontId="1" fillId="0" borderId="0" xfId="0" applyFont="1" applyBorder="1"/>
    <xf numFmtId="0" fontId="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4" borderId="0" xfId="0" applyFill="1" applyBorder="1"/>
    <xf numFmtId="0" fontId="7" fillId="4" borderId="0" xfId="0" applyFont="1" applyFill="1" applyBorder="1"/>
    <xf numFmtId="0" fontId="7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right"/>
    </xf>
    <xf numFmtId="0" fontId="1" fillId="4" borderId="0" xfId="0" applyFont="1" applyFill="1" applyBorder="1"/>
    <xf numFmtId="4" fontId="0" fillId="4" borderId="0" xfId="0" applyNumberFormat="1" applyFill="1" applyBorder="1"/>
    <xf numFmtId="4" fontId="1" fillId="4" borderId="0" xfId="0" applyNumberFormat="1" applyFont="1" applyFill="1" applyBorder="1"/>
    <xf numFmtId="0" fontId="1" fillId="4" borderId="0" xfId="0" applyFont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4" fontId="8" fillId="4" borderId="0" xfId="0" applyNumberFormat="1" applyFont="1" applyFill="1" applyBorder="1"/>
    <xf numFmtId="0" fontId="8" fillId="4" borderId="0" xfId="0" applyFont="1" applyFill="1" applyBorder="1"/>
    <xf numFmtId="0" fontId="0" fillId="4" borderId="14" xfId="0" applyFill="1" applyBorder="1"/>
    <xf numFmtId="0" fontId="7" fillId="4" borderId="14" xfId="0" applyFont="1" applyFill="1" applyBorder="1"/>
    <xf numFmtId="0" fontId="7" fillId="4" borderId="14" xfId="0" applyFont="1" applyFill="1" applyBorder="1" applyAlignment="1">
      <alignment horizontal="right"/>
    </xf>
    <xf numFmtId="0" fontId="1" fillId="4" borderId="14" xfId="0" applyFont="1" applyFill="1" applyBorder="1"/>
    <xf numFmtId="4" fontId="0" fillId="4" borderId="14" xfId="0" applyNumberFormat="1" applyFill="1" applyBorder="1"/>
    <xf numFmtId="4" fontId="1" fillId="4" borderId="14" xfId="0" applyNumberFormat="1" applyFont="1" applyFill="1" applyBorder="1"/>
    <xf numFmtId="0" fontId="1" fillId="4" borderId="14" xfId="0" applyFont="1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4" fontId="8" fillId="4" borderId="14" xfId="0" applyNumberFormat="1" applyFont="1" applyFill="1" applyBorder="1"/>
    <xf numFmtId="0" fontId="8" fillId="4" borderId="14" xfId="0" applyFont="1" applyFill="1" applyBorder="1"/>
    <xf numFmtId="0" fontId="9" fillId="4" borderId="14" xfId="0" applyFont="1" applyFill="1" applyBorder="1"/>
    <xf numFmtId="0" fontId="10" fillId="0" borderId="0" xfId="0" applyFont="1"/>
    <xf numFmtId="0" fontId="0" fillId="0" borderId="8" xfId="0" applyBorder="1" applyAlignment="1">
      <alignment horizontal="left"/>
    </xf>
    <xf numFmtId="4" fontId="1" fillId="0" borderId="0" xfId="0" applyNumberFormat="1" applyFont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19" fillId="0" borderId="0" xfId="0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2" fillId="4" borderId="14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8" fillId="0" borderId="5" xfId="0" applyFont="1" applyBorder="1"/>
    <xf numFmtId="0" fontId="8" fillId="0" borderId="5" xfId="0" applyFont="1" applyBorder="1" applyAlignment="1">
      <alignment horizontal="right"/>
    </xf>
    <xf numFmtId="0" fontId="12" fillId="0" borderId="0" xfId="0" applyFont="1"/>
    <xf numFmtId="4" fontId="1" fillId="0" borderId="0" xfId="0" applyNumberFormat="1" applyFont="1" applyBorder="1" applyAlignment="1">
      <alignment horizontal="right"/>
    </xf>
    <xf numFmtId="10" fontId="12" fillId="0" borderId="0" xfId="0" applyNumberFormat="1" applyFont="1" applyBorder="1"/>
    <xf numFmtId="0" fontId="10" fillId="0" borderId="0" xfId="0" applyFont="1" applyBorder="1"/>
    <xf numFmtId="4" fontId="1" fillId="4" borderId="14" xfId="0" applyNumberFormat="1" applyFont="1" applyFill="1" applyBorder="1" applyAlignment="1">
      <alignment horizontal="right"/>
    </xf>
    <xf numFmtId="10" fontId="12" fillId="4" borderId="14" xfId="0" applyNumberFormat="1" applyFont="1" applyFill="1" applyBorder="1"/>
    <xf numFmtId="0" fontId="1" fillId="4" borderId="14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4" fontId="0" fillId="4" borderId="14" xfId="0" applyNumberFormat="1" applyFont="1" applyFill="1" applyBorder="1" applyAlignment="1">
      <alignment horizontal="right"/>
    </xf>
    <xf numFmtId="0" fontId="17" fillId="4" borderId="14" xfId="0" applyFont="1" applyFill="1" applyBorder="1"/>
    <xf numFmtId="4" fontId="12" fillId="4" borderId="14" xfId="0" applyNumberFormat="1" applyFont="1" applyFill="1" applyBorder="1" applyAlignment="1">
      <alignment horizontal="right"/>
    </xf>
    <xf numFmtId="0" fontId="1" fillId="0" borderId="17" xfId="0" applyFont="1" applyBorder="1"/>
    <xf numFmtId="0" fontId="0" fillId="0" borderId="11" xfId="0" applyBorder="1"/>
    <xf numFmtId="4" fontId="24" fillId="0" borderId="10" xfId="0" applyNumberFormat="1" applyFont="1" applyBorder="1"/>
    <xf numFmtId="4" fontId="24" fillId="0" borderId="9" xfId="0" applyNumberFormat="1" applyFont="1" applyBorder="1"/>
    <xf numFmtId="0" fontId="24" fillId="0" borderId="11" xfId="0" applyFont="1" applyBorder="1"/>
    <xf numFmtId="4" fontId="24" fillId="0" borderId="0" xfId="0" applyNumberFormat="1" applyFont="1"/>
    <xf numFmtId="0" fontId="0" fillId="4" borderId="16" xfId="0" applyFill="1" applyBorder="1"/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8" fillId="0" borderId="0" xfId="0" applyFont="1" applyBorder="1"/>
    <xf numFmtId="0" fontId="19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4" fontId="0" fillId="4" borderId="18" xfId="0" applyNumberFormat="1" applyFill="1" applyBorder="1"/>
    <xf numFmtId="4" fontId="1" fillId="0" borderId="19" xfId="0" applyNumberFormat="1" applyFont="1" applyBorder="1"/>
    <xf numFmtId="4" fontId="0" fillId="0" borderId="19" xfId="0" applyNumberFormat="1" applyBorder="1"/>
    <xf numFmtId="4" fontId="1" fillId="4" borderId="18" xfId="0" applyNumberFormat="1" applyFont="1" applyFill="1" applyBorder="1"/>
    <xf numFmtId="4" fontId="8" fillId="0" borderId="19" xfId="0" applyNumberFormat="1" applyFont="1" applyBorder="1"/>
    <xf numFmtId="0" fontId="1" fillId="4" borderId="15" xfId="0" applyFont="1" applyFill="1" applyBorder="1"/>
    <xf numFmtId="4" fontId="0" fillId="4" borderId="15" xfId="0" applyNumberFormat="1" applyFill="1" applyBorder="1"/>
    <xf numFmtId="0" fontId="1" fillId="4" borderId="15" xfId="0" applyFont="1" applyFill="1" applyBorder="1" applyAlignment="1">
      <alignment horizontal="right"/>
    </xf>
    <xf numFmtId="0" fontId="0" fillId="4" borderId="15" xfId="0" applyFill="1" applyBorder="1"/>
    <xf numFmtId="49" fontId="12" fillId="4" borderId="14" xfId="0" applyNumberFormat="1" applyFont="1" applyFill="1" applyBorder="1" applyAlignment="1">
      <alignment horizontal="center"/>
    </xf>
    <xf numFmtId="49" fontId="8" fillId="4" borderId="14" xfId="0" applyNumberFormat="1" applyFont="1" applyFill="1" applyBorder="1" applyAlignment="1">
      <alignment horizontal="center"/>
    </xf>
    <xf numFmtId="49" fontId="10" fillId="4" borderId="14" xfId="0" applyNumberFormat="1" applyFont="1" applyFill="1" applyBorder="1" applyAlignment="1">
      <alignment horizontal="center"/>
    </xf>
    <xf numFmtId="0" fontId="1" fillId="4" borderId="14" xfId="0" applyFont="1" applyFill="1" applyBorder="1" applyAlignment="1">
      <alignment horizontal="left"/>
    </xf>
    <xf numFmtId="4" fontId="1" fillId="4" borderId="14" xfId="0" applyNumberFormat="1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0" fontId="0" fillId="4" borderId="14" xfId="0" applyFill="1" applyBorder="1" applyAlignment="1">
      <alignment horizontal="left"/>
    </xf>
    <xf numFmtId="49" fontId="1" fillId="4" borderId="14" xfId="0" applyNumberFormat="1" applyFont="1" applyFill="1" applyBorder="1" applyAlignment="1">
      <alignment horizontal="center"/>
    </xf>
    <xf numFmtId="0" fontId="4" fillId="4" borderId="14" xfId="0" applyFont="1" applyFill="1" applyBorder="1" applyAlignment="1">
      <alignment horizontal="right"/>
    </xf>
    <xf numFmtId="0" fontId="8" fillId="4" borderId="14" xfId="0" applyFont="1" applyFill="1" applyBorder="1" applyAlignment="1">
      <alignment horizontal="center"/>
    </xf>
    <xf numFmtId="0" fontId="19" fillId="4" borderId="14" xfId="0" applyFont="1" applyFill="1" applyBorder="1" applyAlignment="1">
      <alignment horizontal="left"/>
    </xf>
    <xf numFmtId="4" fontId="13" fillId="4" borderId="14" xfId="0" applyNumberFormat="1" applyFont="1" applyFill="1" applyBorder="1" applyAlignment="1">
      <alignment horizontal="right"/>
    </xf>
    <xf numFmtId="0" fontId="8" fillId="4" borderId="14" xfId="0" applyFont="1" applyFill="1" applyBorder="1" applyAlignment="1">
      <alignment horizontal="right"/>
    </xf>
    <xf numFmtId="49" fontId="19" fillId="4" borderId="14" xfId="0" applyNumberFormat="1" applyFont="1" applyFill="1" applyBorder="1" applyAlignment="1">
      <alignment horizontal="left"/>
    </xf>
    <xf numFmtId="10" fontId="12" fillId="4" borderId="14" xfId="0" applyNumberFormat="1" applyFont="1" applyFill="1" applyBorder="1" applyAlignment="1">
      <alignment horizontal="right"/>
    </xf>
    <xf numFmtId="4" fontId="14" fillId="4" borderId="14" xfId="0" applyNumberFormat="1" applyFont="1" applyFill="1" applyBorder="1" applyAlignment="1">
      <alignment horizontal="right"/>
    </xf>
    <xf numFmtId="0" fontId="24" fillId="0" borderId="0" xfId="0" applyFont="1" applyBorder="1"/>
    <xf numFmtId="4" fontId="24" fillId="0" borderId="0" xfId="0" applyNumberFormat="1" applyFont="1" applyBorder="1"/>
    <xf numFmtId="4" fontId="17" fillId="0" borderId="10" xfId="0" applyNumberFormat="1" applyFont="1" applyBorder="1"/>
    <xf numFmtId="4" fontId="17" fillId="0" borderId="9" xfId="0" applyNumberFormat="1" applyFont="1" applyBorder="1"/>
    <xf numFmtId="4" fontId="17" fillId="0" borderId="0" xfId="0" applyNumberFormat="1" applyFont="1"/>
    <xf numFmtId="10" fontId="12" fillId="0" borderId="0" xfId="0" applyNumberFormat="1" applyFont="1" applyAlignment="1">
      <alignment wrapText="1"/>
    </xf>
    <xf numFmtId="0" fontId="19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4" fontId="17" fillId="0" borderId="10" xfId="0" applyNumberFormat="1" applyFont="1" applyBorder="1" applyAlignment="1">
      <alignment vertical="center"/>
    </xf>
    <xf numFmtId="4" fontId="17" fillId="0" borderId="9" xfId="0" applyNumberFormat="1" applyFont="1" applyBorder="1" applyAlignment="1">
      <alignment vertical="center"/>
    </xf>
    <xf numFmtId="0" fontId="0" fillId="4" borderId="20" xfId="0" applyFill="1" applyBorder="1" applyAlignment="1">
      <alignment horizontal="right"/>
    </xf>
    <xf numFmtId="4" fontId="17" fillId="0" borderId="0" xfId="0" applyNumberFormat="1" applyFont="1" applyBorder="1"/>
    <xf numFmtId="0" fontId="7" fillId="4" borderId="15" xfId="0" applyFont="1" applyFill="1" applyBorder="1"/>
    <xf numFmtId="0" fontId="7" fillId="4" borderId="15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right"/>
    </xf>
    <xf numFmtId="0" fontId="8" fillId="0" borderId="0" xfId="0" applyFont="1" applyAlignment="1">
      <alignment horizontal="left"/>
    </xf>
    <xf numFmtId="4" fontId="24" fillId="0" borderId="11" xfId="0" applyNumberFormat="1" applyFont="1" applyBorder="1"/>
    <xf numFmtId="0" fontId="12" fillId="4" borderId="14" xfId="0" applyFont="1" applyFill="1" applyBorder="1" applyAlignment="1">
      <alignment horizontal="center" wrapText="1"/>
    </xf>
    <xf numFmtId="0" fontId="0" fillId="4" borderId="20" xfId="0" applyFill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4" borderId="23" xfId="0" applyFill="1" applyBorder="1" applyAlignment="1">
      <alignment horizontal="right"/>
    </xf>
    <xf numFmtId="0" fontId="7" fillId="4" borderId="14" xfId="0" applyFont="1" applyFill="1" applyBorder="1" applyAlignment="1">
      <alignment horizontal="center"/>
    </xf>
    <xf numFmtId="4" fontId="8" fillId="0" borderId="5" xfId="0" applyNumberFormat="1" applyFont="1" applyBorder="1"/>
    <xf numFmtId="0" fontId="25" fillId="0" borderId="0" xfId="0" applyFont="1"/>
    <xf numFmtId="0" fontId="19" fillId="0" borderId="0" xfId="0" applyFont="1"/>
    <xf numFmtId="0" fontId="26" fillId="0" borderId="0" xfId="0" applyFont="1"/>
    <xf numFmtId="0" fontId="20" fillId="4" borderId="14" xfId="0" applyFont="1" applyFill="1" applyBorder="1"/>
    <xf numFmtId="0" fontId="19" fillId="0" borderId="0" xfId="0" applyFont="1" applyAlignment="1">
      <alignment horizontal="center"/>
    </xf>
    <xf numFmtId="0" fontId="19" fillId="0" borderId="0" xfId="0" applyFont="1" applyBorder="1"/>
    <xf numFmtId="0" fontId="19" fillId="4" borderId="14" xfId="0" applyFont="1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0" borderId="21" xfId="0" applyBorder="1"/>
    <xf numFmtId="0" fontId="1" fillId="0" borderId="21" xfId="0" applyFont="1" applyBorder="1" applyAlignment="1">
      <alignment horizontal="center"/>
    </xf>
    <xf numFmtId="0" fontId="0" fillId="4" borderId="28" xfId="0" applyFill="1" applyBorder="1"/>
    <xf numFmtId="0" fontId="1" fillId="4" borderId="20" xfId="0" applyFont="1" applyFill="1" applyBorder="1"/>
    <xf numFmtId="0" fontId="0" fillId="4" borderId="29" xfId="0" applyFill="1" applyBorder="1" applyAlignment="1">
      <alignment horizontal="right"/>
    </xf>
    <xf numFmtId="0" fontId="19" fillId="0" borderId="29" xfId="0" applyFont="1" applyBorder="1" applyAlignment="1">
      <alignment horizontal="left"/>
    </xf>
    <xf numFmtId="4" fontId="1" fillId="0" borderId="29" xfId="0" applyNumberFormat="1" applyFont="1" applyBorder="1" applyAlignment="1">
      <alignment horizontal="right"/>
    </xf>
    <xf numFmtId="10" fontId="12" fillId="0" borderId="29" xfId="0" applyNumberFormat="1" applyFont="1" applyBorder="1"/>
    <xf numFmtId="0" fontId="1" fillId="0" borderId="29" xfId="0" applyFont="1" applyBorder="1" applyAlignment="1">
      <alignment horizontal="center"/>
    </xf>
    <xf numFmtId="49" fontId="12" fillId="0" borderId="29" xfId="0" applyNumberFormat="1" applyFont="1" applyBorder="1" applyAlignment="1">
      <alignment horizontal="center"/>
    </xf>
    <xf numFmtId="49" fontId="8" fillId="0" borderId="29" xfId="0" applyNumberFormat="1" applyFont="1" applyBorder="1" applyAlignment="1">
      <alignment horizontal="center"/>
    </xf>
    <xf numFmtId="49" fontId="10" fillId="0" borderId="29" xfId="0" applyNumberFormat="1" applyFont="1" applyBorder="1" applyAlignment="1">
      <alignment horizontal="center"/>
    </xf>
    <xf numFmtId="0" fontId="1" fillId="0" borderId="29" xfId="0" applyFont="1" applyBorder="1" applyAlignment="1">
      <alignment horizontal="left"/>
    </xf>
    <xf numFmtId="0" fontId="1" fillId="0" borderId="29" xfId="0" applyFont="1" applyBorder="1" applyAlignment="1">
      <alignment horizontal="right"/>
    </xf>
    <xf numFmtId="0" fontId="0" fillId="0" borderId="29" xfId="0" applyBorder="1"/>
    <xf numFmtId="0" fontId="0" fillId="4" borderId="30" xfId="0" applyFill="1" applyBorder="1"/>
    <xf numFmtId="0" fontId="0" fillId="4" borderId="19" xfId="0" applyFill="1" applyBorder="1" applyAlignment="1">
      <alignment horizontal="right"/>
    </xf>
    <xf numFmtId="0" fontId="19" fillId="0" borderId="19" xfId="0" applyFont="1" applyBorder="1" applyAlignment="1">
      <alignment horizontal="left"/>
    </xf>
    <xf numFmtId="4" fontId="1" fillId="0" borderId="19" xfId="0" applyNumberFormat="1" applyFont="1" applyBorder="1" applyAlignment="1">
      <alignment horizontal="right"/>
    </xf>
    <xf numFmtId="10" fontId="12" fillId="0" borderId="19" xfId="0" applyNumberFormat="1" applyFont="1" applyBorder="1"/>
    <xf numFmtId="0" fontId="1" fillId="0" borderId="19" xfId="0" applyFont="1" applyBorder="1" applyAlignment="1">
      <alignment horizontal="center"/>
    </xf>
    <xf numFmtId="49" fontId="12" fillId="0" borderId="19" xfId="0" applyNumberFormat="1" applyFont="1" applyBorder="1" applyAlignment="1">
      <alignment horizontal="center"/>
    </xf>
    <xf numFmtId="49" fontId="8" fillId="0" borderId="19" xfId="0" applyNumberFormat="1" applyFon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right"/>
    </xf>
    <xf numFmtId="0" fontId="0" fillId="0" borderId="19" xfId="0" applyBorder="1" applyAlignment="1">
      <alignment horizontal="left"/>
    </xf>
    <xf numFmtId="0" fontId="0" fillId="0" borderId="19" xfId="0" applyBorder="1"/>
    <xf numFmtId="4" fontId="17" fillId="0" borderId="19" xfId="0" applyNumberFormat="1" applyFont="1" applyBorder="1"/>
    <xf numFmtId="0" fontId="0" fillId="4" borderId="31" xfId="0" applyFill="1" applyBorder="1"/>
    <xf numFmtId="49" fontId="1" fillId="0" borderId="19" xfId="0" applyNumberFormat="1" applyFont="1" applyBorder="1" applyAlignment="1">
      <alignment horizontal="center"/>
    </xf>
    <xf numFmtId="0" fontId="1" fillId="0" borderId="19" xfId="0" applyFont="1" applyBorder="1"/>
    <xf numFmtId="0" fontId="24" fillId="0" borderId="19" xfId="0" applyFont="1" applyBorder="1"/>
    <xf numFmtId="4" fontId="24" fillId="0" borderId="19" xfId="0" applyNumberFormat="1" applyFont="1" applyBorder="1"/>
    <xf numFmtId="0" fontId="4" fillId="4" borderId="32" xfId="0" applyFont="1" applyFill="1" applyBorder="1" applyAlignment="1">
      <alignment horizontal="right"/>
    </xf>
    <xf numFmtId="0" fontId="19" fillId="4" borderId="32" xfId="0" applyFont="1" applyFill="1" applyBorder="1" applyAlignment="1">
      <alignment horizontal="left"/>
    </xf>
    <xf numFmtId="4" fontId="1" fillId="4" borderId="32" xfId="0" applyNumberFormat="1" applyFont="1" applyFill="1" applyBorder="1" applyAlignment="1">
      <alignment horizontal="right"/>
    </xf>
    <xf numFmtId="10" fontId="12" fillId="4" borderId="32" xfId="0" applyNumberFormat="1" applyFont="1" applyFill="1" applyBorder="1"/>
    <xf numFmtId="0" fontId="1" fillId="4" borderId="32" xfId="0" applyFont="1" applyFill="1" applyBorder="1" applyAlignment="1">
      <alignment horizontal="center"/>
    </xf>
    <xf numFmtId="0" fontId="12" fillId="4" borderId="32" xfId="0" applyFont="1" applyFill="1" applyBorder="1" applyAlignment="1">
      <alignment horizontal="center"/>
    </xf>
    <xf numFmtId="0" fontId="8" fillId="4" borderId="32" xfId="0" applyFont="1" applyFill="1" applyBorder="1" applyAlignment="1">
      <alignment horizontal="center"/>
    </xf>
    <xf numFmtId="0" fontId="0" fillId="4" borderId="32" xfId="0" applyFill="1" applyBorder="1"/>
    <xf numFmtId="0" fontId="1" fillId="4" borderId="32" xfId="0" applyFont="1" applyFill="1" applyBorder="1"/>
    <xf numFmtId="4" fontId="0" fillId="4" borderId="32" xfId="0" applyNumberFormat="1" applyFill="1" applyBorder="1"/>
    <xf numFmtId="0" fontId="0" fillId="4" borderId="22" xfId="0" applyFill="1" applyBorder="1"/>
    <xf numFmtId="0" fontId="27" fillId="0" borderId="0" xfId="0" applyFont="1" applyAlignment="1">
      <alignment horizontal="left"/>
    </xf>
    <xf numFmtId="0" fontId="19" fillId="4" borderId="29" xfId="0" applyFont="1" applyFill="1" applyBorder="1" applyAlignment="1">
      <alignment horizontal="left"/>
    </xf>
    <xf numFmtId="4" fontId="1" fillId="4" borderId="29" xfId="0" applyNumberFormat="1" applyFont="1" applyFill="1" applyBorder="1" applyAlignment="1">
      <alignment horizontal="right"/>
    </xf>
    <xf numFmtId="10" fontId="12" fillId="4" borderId="29" xfId="0" applyNumberFormat="1" applyFont="1" applyFill="1" applyBorder="1"/>
    <xf numFmtId="0" fontId="1" fillId="4" borderId="29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8" fillId="4" borderId="29" xfId="0" applyFont="1" applyFill="1" applyBorder="1" applyAlignment="1">
      <alignment horizontal="center"/>
    </xf>
    <xf numFmtId="0" fontId="0" fillId="4" borderId="29" xfId="0" applyFill="1" applyBorder="1"/>
    <xf numFmtId="0" fontId="1" fillId="4" borderId="29" xfId="0" applyFont="1" applyFill="1" applyBorder="1" applyAlignment="1">
      <alignment horizontal="center" vertical="center"/>
    </xf>
    <xf numFmtId="0" fontId="1" fillId="4" borderId="29" xfId="0" applyFont="1" applyFill="1" applyBorder="1"/>
    <xf numFmtId="4" fontId="1" fillId="4" borderId="29" xfId="0" applyNumberFormat="1" applyFont="1" applyFill="1" applyBorder="1"/>
    <xf numFmtId="4" fontId="1" fillId="4" borderId="30" xfId="0" applyNumberFormat="1" applyFont="1" applyFill="1" applyBorder="1"/>
    <xf numFmtId="49" fontId="19" fillId="0" borderId="19" xfId="0" applyNumberFormat="1" applyFont="1" applyBorder="1" applyAlignment="1">
      <alignment horizontal="left"/>
    </xf>
    <xf numFmtId="4" fontId="12" fillId="0" borderId="19" xfId="0" applyNumberFormat="1" applyFont="1" applyBorder="1" applyAlignment="1">
      <alignment horizontal="right"/>
    </xf>
    <xf numFmtId="10" fontId="12" fillId="0" borderId="19" xfId="0" applyNumberFormat="1" applyFont="1" applyBorder="1" applyAlignment="1">
      <alignment horizontal="right"/>
    </xf>
    <xf numFmtId="4" fontId="14" fillId="0" borderId="19" xfId="0" applyNumberFormat="1" applyFont="1" applyBorder="1" applyAlignment="1">
      <alignment horizontal="right"/>
    </xf>
    <xf numFmtId="49" fontId="10" fillId="0" borderId="19" xfId="0" applyNumberFormat="1" applyFont="1" applyBorder="1" applyAlignment="1">
      <alignment horizontal="center"/>
    </xf>
    <xf numFmtId="0" fontId="1" fillId="0" borderId="19" xfId="0" applyFont="1" applyBorder="1" applyAlignment="1">
      <alignment horizontal="left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right"/>
    </xf>
    <xf numFmtId="0" fontId="0" fillId="4" borderId="19" xfId="0" applyFill="1" applyBorder="1"/>
    <xf numFmtId="4" fontId="1" fillId="4" borderId="19" xfId="0" applyNumberFormat="1" applyFont="1" applyFill="1" applyBorder="1"/>
    <xf numFmtId="4" fontId="8" fillId="4" borderId="31" xfId="0" applyNumberFormat="1" applyFont="1" applyFill="1" applyBorder="1"/>
    <xf numFmtId="0" fontId="4" fillId="4" borderId="19" xfId="0" applyFont="1" applyFill="1" applyBorder="1" applyAlignment="1">
      <alignment horizontal="right"/>
    </xf>
    <xf numFmtId="0" fontId="12" fillId="0" borderId="19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7" fillId="4" borderId="19" xfId="0" applyFont="1" applyFill="1" applyBorder="1"/>
    <xf numFmtId="0" fontId="10" fillId="0" borderId="19" xfId="0" applyFont="1" applyBorder="1"/>
    <xf numFmtId="0" fontId="8" fillId="4" borderId="19" xfId="0" applyFont="1" applyFill="1" applyBorder="1"/>
    <xf numFmtId="4" fontId="0" fillId="4" borderId="19" xfId="0" applyNumberFormat="1" applyFill="1" applyBorder="1"/>
    <xf numFmtId="4" fontId="0" fillId="4" borderId="31" xfId="0" applyNumberFormat="1" applyFill="1" applyBorder="1"/>
    <xf numFmtId="0" fontId="1" fillId="4" borderId="19" xfId="0" applyFont="1" applyFill="1" applyBorder="1"/>
    <xf numFmtId="4" fontId="1" fillId="4" borderId="31" xfId="0" applyNumberFormat="1" applyFont="1" applyFill="1" applyBorder="1"/>
    <xf numFmtId="0" fontId="19" fillId="4" borderId="19" xfId="0" applyFont="1" applyFill="1" applyBorder="1" applyAlignment="1">
      <alignment horizontal="left"/>
    </xf>
    <xf numFmtId="4" fontId="1" fillId="4" borderId="19" xfId="0" applyNumberFormat="1" applyFont="1" applyFill="1" applyBorder="1" applyAlignment="1">
      <alignment horizontal="right"/>
    </xf>
    <xf numFmtId="10" fontId="12" fillId="4" borderId="19" xfId="0" applyNumberFormat="1" applyFont="1" applyFill="1" applyBorder="1"/>
    <xf numFmtId="49" fontId="19" fillId="4" borderId="19" xfId="0" applyNumberFormat="1" applyFont="1" applyFill="1" applyBorder="1" applyAlignment="1">
      <alignment horizontal="left"/>
    </xf>
    <xf numFmtId="4" fontId="12" fillId="4" borderId="19" xfId="0" applyNumberFormat="1" applyFont="1" applyFill="1" applyBorder="1" applyAlignment="1">
      <alignment horizontal="right"/>
    </xf>
    <xf numFmtId="10" fontId="12" fillId="4" borderId="19" xfId="0" applyNumberFormat="1" applyFont="1" applyFill="1" applyBorder="1" applyAlignment="1">
      <alignment horizontal="right"/>
    </xf>
    <xf numFmtId="0" fontId="1" fillId="4" borderId="19" xfId="0" applyFont="1" applyFill="1" applyBorder="1" applyAlignment="1">
      <alignment horizontal="center"/>
    </xf>
    <xf numFmtId="49" fontId="12" fillId="4" borderId="19" xfId="0" applyNumberFormat="1" applyFont="1" applyFill="1" applyBorder="1" applyAlignment="1">
      <alignment horizontal="center"/>
    </xf>
    <xf numFmtId="49" fontId="8" fillId="4" borderId="19" xfId="0" applyNumberFormat="1" applyFont="1" applyFill="1" applyBorder="1" applyAlignment="1">
      <alignment horizontal="center"/>
    </xf>
    <xf numFmtId="49" fontId="10" fillId="4" borderId="19" xfId="0" applyNumberFormat="1" applyFont="1" applyFill="1" applyBorder="1" applyAlignment="1">
      <alignment horizontal="center"/>
    </xf>
    <xf numFmtId="0" fontId="1" fillId="4" borderId="19" xfId="0" applyFont="1" applyFill="1" applyBorder="1" applyAlignment="1">
      <alignment horizontal="left"/>
    </xf>
    <xf numFmtId="0" fontId="1" fillId="4" borderId="19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right"/>
    </xf>
    <xf numFmtId="4" fontId="1" fillId="4" borderId="19" xfId="0" applyNumberFormat="1" applyFont="1" applyFill="1" applyBorder="1" applyAlignment="1">
      <alignment horizontal="center"/>
    </xf>
    <xf numFmtId="0" fontId="19" fillId="0" borderId="19" xfId="0" applyFont="1" applyBorder="1" applyAlignment="1">
      <alignment horizontal="left" wrapText="1"/>
    </xf>
    <xf numFmtId="10" fontId="12" fillId="0" borderId="19" xfId="0" applyNumberFormat="1" applyFont="1" applyBorder="1" applyAlignment="1">
      <alignment wrapText="1"/>
    </xf>
    <xf numFmtId="49" fontId="12" fillId="0" borderId="19" xfId="0" applyNumberFormat="1" applyFont="1" applyBorder="1" applyAlignment="1">
      <alignment horizontal="center" vertical="center"/>
    </xf>
    <xf numFmtId="49" fontId="8" fillId="0" borderId="19" xfId="0" applyNumberFormat="1" applyFon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right" vertical="center"/>
    </xf>
    <xf numFmtId="0" fontId="0" fillId="0" borderId="19" xfId="0" applyBorder="1" applyAlignment="1">
      <alignment horizontal="left" vertical="center"/>
    </xf>
    <xf numFmtId="0" fontId="0" fillId="0" borderId="19" xfId="0" applyBorder="1" applyAlignment="1">
      <alignment vertical="center"/>
    </xf>
    <xf numFmtId="4" fontId="17" fillId="0" borderId="19" xfId="0" applyNumberFormat="1" applyFont="1" applyBorder="1" applyAlignment="1">
      <alignment vertical="center"/>
    </xf>
    <xf numFmtId="49" fontId="1" fillId="4" borderId="19" xfId="0" applyNumberFormat="1" applyFont="1" applyFill="1" applyBorder="1" applyAlignment="1">
      <alignment horizontal="center"/>
    </xf>
    <xf numFmtId="0" fontId="0" fillId="4" borderId="19" xfId="0" applyFill="1" applyBorder="1" applyAlignment="1">
      <alignment horizontal="left"/>
    </xf>
    <xf numFmtId="0" fontId="10" fillId="4" borderId="19" xfId="0" applyFont="1" applyFill="1" applyBorder="1"/>
    <xf numFmtId="0" fontId="12" fillId="4" borderId="19" xfId="0" applyFont="1" applyFill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49" fontId="0" fillId="4" borderId="19" xfId="0" applyNumberForma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7" fillId="4" borderId="31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1" fillId="4" borderId="1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7" fillId="4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Z166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0.85546875" customWidth="1"/>
    <col min="2" max="2" width="0.85546875" style="1" customWidth="1"/>
    <col min="3" max="3" width="3.7109375" style="32" customWidth="1"/>
    <col min="4" max="4" width="63.5703125" style="198" customWidth="1"/>
    <col min="5" max="5" width="10.28515625" style="65" customWidth="1"/>
    <col min="6" max="6" width="8" style="72" customWidth="1"/>
    <col min="7" max="7" width="13.140625" style="65" customWidth="1"/>
    <col min="8" max="8" width="4.85546875" style="13" customWidth="1"/>
    <col min="9" max="9" width="4.5703125" style="49" customWidth="1"/>
    <col min="10" max="10" width="4.42578125" style="50" customWidth="1"/>
    <col min="11" max="11" width="4.42578125" customWidth="1"/>
    <col min="13" max="13" width="1.5703125" style="1" customWidth="1"/>
    <col min="15" max="15" width="3.28515625" customWidth="1"/>
    <col min="16" max="16" width="10.42578125" customWidth="1"/>
    <col min="17" max="17" width="11.7109375" customWidth="1"/>
    <col min="20" max="20" width="4.140625" customWidth="1"/>
    <col min="21" max="21" width="10.28515625" bestFit="1" customWidth="1"/>
    <col min="22" max="22" width="0.5703125" customWidth="1"/>
    <col min="23" max="23" width="10.28515625" customWidth="1"/>
    <col min="24" max="24" width="3.5703125" customWidth="1"/>
    <col min="26" max="26" width="3.7109375" customWidth="1"/>
    <col min="27" max="27" width="9.85546875" customWidth="1"/>
    <col min="28" max="28" width="0.5703125" customWidth="1"/>
    <col min="29" max="29" width="10.140625" customWidth="1"/>
    <col min="30" max="30" width="3.7109375" customWidth="1"/>
  </cols>
  <sheetData>
    <row r="1" spans="2:78" ht="19.5" thickBot="1" x14ac:dyDescent="0.35">
      <c r="B1" s="3"/>
      <c r="C1" s="77"/>
      <c r="D1" s="197"/>
      <c r="E1" s="69"/>
      <c r="F1" s="71"/>
      <c r="G1" s="64"/>
      <c r="H1" s="7"/>
      <c r="I1" s="109"/>
      <c r="J1" s="110"/>
      <c r="K1" s="2"/>
      <c r="L1" s="4" t="s">
        <v>0</v>
      </c>
      <c r="M1" s="5" t="s">
        <v>1</v>
      </c>
      <c r="N1" s="6" t="s">
        <v>2</v>
      </c>
      <c r="O1" s="2"/>
      <c r="P1" s="2"/>
      <c r="Q1" s="2"/>
      <c r="Z1" s="317"/>
      <c r="AA1" s="317"/>
      <c r="AB1" s="317"/>
      <c r="AC1" s="317"/>
      <c r="AD1" s="317"/>
      <c r="AE1" s="317"/>
      <c r="BX1" s="317" t="s">
        <v>33</v>
      </c>
      <c r="BY1" s="317"/>
      <c r="BZ1" s="317"/>
    </row>
    <row r="2" spans="2:78" ht="15.75" x14ac:dyDescent="0.25">
      <c r="C2" s="77"/>
      <c r="L2" s="7" t="s">
        <v>3</v>
      </c>
      <c r="M2" s="8"/>
      <c r="N2" s="7" t="s">
        <v>4</v>
      </c>
    </row>
    <row r="3" spans="2:78" ht="14.25" customHeight="1" x14ac:dyDescent="0.25">
      <c r="L3" s="2"/>
      <c r="M3" s="8"/>
      <c r="N3" s="2"/>
    </row>
    <row r="4" spans="2:78" ht="14.25" customHeight="1" x14ac:dyDescent="0.25">
      <c r="L4" s="2"/>
      <c r="M4" s="7"/>
      <c r="N4" s="2"/>
    </row>
    <row r="5" spans="2:78" ht="18.75" x14ac:dyDescent="0.3">
      <c r="L5" s="4" t="s">
        <v>0</v>
      </c>
      <c r="M5" s="5" t="s">
        <v>5</v>
      </c>
      <c r="N5" s="6" t="s">
        <v>2</v>
      </c>
    </row>
    <row r="6" spans="2:78" ht="15.75" x14ac:dyDescent="0.25">
      <c r="L6" s="7" t="s">
        <v>4</v>
      </c>
      <c r="M6" s="8"/>
      <c r="N6" s="7" t="s">
        <v>3</v>
      </c>
    </row>
    <row r="7" spans="2:78" ht="18" customHeight="1" x14ac:dyDescent="0.25">
      <c r="C7" s="77"/>
      <c r="L7" s="2"/>
      <c r="M7" s="8"/>
      <c r="N7" s="2"/>
    </row>
    <row r="8" spans="2:78" ht="15.75" x14ac:dyDescent="0.25">
      <c r="C8" s="77"/>
      <c r="D8" s="199"/>
      <c r="L8" s="2"/>
      <c r="M8" s="108"/>
      <c r="N8" s="2"/>
    </row>
    <row r="9" spans="2:78" x14ac:dyDescent="0.25">
      <c r="C9" s="79"/>
      <c r="D9" s="120" t="s">
        <v>57</v>
      </c>
      <c r="E9" s="121"/>
      <c r="F9" s="118"/>
      <c r="G9" s="123"/>
    </row>
    <row r="10" spans="2:78" x14ac:dyDescent="0.25">
      <c r="C10" s="79"/>
      <c r="D10" s="200"/>
      <c r="E10" s="121"/>
      <c r="F10" s="118"/>
      <c r="G10" s="117"/>
    </row>
    <row r="11" spans="2:78" x14ac:dyDescent="0.25">
      <c r="C11" s="79"/>
    </row>
    <row r="12" spans="2:78" ht="15.75" x14ac:dyDescent="0.25">
      <c r="C12" s="77"/>
      <c r="D12" s="67" t="s">
        <v>6</v>
      </c>
      <c r="E12" s="70"/>
      <c r="F12" s="73"/>
      <c r="G12" s="66"/>
    </row>
    <row r="13" spans="2:78" ht="15.75" x14ac:dyDescent="0.25">
      <c r="D13" s="201"/>
      <c r="F13" s="74"/>
      <c r="I13" s="47" t="s">
        <v>7</v>
      </c>
      <c r="J13" s="48" t="s">
        <v>8</v>
      </c>
      <c r="K13" s="44"/>
      <c r="L13" s="9" t="s">
        <v>0</v>
      </c>
      <c r="M13" s="10"/>
      <c r="N13" s="11" t="s">
        <v>2</v>
      </c>
      <c r="P13" s="12" t="s">
        <v>0</v>
      </c>
      <c r="Q13" s="13" t="s">
        <v>2</v>
      </c>
      <c r="T13" s="18" t="s">
        <v>0</v>
      </c>
      <c r="U13" s="315">
        <v>4111</v>
      </c>
      <c r="V13" s="315"/>
      <c r="W13" s="315"/>
      <c r="X13" s="19" t="s">
        <v>2</v>
      </c>
      <c r="Z13" s="18" t="s">
        <v>0</v>
      </c>
      <c r="AA13" s="315">
        <v>419</v>
      </c>
      <c r="AB13" s="315"/>
      <c r="AC13" s="315"/>
      <c r="AD13" s="19" t="s">
        <v>2</v>
      </c>
    </row>
    <row r="14" spans="2:78" x14ac:dyDescent="0.25">
      <c r="C14" s="78" t="s">
        <v>9</v>
      </c>
      <c r="D14" s="106" t="s">
        <v>10</v>
      </c>
      <c r="G14" s="63"/>
      <c r="H14" s="13">
        <v>4111</v>
      </c>
      <c r="I14" s="47" t="s">
        <v>1</v>
      </c>
      <c r="J14" s="48" t="s">
        <v>3</v>
      </c>
      <c r="K14" s="46"/>
      <c r="L14" s="27">
        <v>4111</v>
      </c>
      <c r="M14" s="12" t="s">
        <v>11</v>
      </c>
      <c r="N14" s="15" t="s">
        <v>12</v>
      </c>
      <c r="P14" s="29">
        <v>12000</v>
      </c>
      <c r="Q14" s="30"/>
      <c r="T14" s="111" t="s">
        <v>13</v>
      </c>
      <c r="U14" s="20"/>
      <c r="V14" s="21"/>
      <c r="W14" s="20"/>
      <c r="X14" s="17"/>
      <c r="Z14" s="31"/>
      <c r="AA14" s="20"/>
      <c r="AB14" s="21"/>
      <c r="AC14" s="61"/>
      <c r="AD14" s="112" t="s">
        <v>13</v>
      </c>
    </row>
    <row r="15" spans="2:78" x14ac:dyDescent="0.25">
      <c r="C15" s="77"/>
      <c r="D15" s="106"/>
      <c r="G15" s="63"/>
      <c r="H15" s="13">
        <v>419</v>
      </c>
      <c r="I15" s="47" t="s">
        <v>5</v>
      </c>
      <c r="J15" s="48" t="s">
        <v>3</v>
      </c>
      <c r="K15" s="45"/>
      <c r="L15" s="28"/>
      <c r="N15" s="103">
        <v>419</v>
      </c>
      <c r="P15" s="43"/>
      <c r="Q15" s="14">
        <v>10084.030000000001</v>
      </c>
      <c r="T15" s="1" t="s">
        <v>14</v>
      </c>
      <c r="U15" s="14">
        <v>12000</v>
      </c>
      <c r="V15" s="22"/>
      <c r="W15" s="14">
        <v>12000</v>
      </c>
      <c r="X15" s="16" t="s">
        <v>15</v>
      </c>
      <c r="Z15" s="1" t="s">
        <v>14</v>
      </c>
      <c r="AA15" s="14"/>
      <c r="AB15" s="22"/>
      <c r="AC15" s="14">
        <v>10084.030000000001</v>
      </c>
      <c r="AD15" s="16" t="s">
        <v>15</v>
      </c>
    </row>
    <row r="16" spans="2:78" x14ac:dyDescent="0.25">
      <c r="C16" s="77"/>
      <c r="D16" s="107"/>
      <c r="E16" s="68"/>
      <c r="F16" s="75"/>
      <c r="G16" s="62"/>
      <c r="H16" s="13">
        <v>4427</v>
      </c>
      <c r="I16" s="47" t="s">
        <v>5</v>
      </c>
      <c r="J16" s="48" t="s">
        <v>3</v>
      </c>
      <c r="K16" s="45"/>
      <c r="L16" s="28"/>
      <c r="N16" s="103">
        <v>4427</v>
      </c>
      <c r="P16" s="43"/>
      <c r="Q16" s="14">
        <f>P14-Q15</f>
        <v>1915.9699999999993</v>
      </c>
      <c r="U16" s="14">
        <v>24990</v>
      </c>
      <c r="V16" s="22"/>
      <c r="W16" s="14">
        <v>12990</v>
      </c>
      <c r="X16" s="32"/>
      <c r="AA16" s="14"/>
      <c r="AB16" s="22"/>
      <c r="AC16" s="129">
        <v>10084.030000000001</v>
      </c>
      <c r="AD16" s="32"/>
    </row>
    <row r="17" spans="3:30" x14ac:dyDescent="0.25">
      <c r="D17" s="106"/>
      <c r="G17" s="63"/>
      <c r="Q17" s="14"/>
      <c r="U17" s="129">
        <v>12000</v>
      </c>
      <c r="V17" s="22"/>
      <c r="W17" s="14"/>
      <c r="X17" s="32"/>
      <c r="AA17" s="14"/>
      <c r="AB17" s="22"/>
      <c r="AC17" s="14"/>
      <c r="AD17" s="32"/>
    </row>
    <row r="18" spans="3:30" x14ac:dyDescent="0.25">
      <c r="T18" s="36" t="s">
        <v>16</v>
      </c>
      <c r="U18" s="37">
        <f>U15+U16-U17</f>
        <v>24990</v>
      </c>
      <c r="V18" s="38"/>
      <c r="W18" s="37">
        <f>SUM(W14:W17)</f>
        <v>24990</v>
      </c>
      <c r="X18" s="39" t="s">
        <v>17</v>
      </c>
      <c r="Z18" s="36" t="s">
        <v>16</v>
      </c>
      <c r="AA18" s="37">
        <f>SUM(AA14:AA17)</f>
        <v>0</v>
      </c>
      <c r="AB18" s="38"/>
      <c r="AC18" s="37">
        <f>AC15-AC16+AC17</f>
        <v>0</v>
      </c>
      <c r="AD18" s="39" t="s">
        <v>17</v>
      </c>
    </row>
    <row r="19" spans="3:30" x14ac:dyDescent="0.25">
      <c r="D19" s="106"/>
      <c r="F19" s="75"/>
      <c r="G19" s="63"/>
      <c r="I19" s="47" t="s">
        <v>7</v>
      </c>
      <c r="J19" s="48" t="s">
        <v>8</v>
      </c>
      <c r="K19" s="44"/>
      <c r="L19" s="9" t="s">
        <v>0</v>
      </c>
      <c r="M19" s="10"/>
      <c r="N19" s="11" t="s">
        <v>2</v>
      </c>
      <c r="P19" s="12" t="s">
        <v>0</v>
      </c>
      <c r="Q19" s="104" t="s">
        <v>2</v>
      </c>
      <c r="T19" s="33"/>
      <c r="U19" s="34"/>
      <c r="V19" s="35"/>
      <c r="W19" s="40">
        <f>U18-W18</f>
        <v>0</v>
      </c>
      <c r="X19" s="41" t="s">
        <v>18</v>
      </c>
      <c r="Z19" s="41" t="s">
        <v>19</v>
      </c>
      <c r="AA19" s="40">
        <f>AC18-AA18</f>
        <v>0</v>
      </c>
      <c r="AB19" s="35"/>
      <c r="AC19" s="40"/>
      <c r="AD19" s="41"/>
    </row>
    <row r="20" spans="3:30" x14ac:dyDescent="0.25">
      <c r="D20" s="107" t="s">
        <v>20</v>
      </c>
      <c r="E20" s="68"/>
      <c r="F20" s="75"/>
      <c r="G20" s="62"/>
      <c r="H20" s="13">
        <v>4111</v>
      </c>
      <c r="I20" s="47" t="s">
        <v>1</v>
      </c>
      <c r="J20" s="48" t="s">
        <v>4</v>
      </c>
      <c r="K20" s="46"/>
      <c r="L20" s="27">
        <v>5121</v>
      </c>
      <c r="M20" s="12" t="s">
        <v>11</v>
      </c>
      <c r="N20" s="15">
        <v>4111</v>
      </c>
      <c r="P20" s="29">
        <v>12000</v>
      </c>
      <c r="Q20" s="30">
        <f>P20</f>
        <v>12000</v>
      </c>
    </row>
    <row r="21" spans="3:30" x14ac:dyDescent="0.25">
      <c r="D21" s="106"/>
      <c r="H21" s="13">
        <v>5121</v>
      </c>
      <c r="I21" s="47" t="s">
        <v>1</v>
      </c>
      <c r="J21" s="48" t="s">
        <v>3</v>
      </c>
      <c r="K21" s="45"/>
      <c r="L21" s="24"/>
      <c r="M21" s="76"/>
      <c r="N21" s="25"/>
      <c r="O21" s="24"/>
      <c r="P21" s="26"/>
      <c r="Q21" s="14"/>
      <c r="Y21" s="42"/>
    </row>
    <row r="22" spans="3:30" ht="16.5" thickBot="1" x14ac:dyDescent="0.3">
      <c r="C22" s="77"/>
      <c r="D22" s="106"/>
      <c r="G22" s="63"/>
      <c r="Q22" s="14"/>
      <c r="T22" s="18" t="s">
        <v>0</v>
      </c>
      <c r="U22" s="315">
        <v>5121</v>
      </c>
      <c r="V22" s="315"/>
      <c r="W22" s="315"/>
      <c r="X22" s="19" t="s">
        <v>2</v>
      </c>
      <c r="Z22" s="18" t="s">
        <v>0</v>
      </c>
      <c r="AA22" s="315">
        <v>4427</v>
      </c>
      <c r="AB22" s="315"/>
      <c r="AC22" s="315"/>
      <c r="AD22" s="19" t="s">
        <v>2</v>
      </c>
    </row>
    <row r="23" spans="3:30" x14ac:dyDescent="0.25">
      <c r="C23" s="77"/>
      <c r="D23" s="106"/>
      <c r="G23" s="63"/>
      <c r="Q23" s="14"/>
      <c r="T23" s="111" t="s">
        <v>13</v>
      </c>
      <c r="U23" s="20"/>
      <c r="V23" s="21"/>
      <c r="W23" s="20"/>
      <c r="X23" s="17"/>
      <c r="Z23" s="31"/>
      <c r="AA23" s="20"/>
      <c r="AB23" s="21"/>
      <c r="AC23" s="61"/>
      <c r="AD23" s="112" t="s">
        <v>13</v>
      </c>
    </row>
    <row r="24" spans="3:30" x14ac:dyDescent="0.25">
      <c r="D24" s="106"/>
      <c r="G24" s="63"/>
      <c r="I24" s="47" t="s">
        <v>7</v>
      </c>
      <c r="J24" s="48" t="s">
        <v>8</v>
      </c>
      <c r="K24" s="44"/>
      <c r="L24" s="9" t="s">
        <v>0</v>
      </c>
      <c r="M24" s="10"/>
      <c r="N24" s="11" t="s">
        <v>2</v>
      </c>
      <c r="P24" s="12" t="s">
        <v>0</v>
      </c>
      <c r="Q24" s="13" t="s">
        <v>2</v>
      </c>
      <c r="T24" s="1" t="s">
        <v>14</v>
      </c>
      <c r="U24" s="14">
        <v>12000</v>
      </c>
      <c r="V24" s="22"/>
      <c r="W24" s="14"/>
      <c r="X24" s="16" t="s">
        <v>15</v>
      </c>
      <c r="Z24" s="1" t="s">
        <v>14</v>
      </c>
      <c r="AA24" s="14"/>
      <c r="AB24" s="22"/>
      <c r="AC24" s="14">
        <v>1915.97</v>
      </c>
      <c r="AD24" s="16" t="s">
        <v>15</v>
      </c>
    </row>
    <row r="25" spans="3:30" x14ac:dyDescent="0.25">
      <c r="C25" s="77"/>
      <c r="D25" s="107" t="s">
        <v>21</v>
      </c>
      <c r="E25" s="68"/>
      <c r="F25" s="75"/>
      <c r="G25" s="62"/>
      <c r="H25" s="13">
        <v>4111</v>
      </c>
      <c r="I25" s="47" t="s">
        <v>1</v>
      </c>
      <c r="J25" s="48" t="s">
        <v>3</v>
      </c>
      <c r="K25" s="46"/>
      <c r="L25" s="27">
        <v>4111</v>
      </c>
      <c r="M25" s="12" t="s">
        <v>11</v>
      </c>
      <c r="N25" s="15" t="s">
        <v>12</v>
      </c>
      <c r="P25" s="29">
        <f>Q26+Q27</f>
        <v>24990</v>
      </c>
      <c r="Q25" s="30"/>
      <c r="U25" s="14">
        <v>12990</v>
      </c>
      <c r="V25" s="22"/>
      <c r="W25" s="14"/>
      <c r="X25" s="32"/>
      <c r="AA25" s="14"/>
      <c r="AB25" s="22"/>
      <c r="AC25" s="14">
        <v>3990</v>
      </c>
      <c r="AD25" s="32"/>
    </row>
    <row r="26" spans="3:30" x14ac:dyDescent="0.25">
      <c r="D26" s="106"/>
      <c r="H26" s="13">
        <v>702</v>
      </c>
      <c r="I26" s="49" t="s">
        <v>5</v>
      </c>
      <c r="J26" s="50" t="s">
        <v>3</v>
      </c>
      <c r="M26" s="124"/>
      <c r="N26" s="15">
        <v>702</v>
      </c>
      <c r="P26" s="125"/>
      <c r="Q26" s="14">
        <v>21000</v>
      </c>
      <c r="U26" s="14"/>
      <c r="V26" s="22"/>
      <c r="W26" s="14"/>
      <c r="X26" s="32"/>
      <c r="AA26" s="14"/>
      <c r="AB26" s="22"/>
      <c r="AC26" s="129">
        <v>1915.97</v>
      </c>
      <c r="AD26" s="32"/>
    </row>
    <row r="27" spans="3:30" x14ac:dyDescent="0.25">
      <c r="D27" s="106"/>
      <c r="H27" s="13">
        <v>4427</v>
      </c>
      <c r="I27" s="49" t="s">
        <v>5</v>
      </c>
      <c r="J27" s="50" t="s">
        <v>3</v>
      </c>
      <c r="M27" s="124"/>
      <c r="N27" s="15">
        <v>4427</v>
      </c>
      <c r="P27" s="125"/>
      <c r="Q27" s="14">
        <f>Q26*0.19</f>
        <v>3990</v>
      </c>
      <c r="T27" s="36" t="s">
        <v>16</v>
      </c>
      <c r="U27" s="37">
        <f>SUM(U23:U26)</f>
        <v>24990</v>
      </c>
      <c r="V27" s="38"/>
      <c r="W27" s="37">
        <f>SUM(W23:W26)</f>
        <v>0</v>
      </c>
      <c r="X27" s="39" t="s">
        <v>17</v>
      </c>
      <c r="Z27" s="36" t="s">
        <v>16</v>
      </c>
      <c r="AA27" s="37">
        <f>SUM(AA23:AA26)</f>
        <v>0</v>
      </c>
      <c r="AB27" s="38"/>
      <c r="AC27" s="37">
        <f>AC24+AC25-AC26</f>
        <v>3990</v>
      </c>
      <c r="AD27" s="39" t="s">
        <v>17</v>
      </c>
    </row>
    <row r="28" spans="3:30" x14ac:dyDescent="0.25">
      <c r="D28" s="106"/>
      <c r="T28" s="33"/>
      <c r="U28" s="34"/>
      <c r="V28" s="35"/>
      <c r="W28" s="40">
        <f>U27-W27</f>
        <v>24990</v>
      </c>
      <c r="X28" s="41" t="s">
        <v>18</v>
      </c>
      <c r="Z28" s="41" t="s">
        <v>19</v>
      </c>
      <c r="AA28" s="40">
        <f>AC27-AA27</f>
        <v>3990</v>
      </c>
      <c r="AB28" s="35"/>
      <c r="AC28" s="40"/>
      <c r="AD28" s="41"/>
    </row>
    <row r="29" spans="3:30" x14ac:dyDescent="0.25">
      <c r="C29" s="77"/>
      <c r="Y29" s="42"/>
    </row>
    <row r="30" spans="3:30" x14ac:dyDescent="0.25">
      <c r="D30" s="107"/>
      <c r="E30" s="68"/>
      <c r="F30" s="75"/>
      <c r="G30" s="62"/>
      <c r="I30" s="47" t="s">
        <v>7</v>
      </c>
      <c r="J30" s="48" t="s">
        <v>8</v>
      </c>
      <c r="K30" s="44"/>
      <c r="L30" s="9" t="s">
        <v>0</v>
      </c>
      <c r="M30" s="10"/>
      <c r="N30" s="11" t="s">
        <v>2</v>
      </c>
      <c r="P30" s="12" t="s">
        <v>0</v>
      </c>
      <c r="Q30" s="104" t="s">
        <v>2</v>
      </c>
    </row>
    <row r="31" spans="3:30" ht="16.5" thickBot="1" x14ac:dyDescent="0.3">
      <c r="C31" s="77"/>
      <c r="D31" s="106" t="s">
        <v>22</v>
      </c>
      <c r="G31" s="63"/>
      <c r="H31" s="13">
        <v>341</v>
      </c>
      <c r="I31" s="47" t="s">
        <v>1</v>
      </c>
      <c r="J31" s="48" t="s">
        <v>4</v>
      </c>
      <c r="K31" s="46"/>
      <c r="L31" s="27">
        <v>711</v>
      </c>
      <c r="M31" s="12" t="s">
        <v>11</v>
      </c>
      <c r="N31" s="15">
        <v>341</v>
      </c>
      <c r="P31" s="29">
        <v>17000</v>
      </c>
      <c r="Q31" s="30">
        <f>P31</f>
        <v>17000</v>
      </c>
      <c r="T31" s="92"/>
      <c r="U31" s="320"/>
      <c r="V31" s="320"/>
      <c r="W31" s="320"/>
      <c r="X31" s="93"/>
      <c r="Y31" s="130"/>
      <c r="Z31" s="18" t="s">
        <v>0</v>
      </c>
      <c r="AA31" s="315">
        <v>702</v>
      </c>
      <c r="AB31" s="315"/>
      <c r="AC31" s="315"/>
      <c r="AD31" s="19" t="s">
        <v>2</v>
      </c>
    </row>
    <row r="32" spans="3:30" x14ac:dyDescent="0.25">
      <c r="C32" s="77"/>
      <c r="D32" s="106"/>
      <c r="G32" s="63"/>
      <c r="H32" s="13">
        <v>711</v>
      </c>
      <c r="I32" s="47" t="s">
        <v>5</v>
      </c>
      <c r="J32" s="48" t="s">
        <v>4</v>
      </c>
      <c r="K32" s="45"/>
      <c r="L32" s="24"/>
      <c r="M32" s="76"/>
      <c r="N32" s="24"/>
      <c r="O32" s="24"/>
      <c r="P32" s="26"/>
      <c r="Q32" s="14"/>
      <c r="T32" s="100"/>
      <c r="U32" s="95"/>
      <c r="V32" s="95"/>
      <c r="W32" s="95"/>
      <c r="X32" s="91"/>
      <c r="Y32" s="130"/>
      <c r="Z32" s="31"/>
      <c r="AA32" s="20"/>
      <c r="AB32" s="21"/>
      <c r="AC32" s="61"/>
      <c r="AD32" s="112" t="s">
        <v>13</v>
      </c>
    </row>
    <row r="33" spans="3:30" ht="15" customHeight="1" x14ac:dyDescent="0.25">
      <c r="C33" s="77"/>
      <c r="D33" s="106"/>
      <c r="Q33" s="14"/>
      <c r="T33" s="94"/>
      <c r="U33" s="95"/>
      <c r="V33" s="95"/>
      <c r="W33" s="95"/>
      <c r="X33" s="97"/>
      <c r="Z33" s="1" t="s">
        <v>14</v>
      </c>
      <c r="AA33" s="14"/>
      <c r="AB33" s="22"/>
      <c r="AC33" s="14">
        <v>21000</v>
      </c>
      <c r="AD33" s="16" t="s">
        <v>15</v>
      </c>
    </row>
    <row r="34" spans="3:30" x14ac:dyDescent="0.25">
      <c r="T34" s="91"/>
      <c r="U34" s="95"/>
      <c r="V34" s="95"/>
      <c r="W34" s="95"/>
      <c r="X34" s="98"/>
      <c r="AA34" s="14"/>
      <c r="AB34" s="22"/>
      <c r="AC34" s="14"/>
      <c r="AD34" s="32"/>
    </row>
    <row r="35" spans="3:30" x14ac:dyDescent="0.25">
      <c r="D35" s="106"/>
      <c r="I35" s="47" t="s">
        <v>7</v>
      </c>
      <c r="J35" s="48" t="s">
        <v>8</v>
      </c>
      <c r="K35" s="44"/>
      <c r="L35" s="9" t="s">
        <v>0</v>
      </c>
      <c r="M35" s="10"/>
      <c r="N35" s="11" t="s">
        <v>2</v>
      </c>
      <c r="P35" s="12" t="s">
        <v>0</v>
      </c>
      <c r="Q35" s="13" t="s">
        <v>2</v>
      </c>
      <c r="T35" s="91"/>
      <c r="U35" s="95"/>
      <c r="V35" s="95"/>
      <c r="W35" s="95"/>
      <c r="X35" s="98"/>
      <c r="AA35" s="14"/>
      <c r="AB35" s="22"/>
      <c r="AC35" s="14"/>
      <c r="AD35" s="32"/>
    </row>
    <row r="36" spans="3:30" x14ac:dyDescent="0.25">
      <c r="D36" s="106" t="s">
        <v>23</v>
      </c>
      <c r="H36" s="13">
        <v>4111</v>
      </c>
      <c r="I36" s="47" t="s">
        <v>1</v>
      </c>
      <c r="J36" s="48" t="s">
        <v>4</v>
      </c>
      <c r="K36" s="46"/>
      <c r="L36" s="27">
        <v>4111</v>
      </c>
      <c r="M36" s="12" t="s">
        <v>11</v>
      </c>
      <c r="N36" s="15" t="s">
        <v>12</v>
      </c>
      <c r="P36" s="126">
        <v>12000</v>
      </c>
      <c r="Q36" s="127"/>
      <c r="T36" s="94"/>
      <c r="U36" s="96"/>
      <c r="V36" s="96"/>
      <c r="W36" s="96"/>
      <c r="X36" s="97"/>
      <c r="Z36" s="36" t="s">
        <v>16</v>
      </c>
      <c r="AA36" s="37">
        <f>SUM(AA32:AA35)</f>
        <v>0</v>
      </c>
      <c r="AB36" s="38"/>
      <c r="AC36" s="37">
        <f>SUM(AC32:AC35)</f>
        <v>21000</v>
      </c>
      <c r="AD36" s="39" t="s">
        <v>17</v>
      </c>
    </row>
    <row r="37" spans="3:30" x14ac:dyDescent="0.25">
      <c r="D37" s="106"/>
      <c r="H37" s="13">
        <v>419</v>
      </c>
      <c r="I37" s="47" t="s">
        <v>5</v>
      </c>
      <c r="J37" s="48" t="s">
        <v>4</v>
      </c>
      <c r="K37" s="45"/>
      <c r="L37" s="28"/>
      <c r="N37" s="103">
        <v>419</v>
      </c>
      <c r="P37" s="128"/>
      <c r="Q37" s="129">
        <v>10084.030000000001</v>
      </c>
      <c r="T37" s="91"/>
      <c r="U37" s="96"/>
      <c r="V37" s="96"/>
      <c r="W37" s="99"/>
      <c r="X37" s="100"/>
      <c r="Z37" s="41" t="s">
        <v>19</v>
      </c>
      <c r="AA37" s="40">
        <f>AC36-AA36</f>
        <v>21000</v>
      </c>
      <c r="AB37" s="35"/>
      <c r="AC37" s="40"/>
      <c r="AD37" s="41"/>
    </row>
    <row r="38" spans="3:30" x14ac:dyDescent="0.25">
      <c r="D38" s="106"/>
      <c r="H38" s="13">
        <v>4427</v>
      </c>
      <c r="I38" s="47" t="s">
        <v>5</v>
      </c>
      <c r="J38" s="48" t="s">
        <v>4</v>
      </c>
      <c r="K38" s="45"/>
      <c r="L38" s="28"/>
      <c r="N38" s="103">
        <v>4427</v>
      </c>
      <c r="P38" s="128"/>
      <c r="Q38" s="129">
        <f>Q37*19%</f>
        <v>1915.9657000000002</v>
      </c>
    </row>
    <row r="40" spans="3:30" ht="18.75" x14ac:dyDescent="0.3">
      <c r="T40" s="131"/>
      <c r="U40" s="318"/>
      <c r="V40" s="318"/>
      <c r="W40" s="318"/>
      <c r="X40" s="132"/>
      <c r="Y40" s="24"/>
      <c r="Z40" s="131"/>
      <c r="AA40" s="319"/>
      <c r="AB40" s="319"/>
      <c r="AC40" s="319"/>
      <c r="AD40" s="132"/>
    </row>
    <row r="41" spans="3:30" x14ac:dyDescent="0.25">
      <c r="D41" s="106"/>
      <c r="I41" s="47" t="s">
        <v>7</v>
      </c>
      <c r="J41" s="48" t="s">
        <v>8</v>
      </c>
      <c r="K41" s="44"/>
      <c r="L41" s="9" t="s">
        <v>0</v>
      </c>
      <c r="M41" s="10"/>
      <c r="N41" s="11" t="s">
        <v>2</v>
      </c>
      <c r="P41" s="12" t="s">
        <v>0</v>
      </c>
      <c r="Q41" s="104" t="s">
        <v>2</v>
      </c>
      <c r="T41" s="133"/>
      <c r="U41" s="95"/>
      <c r="V41" s="95"/>
      <c r="W41" s="95"/>
      <c r="X41" s="91"/>
      <c r="Y41" s="91"/>
      <c r="Z41" s="94"/>
      <c r="AA41" s="95"/>
      <c r="AB41" s="136"/>
      <c r="AC41" s="137"/>
      <c r="AD41" s="135"/>
    </row>
    <row r="42" spans="3:30" x14ac:dyDescent="0.25">
      <c r="D42" s="106" t="s">
        <v>24</v>
      </c>
      <c r="H42" s="13">
        <v>4111</v>
      </c>
      <c r="I42" s="47" t="s">
        <v>1</v>
      </c>
      <c r="J42" s="48" t="s">
        <v>4</v>
      </c>
      <c r="K42" s="46"/>
      <c r="L42" s="27">
        <v>5121</v>
      </c>
      <c r="M42" s="12" t="s">
        <v>11</v>
      </c>
      <c r="N42" s="15">
        <v>4111</v>
      </c>
      <c r="P42" s="29">
        <v>12990</v>
      </c>
      <c r="Q42" s="30">
        <f>P42</f>
        <v>12990</v>
      </c>
      <c r="T42" s="76"/>
      <c r="U42" s="95"/>
      <c r="V42" s="95"/>
      <c r="W42" s="95"/>
      <c r="X42" s="97"/>
      <c r="Y42" s="91"/>
      <c r="Z42" s="94"/>
      <c r="AA42" s="95"/>
      <c r="AB42" s="136"/>
      <c r="AC42" s="138"/>
      <c r="AD42" s="55"/>
    </row>
    <row r="43" spans="3:30" x14ac:dyDescent="0.25">
      <c r="C43" s="77"/>
      <c r="D43" s="106"/>
      <c r="H43" s="13">
        <v>5121</v>
      </c>
      <c r="I43" s="47" t="s">
        <v>1</v>
      </c>
      <c r="J43" s="48" t="s">
        <v>3</v>
      </c>
      <c r="K43" s="45"/>
      <c r="L43" s="24"/>
      <c r="M43" s="76"/>
      <c r="N43" s="24"/>
      <c r="O43" s="24"/>
      <c r="P43" s="26"/>
      <c r="Q43" s="26"/>
      <c r="T43" s="24"/>
      <c r="U43" s="95"/>
      <c r="V43" s="95"/>
      <c r="W43" s="95"/>
      <c r="X43" s="98"/>
      <c r="Y43" s="91"/>
      <c r="Z43" s="91"/>
      <c r="AA43" s="95"/>
      <c r="AB43" s="136"/>
      <c r="AC43" s="138"/>
      <c r="AD43" s="57"/>
    </row>
    <row r="44" spans="3:30" x14ac:dyDescent="0.25">
      <c r="C44" s="77"/>
      <c r="D44" s="106"/>
      <c r="I44" s="47"/>
      <c r="J44" s="48"/>
      <c r="K44" s="45"/>
      <c r="L44" s="24"/>
      <c r="M44" s="76"/>
      <c r="N44" s="24"/>
      <c r="O44" s="24"/>
      <c r="P44" s="26"/>
      <c r="Q44" s="26"/>
      <c r="T44" s="24"/>
      <c r="U44" s="95"/>
      <c r="V44" s="95"/>
      <c r="W44" s="95"/>
      <c r="X44" s="98"/>
      <c r="Y44" s="91"/>
      <c r="Z44" s="91"/>
      <c r="AA44" s="95"/>
      <c r="AB44" s="136"/>
      <c r="AC44" s="138"/>
      <c r="AD44" s="57"/>
    </row>
    <row r="45" spans="3:30" x14ac:dyDescent="0.25">
      <c r="C45" s="77"/>
      <c r="D45" s="106"/>
      <c r="Q45" s="14"/>
      <c r="T45" s="76"/>
      <c r="U45" s="96"/>
      <c r="V45" s="96"/>
      <c r="W45" s="96"/>
      <c r="X45" s="97"/>
      <c r="Y45" s="91"/>
      <c r="Z45" s="94"/>
      <c r="AA45" s="96"/>
      <c r="AB45" s="139"/>
      <c r="AC45" s="137"/>
      <c r="AD45" s="55"/>
    </row>
    <row r="46" spans="3:30" x14ac:dyDescent="0.25">
      <c r="D46" s="134"/>
      <c r="E46" s="114"/>
      <c r="F46" s="115"/>
      <c r="G46" s="114"/>
      <c r="H46" s="23"/>
      <c r="I46" s="51"/>
      <c r="J46" s="52"/>
      <c r="K46" s="53"/>
      <c r="L46" s="54"/>
      <c r="M46" s="23"/>
      <c r="N46" s="55"/>
      <c r="O46" s="24"/>
      <c r="P46" s="23"/>
      <c r="Q46" s="105"/>
      <c r="T46" s="24"/>
      <c r="U46" s="96"/>
      <c r="V46" s="96"/>
      <c r="W46" s="99"/>
      <c r="X46" s="100"/>
      <c r="Y46" s="91"/>
      <c r="Z46" s="100"/>
      <c r="AA46" s="99"/>
      <c r="AB46" s="139"/>
      <c r="AC46" s="140"/>
      <c r="AD46" s="133"/>
    </row>
    <row r="47" spans="3:30" x14ac:dyDescent="0.25">
      <c r="C47" s="77"/>
      <c r="D47" s="134"/>
      <c r="E47" s="114"/>
      <c r="F47" s="115"/>
      <c r="G47" s="114"/>
      <c r="H47" s="23"/>
      <c r="I47" s="51"/>
      <c r="J47" s="52"/>
      <c r="K47" s="58"/>
      <c r="L47" s="57"/>
      <c r="M47" s="23"/>
      <c r="N47" s="25"/>
      <c r="O47" s="24"/>
      <c r="P47" s="26"/>
      <c r="Q47" s="26"/>
    </row>
    <row r="48" spans="3:30" x14ac:dyDescent="0.25">
      <c r="D48" s="202"/>
      <c r="E48" s="114"/>
      <c r="F48" s="115"/>
      <c r="G48" s="114"/>
      <c r="H48" s="23"/>
      <c r="I48" s="51"/>
      <c r="J48" s="52"/>
      <c r="K48" s="56"/>
      <c r="L48" s="24"/>
      <c r="M48" s="76"/>
      <c r="N48" s="24"/>
      <c r="O48" s="24"/>
      <c r="P48" s="26"/>
      <c r="Q48" s="26"/>
    </row>
    <row r="49" spans="2:30" ht="30" x14ac:dyDescent="0.25">
      <c r="C49" s="79"/>
      <c r="D49" s="185" t="s">
        <v>58</v>
      </c>
      <c r="E49" s="121"/>
      <c r="F49" s="118"/>
      <c r="G49" s="123"/>
    </row>
    <row r="50" spans="2:30" x14ac:dyDescent="0.25">
      <c r="C50" s="79"/>
      <c r="D50" s="200"/>
      <c r="E50" s="121"/>
      <c r="F50" s="118"/>
      <c r="G50" s="117"/>
    </row>
    <row r="51" spans="2:30" x14ac:dyDescent="0.25">
      <c r="C51" s="79"/>
    </row>
    <row r="52" spans="2:30" ht="15.75" x14ac:dyDescent="0.25">
      <c r="B52" s="94"/>
      <c r="C52" s="77"/>
      <c r="D52" s="67" t="s">
        <v>6</v>
      </c>
      <c r="E52" s="70"/>
      <c r="F52" s="73"/>
      <c r="G52" s="66"/>
    </row>
    <row r="53" spans="2:30" ht="24" customHeight="1" thickBot="1" x14ac:dyDescent="0.3">
      <c r="B53" s="94"/>
      <c r="D53" s="183" t="s">
        <v>25</v>
      </c>
      <c r="F53" s="74"/>
      <c r="I53" s="47" t="s">
        <v>7</v>
      </c>
      <c r="J53" s="48" t="s">
        <v>8</v>
      </c>
      <c r="K53" s="44"/>
      <c r="L53" s="9" t="s">
        <v>0</v>
      </c>
      <c r="M53" s="10"/>
      <c r="N53" s="11" t="s">
        <v>2</v>
      </c>
      <c r="P53" s="12" t="s">
        <v>0</v>
      </c>
      <c r="Q53" s="13" t="s">
        <v>2</v>
      </c>
      <c r="T53" s="18" t="s">
        <v>0</v>
      </c>
      <c r="U53" s="315">
        <v>4111</v>
      </c>
      <c r="V53" s="315"/>
      <c r="W53" s="315"/>
      <c r="X53" s="19" t="s">
        <v>2</v>
      </c>
      <c r="Z53" s="18" t="s">
        <v>0</v>
      </c>
      <c r="AA53" s="315">
        <v>419</v>
      </c>
      <c r="AB53" s="315"/>
      <c r="AC53" s="315"/>
      <c r="AD53" s="19" t="s">
        <v>2</v>
      </c>
    </row>
    <row r="54" spans="2:30" x14ac:dyDescent="0.25">
      <c r="B54" s="94"/>
      <c r="C54" s="78" t="s">
        <v>26</v>
      </c>
      <c r="D54" s="106" t="s">
        <v>27</v>
      </c>
      <c r="G54" s="63"/>
      <c r="H54" s="13">
        <v>4111</v>
      </c>
      <c r="I54" s="47" t="s">
        <v>1</v>
      </c>
      <c r="J54" s="48" t="s">
        <v>3</v>
      </c>
      <c r="K54" s="46"/>
      <c r="L54" s="27">
        <v>4111</v>
      </c>
      <c r="M54" s="12" t="s">
        <v>11</v>
      </c>
      <c r="N54" s="15" t="s">
        <v>12</v>
      </c>
      <c r="P54" s="29">
        <f>Q55+Q56+Q57</f>
        <v>126140</v>
      </c>
      <c r="Q54" s="30"/>
      <c r="T54" s="111" t="s">
        <v>13</v>
      </c>
      <c r="U54" s="20"/>
      <c r="V54" s="21"/>
      <c r="W54" s="20"/>
      <c r="X54" s="17"/>
      <c r="Z54" s="31"/>
      <c r="AA54" s="20"/>
      <c r="AB54" s="21"/>
      <c r="AC54" s="61"/>
      <c r="AD54" s="112" t="s">
        <v>13</v>
      </c>
    </row>
    <row r="55" spans="2:30" x14ac:dyDescent="0.25">
      <c r="B55" s="94"/>
      <c r="C55" s="77"/>
      <c r="D55" s="106"/>
      <c r="G55" s="63"/>
      <c r="H55" s="13">
        <v>419</v>
      </c>
      <c r="I55" s="47" t="s">
        <v>5</v>
      </c>
      <c r="J55" s="48" t="s">
        <v>3</v>
      </c>
      <c r="K55" s="45"/>
      <c r="L55" s="28"/>
      <c r="N55" s="103">
        <v>702</v>
      </c>
      <c r="P55" s="43"/>
      <c r="Q55" s="14">
        <v>100000</v>
      </c>
      <c r="T55" s="1" t="s">
        <v>14</v>
      </c>
      <c r="U55" s="14">
        <v>126140</v>
      </c>
      <c r="V55" s="22"/>
      <c r="W55" s="165">
        <v>123998</v>
      </c>
      <c r="X55" s="16" t="s">
        <v>15</v>
      </c>
      <c r="Z55" s="1" t="s">
        <v>14</v>
      </c>
      <c r="AA55" s="14">
        <v>4200</v>
      </c>
      <c r="AB55" s="22"/>
      <c r="AC55" s="14">
        <v>6000</v>
      </c>
      <c r="AD55" s="16" t="s">
        <v>15</v>
      </c>
    </row>
    <row r="56" spans="2:30" x14ac:dyDescent="0.25">
      <c r="B56" s="94"/>
      <c r="C56" s="77"/>
      <c r="D56" s="107"/>
      <c r="E56" s="68"/>
      <c r="F56" s="75"/>
      <c r="G56" s="62"/>
      <c r="H56" s="13">
        <v>702</v>
      </c>
      <c r="I56" s="47" t="s">
        <v>5</v>
      </c>
      <c r="J56" s="48" t="s">
        <v>3</v>
      </c>
      <c r="K56" s="45"/>
      <c r="L56" s="28"/>
      <c r="N56" s="103">
        <v>419</v>
      </c>
      <c r="P56" s="43"/>
      <c r="Q56" s="14">
        <v>6000</v>
      </c>
      <c r="U56" s="129">
        <v>2142</v>
      </c>
      <c r="V56" s="22"/>
      <c r="W56" s="14"/>
      <c r="X56" s="32"/>
      <c r="AA56" s="14"/>
      <c r="AB56" s="22"/>
      <c r="AC56" s="129">
        <v>1800</v>
      </c>
      <c r="AD56" s="32"/>
    </row>
    <row r="57" spans="2:30" x14ac:dyDescent="0.25">
      <c r="B57" s="94"/>
      <c r="D57" s="106"/>
      <c r="G57" s="63"/>
      <c r="H57" s="13">
        <v>4427</v>
      </c>
      <c r="I57" s="47" t="s">
        <v>5</v>
      </c>
      <c r="J57" s="48" t="s">
        <v>3</v>
      </c>
      <c r="M57" s="124"/>
      <c r="N57" s="15">
        <v>4427</v>
      </c>
      <c r="P57" s="125"/>
      <c r="Q57" s="14">
        <f>(Q55+Q56)*19%</f>
        <v>20140</v>
      </c>
      <c r="U57" s="129"/>
      <c r="V57" s="22"/>
      <c r="W57" s="14"/>
      <c r="X57" s="32"/>
      <c r="AA57" s="14"/>
      <c r="AB57" s="22"/>
      <c r="AC57" s="14"/>
      <c r="AD57" s="32"/>
    </row>
    <row r="58" spans="2:30" x14ac:dyDescent="0.25">
      <c r="B58" s="94"/>
      <c r="T58" s="36" t="s">
        <v>16</v>
      </c>
      <c r="U58" s="37">
        <f>U55-U56+U57</f>
        <v>123998</v>
      </c>
      <c r="V58" s="38"/>
      <c r="W58" s="37">
        <f>W55+W56+W57</f>
        <v>123998</v>
      </c>
      <c r="X58" s="39" t="s">
        <v>17</v>
      </c>
      <c r="Z58" s="36" t="s">
        <v>16</v>
      </c>
      <c r="AA58" s="37">
        <f>SUM(AA54:AA57)</f>
        <v>4200</v>
      </c>
      <c r="AB58" s="38"/>
      <c r="AC58" s="37">
        <f>AC55-AC56+AC57</f>
        <v>4200</v>
      </c>
      <c r="AD58" s="39" t="s">
        <v>17</v>
      </c>
    </row>
    <row r="59" spans="2:30" x14ac:dyDescent="0.25">
      <c r="B59" s="94"/>
      <c r="T59" s="33"/>
      <c r="U59" s="34"/>
      <c r="V59" s="35"/>
      <c r="W59" s="40">
        <f>U58-W58</f>
        <v>0</v>
      </c>
      <c r="X59" s="41" t="s">
        <v>18</v>
      </c>
      <c r="Z59" s="41" t="s">
        <v>19</v>
      </c>
      <c r="AA59" s="40">
        <f>AC58-AA58</f>
        <v>0</v>
      </c>
      <c r="AB59" s="35"/>
      <c r="AC59" s="40"/>
      <c r="AD59" s="41"/>
    </row>
    <row r="60" spans="2:30" x14ac:dyDescent="0.25">
      <c r="B60" s="94"/>
      <c r="D60" s="106"/>
      <c r="F60" s="75"/>
      <c r="G60" s="63"/>
      <c r="I60" s="47" t="s">
        <v>7</v>
      </c>
      <c r="J60" s="48" t="s">
        <v>8</v>
      </c>
      <c r="K60" s="44"/>
      <c r="L60" s="9" t="s">
        <v>0</v>
      </c>
      <c r="M60" s="10"/>
      <c r="N60" s="11" t="s">
        <v>2</v>
      </c>
      <c r="P60" s="12" t="s">
        <v>0</v>
      </c>
      <c r="Q60" s="104" t="s">
        <v>2</v>
      </c>
    </row>
    <row r="61" spans="2:30" x14ac:dyDescent="0.25">
      <c r="B61" s="94"/>
      <c r="D61" s="107" t="s">
        <v>28</v>
      </c>
      <c r="E61" s="68"/>
      <c r="F61" s="75"/>
      <c r="G61" s="62"/>
      <c r="H61" s="13">
        <v>341</v>
      </c>
      <c r="I61" s="47" t="s">
        <v>1</v>
      </c>
      <c r="J61" s="48" t="s">
        <v>4</v>
      </c>
      <c r="K61" s="46"/>
      <c r="L61" s="27">
        <v>711</v>
      </c>
      <c r="M61" s="12" t="s">
        <v>11</v>
      </c>
      <c r="N61" s="15">
        <v>341</v>
      </c>
      <c r="P61" s="29">
        <v>80000</v>
      </c>
      <c r="Q61" s="30">
        <f>P61</f>
        <v>80000</v>
      </c>
      <c r="Y61" s="42"/>
    </row>
    <row r="62" spans="2:30" ht="16.5" thickBot="1" x14ac:dyDescent="0.3">
      <c r="B62" s="94"/>
      <c r="C62" s="77"/>
      <c r="D62" s="106"/>
      <c r="H62" s="13">
        <v>711</v>
      </c>
      <c r="I62" s="47" t="s">
        <v>5</v>
      </c>
      <c r="J62" s="48" t="s">
        <v>4</v>
      </c>
      <c r="K62" s="45"/>
      <c r="L62" s="24"/>
      <c r="M62" s="76"/>
      <c r="N62" s="25"/>
      <c r="O62" s="24"/>
      <c r="P62" s="26"/>
      <c r="Q62" s="14"/>
      <c r="T62" s="18" t="s">
        <v>0</v>
      </c>
      <c r="U62" s="315">
        <v>5121</v>
      </c>
      <c r="V62" s="315"/>
      <c r="W62" s="315"/>
      <c r="X62" s="19" t="s">
        <v>2</v>
      </c>
      <c r="Z62" s="18" t="s">
        <v>0</v>
      </c>
      <c r="AA62" s="315">
        <v>4427</v>
      </c>
      <c r="AB62" s="315"/>
      <c r="AC62" s="315"/>
      <c r="AD62" s="19" t="s">
        <v>2</v>
      </c>
    </row>
    <row r="63" spans="2:30" x14ac:dyDescent="0.25">
      <c r="B63" s="94"/>
      <c r="C63" s="77"/>
      <c r="D63" s="106"/>
      <c r="G63" s="63"/>
      <c r="Q63" s="14"/>
      <c r="T63" s="111" t="s">
        <v>13</v>
      </c>
      <c r="U63" s="20"/>
      <c r="V63" s="21"/>
      <c r="W63" s="20"/>
      <c r="X63" s="17"/>
      <c r="Z63" s="31"/>
      <c r="AA63" s="20"/>
      <c r="AB63" s="21"/>
      <c r="AC63" s="61"/>
      <c r="AD63" s="112" t="s">
        <v>13</v>
      </c>
    </row>
    <row r="64" spans="2:30" x14ac:dyDescent="0.25">
      <c r="B64" s="94"/>
      <c r="D64" s="106"/>
      <c r="G64" s="63"/>
      <c r="Q64" s="14"/>
      <c r="T64" s="1" t="s">
        <v>14</v>
      </c>
      <c r="U64" s="14">
        <v>123998</v>
      </c>
      <c r="V64" s="22"/>
      <c r="W64" s="14"/>
      <c r="X64" s="16" t="s">
        <v>15</v>
      </c>
      <c r="Z64" s="1" t="s">
        <v>14</v>
      </c>
      <c r="AA64" s="14"/>
      <c r="AB64" s="22"/>
      <c r="AC64" s="14">
        <v>20140</v>
      </c>
      <c r="AD64" s="16" t="s">
        <v>15</v>
      </c>
    </row>
    <row r="65" spans="2:30" x14ac:dyDescent="0.25">
      <c r="B65" s="94"/>
      <c r="C65" s="77"/>
      <c r="D65" s="106"/>
      <c r="G65" s="63"/>
      <c r="I65" s="47" t="s">
        <v>7</v>
      </c>
      <c r="J65" s="48" t="s">
        <v>8</v>
      </c>
      <c r="K65" s="44"/>
      <c r="L65" s="9" t="s">
        <v>0</v>
      </c>
      <c r="M65" s="10"/>
      <c r="N65" s="11" t="s">
        <v>2</v>
      </c>
      <c r="P65" s="12" t="s">
        <v>0</v>
      </c>
      <c r="Q65" s="13" t="s">
        <v>2</v>
      </c>
      <c r="U65" s="14"/>
      <c r="V65" s="22"/>
      <c r="W65" s="14"/>
      <c r="X65" s="32"/>
      <c r="AA65" s="14"/>
      <c r="AB65" s="22"/>
      <c r="AC65" s="129">
        <v>342</v>
      </c>
      <c r="AD65" s="32"/>
    </row>
    <row r="66" spans="2:30" x14ac:dyDescent="0.25">
      <c r="B66" s="94"/>
      <c r="D66" s="107" t="s">
        <v>29</v>
      </c>
      <c r="E66" s="68"/>
      <c r="F66" s="75"/>
      <c r="G66" s="62"/>
      <c r="H66" s="13">
        <v>358</v>
      </c>
      <c r="I66" s="47" t="s">
        <v>1</v>
      </c>
      <c r="J66" s="48" t="s">
        <v>3</v>
      </c>
      <c r="K66" s="46"/>
      <c r="L66" s="27">
        <v>358</v>
      </c>
      <c r="M66" s="12" t="s">
        <v>11</v>
      </c>
      <c r="N66" s="15">
        <v>381</v>
      </c>
      <c r="P66" s="29">
        <v>6000</v>
      </c>
      <c r="Q66" s="30">
        <f>P66</f>
        <v>6000</v>
      </c>
      <c r="U66" s="14"/>
      <c r="V66" s="22"/>
      <c r="W66" s="14"/>
      <c r="X66" s="32"/>
      <c r="AA66" s="14"/>
      <c r="AB66" s="22"/>
      <c r="AC66" s="129"/>
      <c r="AD66" s="32"/>
    </row>
    <row r="67" spans="2:30" x14ac:dyDescent="0.25">
      <c r="B67" s="94"/>
      <c r="D67" s="106"/>
      <c r="H67" s="13">
        <v>381</v>
      </c>
      <c r="I67" s="49" t="s">
        <v>1</v>
      </c>
      <c r="J67" s="50" t="s">
        <v>4</v>
      </c>
      <c r="L67" s="24"/>
      <c r="M67" s="76"/>
      <c r="N67" s="25"/>
      <c r="O67" s="24"/>
      <c r="P67" s="24"/>
      <c r="Q67" s="26"/>
      <c r="T67" s="36" t="s">
        <v>16</v>
      </c>
      <c r="U67" s="37">
        <f>SUM(U63:U66)</f>
        <v>123998</v>
      </c>
      <c r="V67" s="38"/>
      <c r="W67" s="37">
        <f>SUM(W63:W66)</f>
        <v>0</v>
      </c>
      <c r="X67" s="39" t="s">
        <v>17</v>
      </c>
      <c r="Z67" s="36" t="s">
        <v>16</v>
      </c>
      <c r="AA67" s="37">
        <f>SUM(AA63:AA66)</f>
        <v>0</v>
      </c>
      <c r="AB67" s="38"/>
      <c r="AC67" s="37">
        <f>AC64-AC65+AC66</f>
        <v>19798</v>
      </c>
      <c r="AD67" s="39" t="s">
        <v>17</v>
      </c>
    </row>
    <row r="68" spans="2:30" x14ac:dyDescent="0.25">
      <c r="B68" s="94"/>
      <c r="D68" s="106"/>
      <c r="L68" s="24"/>
      <c r="M68" s="76"/>
      <c r="N68" s="25"/>
      <c r="O68" s="24"/>
      <c r="P68" s="24"/>
      <c r="Q68" s="26"/>
      <c r="T68" s="33"/>
      <c r="U68" s="34"/>
      <c r="V68" s="35"/>
      <c r="W68" s="40">
        <f>U67-W67</f>
        <v>123998</v>
      </c>
      <c r="X68" s="41" t="s">
        <v>18</v>
      </c>
      <c r="Z68" s="41" t="s">
        <v>19</v>
      </c>
      <c r="AA68" s="40">
        <f>AC67-AA67</f>
        <v>19798</v>
      </c>
      <c r="AB68" s="35"/>
      <c r="AC68" s="40"/>
      <c r="AD68" s="41"/>
    </row>
    <row r="69" spans="2:30" x14ac:dyDescent="0.25">
      <c r="B69" s="94"/>
      <c r="C69" s="77"/>
      <c r="D69" s="106"/>
      <c r="Y69" s="42"/>
    </row>
    <row r="70" spans="2:30" x14ac:dyDescent="0.25">
      <c r="B70" s="94"/>
      <c r="D70" s="251" t="s">
        <v>55</v>
      </c>
      <c r="E70" s="68"/>
      <c r="F70" s="75"/>
      <c r="G70" s="62"/>
      <c r="I70" s="47" t="s">
        <v>7</v>
      </c>
      <c r="J70" s="48" t="s">
        <v>8</v>
      </c>
      <c r="K70" s="44"/>
      <c r="L70" s="9" t="s">
        <v>0</v>
      </c>
      <c r="M70" s="10"/>
      <c r="N70" s="11" t="s">
        <v>2</v>
      </c>
      <c r="P70" s="12" t="s">
        <v>0</v>
      </c>
      <c r="Q70" s="13" t="s">
        <v>2</v>
      </c>
    </row>
    <row r="71" spans="2:30" ht="16.5" thickBot="1" x14ac:dyDescent="0.3">
      <c r="B71" s="94"/>
      <c r="C71" s="77"/>
      <c r="D71" s="198" t="s">
        <v>50</v>
      </c>
      <c r="G71" s="65" t="s">
        <v>30</v>
      </c>
      <c r="H71" s="13">
        <v>4111</v>
      </c>
      <c r="I71" s="47" t="s">
        <v>1</v>
      </c>
      <c r="J71" s="48" t="s">
        <v>4</v>
      </c>
      <c r="K71" s="46"/>
      <c r="L71" s="27">
        <v>4111</v>
      </c>
      <c r="M71" s="12" t="s">
        <v>11</v>
      </c>
      <c r="N71" s="15" t="s">
        <v>12</v>
      </c>
      <c r="P71" s="126">
        <f>Q72+Q73</f>
        <v>2142</v>
      </c>
      <c r="Q71" s="127"/>
      <c r="T71" s="18" t="s">
        <v>0</v>
      </c>
      <c r="U71" s="315">
        <v>381</v>
      </c>
      <c r="V71" s="315"/>
      <c r="W71" s="315"/>
      <c r="X71" s="19" t="s">
        <v>2</v>
      </c>
      <c r="Y71" s="130"/>
      <c r="Z71" s="18" t="s">
        <v>0</v>
      </c>
      <c r="AA71" s="315">
        <v>702</v>
      </c>
      <c r="AB71" s="315"/>
      <c r="AC71" s="315"/>
      <c r="AD71" s="19" t="s">
        <v>2</v>
      </c>
    </row>
    <row r="72" spans="2:30" x14ac:dyDescent="0.25">
      <c r="B72" s="94"/>
      <c r="C72" s="77"/>
      <c r="D72" s="106"/>
      <c r="H72" s="13">
        <v>419</v>
      </c>
      <c r="I72" s="47" t="s">
        <v>5</v>
      </c>
      <c r="J72" s="48" t="s">
        <v>4</v>
      </c>
      <c r="K72" s="45"/>
      <c r="M72" s="124"/>
      <c r="N72" s="15">
        <v>419</v>
      </c>
      <c r="P72" s="128"/>
      <c r="Q72" s="129">
        <v>1800</v>
      </c>
      <c r="T72" s="111" t="s">
        <v>13</v>
      </c>
      <c r="U72" s="196">
        <v>10000</v>
      </c>
      <c r="V72" s="21"/>
      <c r="W72" s="20"/>
      <c r="X72" s="17"/>
      <c r="Y72" s="130"/>
      <c r="Z72" s="31"/>
      <c r="AA72" s="20"/>
      <c r="AB72" s="21"/>
      <c r="AC72" s="61"/>
      <c r="AD72" s="112" t="s">
        <v>13</v>
      </c>
    </row>
    <row r="73" spans="2:30" ht="13.5" customHeight="1" x14ac:dyDescent="0.25">
      <c r="B73" s="94"/>
      <c r="C73" s="77"/>
      <c r="D73" s="106"/>
      <c r="H73" s="13">
        <v>4427</v>
      </c>
      <c r="I73" s="49" t="s">
        <v>5</v>
      </c>
      <c r="J73" s="50" t="s">
        <v>4</v>
      </c>
      <c r="M73" s="124"/>
      <c r="N73" s="15">
        <v>4427</v>
      </c>
      <c r="P73" s="128"/>
      <c r="Q73" s="129">
        <f>Q72*19%</f>
        <v>342</v>
      </c>
      <c r="T73" s="1" t="s">
        <v>14</v>
      </c>
      <c r="U73" s="14">
        <v>1800</v>
      </c>
      <c r="V73" s="22"/>
      <c r="W73" s="14">
        <v>6000</v>
      </c>
      <c r="X73" s="16" t="s">
        <v>15</v>
      </c>
      <c r="Z73" s="1" t="s">
        <v>14</v>
      </c>
      <c r="AA73" s="14"/>
      <c r="AB73" s="22"/>
      <c r="AC73" s="14">
        <v>100000</v>
      </c>
      <c r="AD73" s="16" t="s">
        <v>15</v>
      </c>
    </row>
    <row r="74" spans="2:30" x14ac:dyDescent="0.25">
      <c r="B74" s="94"/>
      <c r="H74" s="23"/>
      <c r="I74" s="59"/>
      <c r="J74" s="60"/>
      <c r="K74" s="24"/>
      <c r="L74" s="24"/>
      <c r="M74" s="76"/>
      <c r="N74" s="25"/>
      <c r="O74" s="24"/>
      <c r="P74" s="161"/>
      <c r="Q74" s="162"/>
      <c r="U74" s="14"/>
      <c r="V74" s="22"/>
      <c r="W74" s="14"/>
      <c r="X74" s="32"/>
      <c r="AA74" s="14"/>
      <c r="AB74" s="22"/>
      <c r="AC74" s="14"/>
      <c r="AD74" s="32"/>
    </row>
    <row r="75" spans="2:30" x14ac:dyDescent="0.25">
      <c r="B75" s="94"/>
      <c r="U75" s="14"/>
      <c r="V75" s="22"/>
      <c r="W75" s="14"/>
      <c r="X75" s="32"/>
      <c r="AA75" s="14"/>
      <c r="AB75" s="22"/>
      <c r="AC75" s="14"/>
      <c r="AD75" s="32"/>
    </row>
    <row r="76" spans="2:30" x14ac:dyDescent="0.25">
      <c r="B76" s="94"/>
      <c r="D76" s="106"/>
      <c r="I76" s="47" t="s">
        <v>7</v>
      </c>
      <c r="J76" s="48" t="s">
        <v>8</v>
      </c>
      <c r="K76" s="44"/>
      <c r="L76" s="9" t="s">
        <v>0</v>
      </c>
      <c r="M76" s="10"/>
      <c r="N76" s="11" t="s">
        <v>2</v>
      </c>
      <c r="P76" s="12" t="s">
        <v>0</v>
      </c>
      <c r="Q76" s="13" t="s">
        <v>2</v>
      </c>
      <c r="T76" s="36" t="s">
        <v>16</v>
      </c>
      <c r="U76" s="37">
        <f>SUM(U72:U75)</f>
        <v>11800</v>
      </c>
      <c r="V76" s="38"/>
      <c r="W76" s="37">
        <f>SUM(W72:W75)</f>
        <v>6000</v>
      </c>
      <c r="X76" s="39" t="s">
        <v>17</v>
      </c>
      <c r="Z76" s="36" t="s">
        <v>16</v>
      </c>
      <c r="AA76" s="37">
        <f>SUM(AA72:AA75)</f>
        <v>0</v>
      </c>
      <c r="AB76" s="38"/>
      <c r="AC76" s="37">
        <f>SUM(AC72:AC75)</f>
        <v>100000</v>
      </c>
      <c r="AD76" s="39" t="s">
        <v>17</v>
      </c>
    </row>
    <row r="77" spans="2:30" x14ac:dyDescent="0.25">
      <c r="B77" s="94"/>
      <c r="D77" s="198" t="s">
        <v>51</v>
      </c>
      <c r="G77" s="65" t="s">
        <v>31</v>
      </c>
      <c r="H77" s="13">
        <v>358</v>
      </c>
      <c r="I77" s="47" t="s">
        <v>1</v>
      </c>
      <c r="J77" s="48" t="s">
        <v>4</v>
      </c>
      <c r="K77" s="46"/>
      <c r="L77" s="27">
        <v>381</v>
      </c>
      <c r="M77" s="12" t="s">
        <v>11</v>
      </c>
      <c r="N77" s="15">
        <v>358</v>
      </c>
      <c r="P77" s="163">
        <v>1800</v>
      </c>
      <c r="Q77" s="164">
        <f>P77</f>
        <v>1800</v>
      </c>
      <c r="T77" s="33"/>
      <c r="U77" s="34"/>
      <c r="V77" s="35"/>
      <c r="W77" s="40">
        <f>U76-W76</f>
        <v>5800</v>
      </c>
      <c r="X77" s="41" t="s">
        <v>18</v>
      </c>
      <c r="Z77" s="41" t="s">
        <v>19</v>
      </c>
      <c r="AA77" s="40">
        <f>AC76-AA76</f>
        <v>100000</v>
      </c>
      <c r="AB77" s="35"/>
      <c r="AC77" s="40"/>
      <c r="AD77" s="41"/>
    </row>
    <row r="78" spans="2:30" x14ac:dyDescent="0.25">
      <c r="B78" s="94"/>
      <c r="D78" s="106"/>
      <c r="H78" s="13">
        <v>381</v>
      </c>
      <c r="I78" s="47" t="s">
        <v>1</v>
      </c>
      <c r="J78" s="48" t="s">
        <v>3</v>
      </c>
      <c r="K78" s="45"/>
      <c r="M78" s="76"/>
      <c r="N78" s="25"/>
      <c r="O78" s="24"/>
      <c r="P78" s="161"/>
      <c r="Q78" s="129"/>
    </row>
    <row r="79" spans="2:30" x14ac:dyDescent="0.25">
      <c r="B79" s="94"/>
      <c r="D79" s="106"/>
      <c r="H79" s="23"/>
      <c r="I79" s="59"/>
      <c r="J79" s="60"/>
      <c r="K79" s="24"/>
      <c r="L79" s="24"/>
      <c r="M79" s="76"/>
      <c r="N79" s="25"/>
      <c r="O79" s="24"/>
      <c r="P79" s="161"/>
      <c r="Q79" s="162"/>
    </row>
    <row r="80" spans="2:30" ht="15.75" customHeight="1" thickBot="1" x14ac:dyDescent="0.3">
      <c r="B80" s="94"/>
      <c r="T80" s="18" t="s">
        <v>0</v>
      </c>
      <c r="U80" s="315">
        <v>358</v>
      </c>
      <c r="V80" s="315"/>
      <c r="W80" s="315"/>
      <c r="X80" s="19" t="s">
        <v>2</v>
      </c>
      <c r="Y80" s="24"/>
      <c r="Z80" s="18" t="s">
        <v>0</v>
      </c>
      <c r="AA80" s="315">
        <v>708</v>
      </c>
      <c r="AB80" s="315"/>
      <c r="AC80" s="315"/>
      <c r="AD80" s="19" t="s">
        <v>2</v>
      </c>
    </row>
    <row r="81" spans="2:30" x14ac:dyDescent="0.25">
      <c r="B81" s="94"/>
      <c r="D81" s="251" t="s">
        <v>56</v>
      </c>
      <c r="G81" s="62"/>
      <c r="I81" s="47" t="s">
        <v>7</v>
      </c>
      <c r="J81" s="48" t="s">
        <v>8</v>
      </c>
      <c r="K81" s="44"/>
      <c r="L81" s="9" t="s">
        <v>0</v>
      </c>
      <c r="M81" s="10"/>
      <c r="N81" s="11" t="s">
        <v>2</v>
      </c>
      <c r="P81" s="12" t="s">
        <v>0</v>
      </c>
      <c r="Q81" s="13" t="s">
        <v>2</v>
      </c>
      <c r="T81" s="111" t="s">
        <v>13</v>
      </c>
      <c r="U81" s="20"/>
      <c r="V81" s="21"/>
      <c r="W81" s="20"/>
      <c r="X81" s="17"/>
      <c r="Y81" s="91"/>
      <c r="Z81" s="31"/>
      <c r="AA81" s="20"/>
      <c r="AB81" s="21"/>
      <c r="AC81" s="61"/>
      <c r="AD81" s="112" t="s">
        <v>13</v>
      </c>
    </row>
    <row r="82" spans="2:30" x14ac:dyDescent="0.25">
      <c r="B82" s="94"/>
      <c r="D82" s="198" t="s">
        <v>53</v>
      </c>
      <c r="G82" s="65" t="s">
        <v>30</v>
      </c>
      <c r="H82" s="13">
        <v>419</v>
      </c>
      <c r="I82" s="47" t="s">
        <v>5</v>
      </c>
      <c r="J82" s="48" t="s">
        <v>4</v>
      </c>
      <c r="K82" s="46"/>
      <c r="L82" s="27">
        <v>419</v>
      </c>
      <c r="M82" s="12" t="s">
        <v>11</v>
      </c>
      <c r="N82" s="15">
        <v>708</v>
      </c>
      <c r="P82" s="163">
        <v>4200</v>
      </c>
      <c r="Q82" s="164">
        <f>P82</f>
        <v>4200</v>
      </c>
      <c r="T82" s="1" t="s">
        <v>14</v>
      </c>
      <c r="U82" s="14">
        <v>6000</v>
      </c>
      <c r="V82" s="22"/>
      <c r="W82" s="14">
        <v>1800</v>
      </c>
      <c r="X82" s="16" t="s">
        <v>15</v>
      </c>
      <c r="Y82" s="91"/>
      <c r="Z82" s="1" t="s">
        <v>14</v>
      </c>
      <c r="AA82" s="14"/>
      <c r="AB82" s="22"/>
      <c r="AC82" s="14">
        <v>4200</v>
      </c>
      <c r="AD82" s="16" t="s">
        <v>15</v>
      </c>
    </row>
    <row r="83" spans="2:30" x14ac:dyDescent="0.25">
      <c r="B83" s="94"/>
      <c r="C83" s="77"/>
      <c r="H83" s="13">
        <v>708</v>
      </c>
      <c r="I83" s="47" t="s">
        <v>5</v>
      </c>
      <c r="J83" s="48" t="s">
        <v>3</v>
      </c>
      <c r="K83" s="45"/>
      <c r="M83" s="76"/>
      <c r="N83" s="25"/>
      <c r="O83" s="24"/>
      <c r="P83" s="161"/>
      <c r="Q83" s="129"/>
      <c r="U83" s="14"/>
      <c r="V83" s="22"/>
      <c r="W83" s="14">
        <v>4200</v>
      </c>
      <c r="X83" s="32"/>
      <c r="Y83" s="91"/>
      <c r="AA83" s="14"/>
      <c r="AB83" s="22"/>
      <c r="AC83" s="14"/>
      <c r="AD83" s="32"/>
    </row>
    <row r="84" spans="2:30" x14ac:dyDescent="0.25">
      <c r="B84" s="94"/>
      <c r="C84" s="153"/>
      <c r="H84" s="23"/>
      <c r="I84" s="59"/>
      <c r="J84" s="60"/>
      <c r="K84" s="24"/>
      <c r="L84" s="24"/>
      <c r="M84" s="76"/>
      <c r="N84" s="25"/>
      <c r="O84" s="24"/>
      <c r="P84" s="161"/>
      <c r="Q84" s="162"/>
      <c r="R84" s="130"/>
      <c r="S84" s="91"/>
      <c r="U84" s="14"/>
      <c r="V84" s="22"/>
      <c r="W84" s="14"/>
      <c r="X84" s="32"/>
      <c r="Y84" s="101"/>
      <c r="AA84" s="14"/>
      <c r="AB84" s="22"/>
      <c r="AC84" s="14"/>
      <c r="AD84" s="32"/>
    </row>
    <row r="85" spans="2:30" x14ac:dyDescent="0.25">
      <c r="B85" s="94"/>
      <c r="C85" s="98"/>
      <c r="R85" s="91"/>
      <c r="S85" s="91"/>
      <c r="T85" s="36" t="s">
        <v>16</v>
      </c>
      <c r="U85" s="37">
        <f>SUM(U81:U84)</f>
        <v>6000</v>
      </c>
      <c r="V85" s="38"/>
      <c r="W85" s="37">
        <f>SUM(W81:W84)</f>
        <v>6000</v>
      </c>
      <c r="X85" s="39" t="s">
        <v>17</v>
      </c>
      <c r="Y85" s="91"/>
      <c r="Z85" s="36" t="s">
        <v>16</v>
      </c>
      <c r="AA85" s="37">
        <f>SUM(AA81:AA84)</f>
        <v>0</v>
      </c>
      <c r="AB85" s="38"/>
      <c r="AC85" s="37">
        <f>SUM(AC81:AC84)</f>
        <v>4200</v>
      </c>
      <c r="AD85" s="39" t="s">
        <v>17</v>
      </c>
    </row>
    <row r="86" spans="2:30" x14ac:dyDescent="0.25">
      <c r="B86" s="94"/>
      <c r="C86" s="153"/>
      <c r="D86" s="155"/>
      <c r="E86" s="117"/>
      <c r="F86" s="118"/>
      <c r="I86" s="47" t="s">
        <v>7</v>
      </c>
      <c r="J86" s="48" t="s">
        <v>8</v>
      </c>
      <c r="K86" s="44"/>
      <c r="L86" s="9" t="s">
        <v>0</v>
      </c>
      <c r="M86" s="10"/>
      <c r="N86" s="11" t="s">
        <v>2</v>
      </c>
      <c r="P86" s="12" t="s">
        <v>0</v>
      </c>
      <c r="Q86" s="13" t="s">
        <v>2</v>
      </c>
      <c r="R86" s="91"/>
      <c r="S86" s="91"/>
      <c r="T86" s="33"/>
      <c r="U86" s="34"/>
      <c r="V86" s="35"/>
      <c r="W86" s="40">
        <f>U85-W85</f>
        <v>0</v>
      </c>
      <c r="X86" s="41" t="s">
        <v>18</v>
      </c>
      <c r="Y86" s="91"/>
      <c r="Z86" s="41" t="s">
        <v>19</v>
      </c>
      <c r="AA86" s="40">
        <f>AC85-AA85</f>
        <v>4200</v>
      </c>
      <c r="AB86" s="35"/>
      <c r="AC86" s="40"/>
      <c r="AD86" s="41"/>
    </row>
    <row r="87" spans="2:30" x14ac:dyDescent="0.25">
      <c r="B87" s="94"/>
      <c r="C87" s="153"/>
      <c r="D87" s="155" t="s">
        <v>52</v>
      </c>
      <c r="E87" s="117"/>
      <c r="F87" s="118"/>
      <c r="G87" s="65" t="s">
        <v>31</v>
      </c>
      <c r="H87" s="13">
        <v>608</v>
      </c>
      <c r="I87" s="47" t="s">
        <v>1</v>
      </c>
      <c r="J87" s="48" t="s">
        <v>3</v>
      </c>
      <c r="K87" s="46"/>
      <c r="L87" s="27">
        <v>608</v>
      </c>
      <c r="M87" s="12" t="s">
        <v>11</v>
      </c>
      <c r="N87" s="15">
        <v>358</v>
      </c>
      <c r="P87" s="163">
        <v>4200</v>
      </c>
      <c r="Q87" s="164">
        <f>P87</f>
        <v>4200</v>
      </c>
      <c r="R87" s="91"/>
      <c r="S87" s="91"/>
      <c r="T87" s="100"/>
      <c r="U87" s="95"/>
      <c r="V87" s="95"/>
      <c r="W87" s="95"/>
      <c r="X87" s="91"/>
      <c r="Y87" s="91"/>
      <c r="Z87" s="94"/>
      <c r="AA87" s="95"/>
      <c r="AB87" s="95"/>
      <c r="AC87" s="96"/>
      <c r="AD87" s="157"/>
    </row>
    <row r="88" spans="2:30" x14ac:dyDescent="0.25">
      <c r="B88" s="94"/>
      <c r="C88" s="153"/>
      <c r="D88" s="158"/>
      <c r="E88" s="123"/>
      <c r="F88" s="159"/>
      <c r="H88" s="13">
        <v>358</v>
      </c>
      <c r="I88" s="47" t="s">
        <v>1</v>
      </c>
      <c r="J88" s="48" t="s">
        <v>4</v>
      </c>
      <c r="K88" s="45"/>
      <c r="M88" s="76"/>
      <c r="N88" s="25"/>
      <c r="O88" s="24"/>
      <c r="P88" s="161"/>
      <c r="Q88" s="129"/>
      <c r="R88" s="91"/>
      <c r="S88" s="91"/>
      <c r="T88" s="94"/>
      <c r="U88" s="95"/>
      <c r="V88" s="95"/>
      <c r="W88" s="95"/>
      <c r="X88" s="97"/>
      <c r="Y88" s="91"/>
      <c r="Z88" s="94"/>
      <c r="AA88" s="95"/>
      <c r="AB88" s="95"/>
      <c r="AC88" s="95"/>
      <c r="AD88" s="97"/>
    </row>
    <row r="89" spans="2:30" ht="15" customHeight="1" thickBot="1" x14ac:dyDescent="0.3">
      <c r="B89" s="94"/>
      <c r="C89" s="98"/>
      <c r="D89" s="155"/>
      <c r="E89" s="117"/>
      <c r="F89" s="118"/>
      <c r="R89" s="91"/>
      <c r="S89" s="91"/>
      <c r="T89" s="18" t="s">
        <v>0</v>
      </c>
      <c r="U89" s="315">
        <v>608</v>
      </c>
      <c r="V89" s="315"/>
      <c r="W89" s="315"/>
      <c r="X89" s="19" t="s">
        <v>2</v>
      </c>
      <c r="Y89" s="91"/>
      <c r="Z89" s="91"/>
      <c r="AA89" s="95"/>
      <c r="AB89" s="95"/>
      <c r="AC89" s="95"/>
      <c r="AD89" s="98"/>
    </row>
    <row r="90" spans="2:30" x14ac:dyDescent="0.25">
      <c r="B90" s="94"/>
      <c r="C90" s="98"/>
      <c r="D90" s="155"/>
      <c r="E90" s="117"/>
      <c r="F90" s="118"/>
      <c r="G90" s="117"/>
      <c r="H90" s="119"/>
      <c r="I90" s="145"/>
      <c r="J90" s="146"/>
      <c r="K90" s="147"/>
      <c r="L90" s="148"/>
      <c r="M90" s="119"/>
      <c r="N90" s="97"/>
      <c r="O90" s="91"/>
      <c r="P90" s="119"/>
      <c r="Q90" s="149"/>
      <c r="R90" s="91"/>
      <c r="S90" s="91"/>
      <c r="T90" s="111" t="s">
        <v>13</v>
      </c>
      <c r="U90" s="20"/>
      <c r="V90" s="21"/>
      <c r="W90" s="20"/>
      <c r="X90" s="17"/>
      <c r="Y90" s="91"/>
      <c r="Z90" s="91"/>
      <c r="AA90" s="95"/>
      <c r="AB90" s="95"/>
      <c r="AC90" s="95"/>
      <c r="AD90" s="98"/>
    </row>
    <row r="91" spans="2:30" ht="15.75" customHeight="1" x14ac:dyDescent="0.25">
      <c r="B91" s="94"/>
      <c r="C91" s="98"/>
      <c r="D91" s="106"/>
      <c r="I91" s="47" t="s">
        <v>7</v>
      </c>
      <c r="J91" s="48" t="s">
        <v>8</v>
      </c>
      <c r="K91" s="44"/>
      <c r="L91" s="9" t="s">
        <v>0</v>
      </c>
      <c r="M91" s="10"/>
      <c r="N91" s="11" t="s">
        <v>2</v>
      </c>
      <c r="P91" s="12" t="s">
        <v>0</v>
      </c>
      <c r="Q91" s="13" t="s">
        <v>2</v>
      </c>
      <c r="R91" s="91"/>
      <c r="S91" s="91"/>
      <c r="T91" s="1" t="s">
        <v>14</v>
      </c>
      <c r="U91" s="14">
        <v>4200</v>
      </c>
      <c r="V91" s="22"/>
      <c r="W91" s="14"/>
      <c r="X91" s="16" t="s">
        <v>15</v>
      </c>
      <c r="Y91" s="91"/>
      <c r="Z91" s="94"/>
      <c r="AA91" s="96"/>
      <c r="AB91" s="96"/>
      <c r="AC91" s="96"/>
      <c r="AD91" s="97"/>
    </row>
    <row r="92" spans="2:30" ht="26.25" x14ac:dyDescent="0.25">
      <c r="B92" s="94"/>
      <c r="C92" s="98"/>
      <c r="D92" s="167" t="s">
        <v>32</v>
      </c>
      <c r="F92" s="166"/>
      <c r="H92" s="168">
        <v>4111</v>
      </c>
      <c r="I92" s="169" t="s">
        <v>1</v>
      </c>
      <c r="J92" s="170" t="s">
        <v>4</v>
      </c>
      <c r="K92" s="171"/>
      <c r="L92" s="172">
        <v>5121</v>
      </c>
      <c r="M92" s="173" t="s">
        <v>11</v>
      </c>
      <c r="N92" s="174">
        <v>4111</v>
      </c>
      <c r="O92" s="175"/>
      <c r="P92" s="176">
        <v>123998</v>
      </c>
      <c r="Q92" s="177">
        <f>P92</f>
        <v>123998</v>
      </c>
      <c r="R92" s="91"/>
      <c r="S92" s="91"/>
      <c r="U92" s="14"/>
      <c r="V92" s="22"/>
      <c r="W92" s="14"/>
      <c r="X92" s="32"/>
      <c r="Y92" s="91"/>
      <c r="Z92" s="100"/>
      <c r="AA92" s="99"/>
      <c r="AB92" s="96"/>
      <c r="AC92" s="99"/>
      <c r="AD92" s="100"/>
    </row>
    <row r="93" spans="2:30" x14ac:dyDescent="0.25">
      <c r="B93" s="94"/>
      <c r="C93" s="98"/>
      <c r="D93" s="155"/>
      <c r="E93" s="117"/>
      <c r="F93" s="118"/>
      <c r="G93" s="117"/>
      <c r="H93" s="119">
        <v>5121</v>
      </c>
      <c r="I93" s="145" t="s">
        <v>1</v>
      </c>
      <c r="J93" s="146" t="s">
        <v>3</v>
      </c>
      <c r="K93" s="152"/>
      <c r="L93" s="91"/>
      <c r="M93" s="94"/>
      <c r="N93" s="91"/>
      <c r="O93" s="91"/>
      <c r="P93" s="95"/>
      <c r="Q93" s="95"/>
      <c r="R93" s="91"/>
      <c r="S93" s="91"/>
      <c r="U93" s="14"/>
      <c r="V93" s="22"/>
      <c r="W93" s="14"/>
      <c r="X93" s="32"/>
      <c r="Y93" s="91"/>
      <c r="Z93" s="91"/>
      <c r="AA93" s="91"/>
      <c r="AB93" s="91"/>
      <c r="AC93" s="91"/>
      <c r="AD93" s="91"/>
    </row>
    <row r="94" spans="2:30" x14ac:dyDescent="0.25">
      <c r="B94" s="94"/>
      <c r="C94" s="98"/>
      <c r="R94" s="91"/>
      <c r="S94" s="91"/>
      <c r="T94" s="36" t="s">
        <v>16</v>
      </c>
      <c r="U94" s="37">
        <f>SUM(U90:U93)</f>
        <v>4200</v>
      </c>
      <c r="V94" s="38"/>
      <c r="W94" s="37">
        <f>SUM(W90:W93)</f>
        <v>0</v>
      </c>
      <c r="X94" s="39" t="s">
        <v>17</v>
      </c>
      <c r="Y94" s="91"/>
      <c r="Z94" s="91"/>
      <c r="AA94" s="91"/>
      <c r="AB94" s="91"/>
      <c r="AC94" s="91"/>
      <c r="AD94" s="91"/>
    </row>
    <row r="95" spans="2:30" ht="18.75" x14ac:dyDescent="0.3">
      <c r="B95" s="210"/>
      <c r="C95" s="211"/>
      <c r="D95" s="212"/>
      <c r="E95" s="213"/>
      <c r="F95" s="214"/>
      <c r="G95" s="213"/>
      <c r="H95" s="215"/>
      <c r="I95" s="216"/>
      <c r="J95" s="217"/>
      <c r="K95" s="218"/>
      <c r="L95" s="219"/>
      <c r="M95" s="215"/>
      <c r="N95" s="220"/>
      <c r="O95" s="221"/>
      <c r="P95" s="215"/>
      <c r="Q95" s="215"/>
      <c r="R95" s="222"/>
      <c r="S95" s="91"/>
      <c r="T95" s="33"/>
      <c r="U95" s="34"/>
      <c r="V95" s="35"/>
      <c r="W95" s="40">
        <f>U94-W94</f>
        <v>4200</v>
      </c>
      <c r="X95" s="41" t="s">
        <v>18</v>
      </c>
      <c r="Y95" s="91"/>
      <c r="Z95" s="92"/>
      <c r="AA95" s="316"/>
      <c r="AB95" s="316"/>
      <c r="AC95" s="316"/>
      <c r="AD95" s="93"/>
    </row>
    <row r="96" spans="2:30" x14ac:dyDescent="0.25">
      <c r="B96" s="210"/>
      <c r="C96" s="223"/>
      <c r="D96" s="224"/>
      <c r="E96" s="225"/>
      <c r="F96" s="226"/>
      <c r="G96" s="225"/>
      <c r="H96" s="227"/>
      <c r="I96" s="228"/>
      <c r="J96" s="229"/>
      <c r="K96" s="230"/>
      <c r="L96" s="231"/>
      <c r="M96" s="227"/>
      <c r="N96" s="232"/>
      <c r="O96" s="233"/>
      <c r="P96" s="234"/>
      <c r="Q96" s="234"/>
      <c r="R96" s="235"/>
      <c r="S96" s="91"/>
      <c r="T96" s="100"/>
      <c r="U96" s="95"/>
      <c r="V96" s="95"/>
      <c r="W96" s="95"/>
      <c r="X96" s="91"/>
      <c r="Y96" s="91"/>
      <c r="Z96" s="94"/>
      <c r="AA96" s="95"/>
      <c r="AB96" s="95"/>
      <c r="AC96" s="96"/>
      <c r="AD96" s="157"/>
    </row>
    <row r="97" spans="2:30" x14ac:dyDescent="0.25">
      <c r="B97" s="210"/>
      <c r="C97" s="223"/>
      <c r="D97" s="224"/>
      <c r="E97" s="225"/>
      <c r="F97" s="226"/>
      <c r="G97" s="225"/>
      <c r="H97" s="227"/>
      <c r="I97" s="228"/>
      <c r="J97" s="229"/>
      <c r="K97" s="236"/>
      <c r="L97" s="233"/>
      <c r="M97" s="237"/>
      <c r="N97" s="232"/>
      <c r="O97" s="233"/>
      <c r="P97" s="238"/>
      <c r="Q97" s="239"/>
      <c r="R97" s="235"/>
      <c r="S97" s="91"/>
      <c r="T97" s="94"/>
      <c r="U97" s="95"/>
      <c r="V97" s="95"/>
      <c r="W97" s="95"/>
      <c r="X97" s="97"/>
      <c r="Y97" s="91"/>
      <c r="Z97" s="94"/>
      <c r="AA97" s="95"/>
      <c r="AB97" s="95"/>
      <c r="AC97" s="95"/>
      <c r="AD97" s="97"/>
    </row>
    <row r="98" spans="2:30" x14ac:dyDescent="0.25">
      <c r="B98" s="210"/>
      <c r="C98" s="240"/>
      <c r="D98" s="241"/>
      <c r="E98" s="242"/>
      <c r="F98" s="243"/>
      <c r="G98" s="242"/>
      <c r="H98" s="244"/>
      <c r="I98" s="245"/>
      <c r="J98" s="246"/>
      <c r="K98" s="247"/>
      <c r="L98" s="247"/>
      <c r="M98" s="248"/>
      <c r="N98" s="247"/>
      <c r="O98" s="247"/>
      <c r="P98" s="247"/>
      <c r="Q98" s="249"/>
      <c r="R98" s="250"/>
      <c r="S98" s="91"/>
      <c r="T98" s="91"/>
      <c r="U98" s="95"/>
      <c r="V98" s="95"/>
      <c r="W98" s="95"/>
      <c r="X98" s="98"/>
      <c r="Y98" s="91"/>
      <c r="Z98" s="91"/>
      <c r="AA98" s="95"/>
      <c r="AB98" s="95"/>
      <c r="AC98" s="95"/>
      <c r="AD98" s="98"/>
    </row>
    <row r="99" spans="2:30" x14ac:dyDescent="0.25">
      <c r="B99" s="94"/>
      <c r="C99" s="153"/>
      <c r="D99" s="155"/>
      <c r="E99" s="117"/>
      <c r="F99" s="118"/>
      <c r="G99" s="117"/>
      <c r="H99" s="119"/>
      <c r="I99" s="145"/>
      <c r="J99" s="146"/>
      <c r="K99" s="147"/>
      <c r="L99" s="148"/>
      <c r="M99" s="119"/>
      <c r="N99" s="97"/>
      <c r="O99" s="91"/>
      <c r="P99" s="119"/>
      <c r="Q99" s="149"/>
      <c r="R99" s="91"/>
      <c r="S99" s="91"/>
      <c r="T99" s="91"/>
      <c r="U99" s="95"/>
      <c r="V99" s="95"/>
      <c r="W99" s="95"/>
      <c r="X99" s="98"/>
      <c r="Y99" s="91"/>
      <c r="Z99" s="91"/>
      <c r="AA99" s="95"/>
      <c r="AB99" s="95"/>
      <c r="AC99" s="95"/>
      <c r="AD99" s="98"/>
    </row>
    <row r="100" spans="2:30" x14ac:dyDescent="0.25">
      <c r="B100" s="94"/>
      <c r="C100" s="153"/>
      <c r="D100" s="155"/>
      <c r="E100" s="117"/>
      <c r="F100" s="118"/>
      <c r="G100" s="117"/>
      <c r="H100" s="119"/>
      <c r="I100" s="145"/>
      <c r="J100" s="146"/>
      <c r="K100" s="150"/>
      <c r="L100" s="98"/>
      <c r="M100" s="119"/>
      <c r="N100" s="151"/>
      <c r="O100" s="91"/>
      <c r="P100" s="95"/>
      <c r="Q100" s="95"/>
      <c r="R100" s="91"/>
      <c r="S100" s="91"/>
      <c r="T100" s="94"/>
      <c r="U100" s="96"/>
      <c r="V100" s="96"/>
      <c r="W100" s="96"/>
      <c r="X100" s="97"/>
      <c r="Y100" s="91"/>
      <c r="Z100" s="94"/>
      <c r="AA100" s="96"/>
      <c r="AB100" s="96"/>
      <c r="AC100" s="96"/>
      <c r="AD100" s="97"/>
    </row>
    <row r="101" spans="2:30" x14ac:dyDescent="0.25">
      <c r="B101" s="94"/>
      <c r="C101" s="98"/>
      <c r="D101" s="203"/>
      <c r="E101" s="117"/>
      <c r="F101" s="118"/>
      <c r="G101" s="117"/>
      <c r="H101" s="119"/>
      <c r="I101" s="145"/>
      <c r="J101" s="146"/>
      <c r="K101" s="152"/>
      <c r="L101" s="91"/>
      <c r="M101" s="94"/>
      <c r="N101" s="91"/>
      <c r="O101" s="91"/>
      <c r="P101" s="95"/>
      <c r="Q101" s="95"/>
      <c r="R101" s="91"/>
      <c r="S101" s="91"/>
      <c r="T101" s="91"/>
      <c r="U101" s="96"/>
      <c r="V101" s="96"/>
      <c r="W101" s="99"/>
      <c r="X101" s="100"/>
      <c r="Y101" s="91"/>
      <c r="Z101" s="100"/>
      <c r="AA101" s="99"/>
      <c r="AB101" s="96"/>
      <c r="AC101" s="99"/>
      <c r="AD101" s="100"/>
    </row>
    <row r="102" spans="2:30" x14ac:dyDescent="0.25">
      <c r="B102" s="94"/>
      <c r="C102" s="98"/>
      <c r="D102" s="203"/>
      <c r="E102" s="117"/>
      <c r="F102" s="118"/>
      <c r="G102" s="117"/>
      <c r="H102" s="119"/>
      <c r="I102" s="120"/>
      <c r="J102" s="154"/>
      <c r="K102" s="91"/>
      <c r="L102" s="91"/>
      <c r="M102" s="94"/>
      <c r="N102" s="91"/>
      <c r="O102" s="91"/>
      <c r="P102" s="91"/>
      <c r="Q102" s="95"/>
      <c r="R102" s="91"/>
      <c r="S102" s="91"/>
      <c r="T102" s="91"/>
      <c r="U102" s="96"/>
      <c r="V102" s="96"/>
      <c r="W102" s="99"/>
      <c r="X102" s="100"/>
      <c r="Y102" s="91"/>
      <c r="Z102" s="100"/>
      <c r="AA102" s="99"/>
      <c r="AB102" s="96"/>
      <c r="AC102" s="99"/>
      <c r="AD102" s="100"/>
    </row>
    <row r="103" spans="2:30" x14ac:dyDescent="0.25">
      <c r="B103" s="94"/>
      <c r="C103" s="98"/>
      <c r="D103" s="203"/>
      <c r="E103" s="117"/>
      <c r="F103" s="118"/>
      <c r="G103" s="117"/>
      <c r="H103" s="119"/>
      <c r="I103" s="145"/>
      <c r="J103" s="146"/>
      <c r="K103" s="150"/>
      <c r="L103" s="148"/>
      <c r="M103" s="119"/>
      <c r="N103" s="97"/>
      <c r="O103" s="91"/>
      <c r="P103" s="119"/>
      <c r="Q103" s="149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</row>
    <row r="104" spans="2:30" x14ac:dyDescent="0.25">
      <c r="B104" s="94"/>
      <c r="C104" s="98"/>
      <c r="D104" s="203"/>
      <c r="E104" s="117"/>
      <c r="F104" s="118"/>
      <c r="G104" s="117"/>
      <c r="H104" s="119"/>
      <c r="I104" s="120"/>
      <c r="J104" s="154"/>
      <c r="K104" s="147"/>
      <c r="L104" s="98"/>
      <c r="M104" s="119"/>
      <c r="N104" s="151"/>
      <c r="O104" s="91"/>
      <c r="P104" s="95"/>
      <c r="Q104" s="95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</row>
    <row r="105" spans="2:30" ht="15.75" x14ac:dyDescent="0.25">
      <c r="B105" s="94"/>
      <c r="C105" s="98"/>
      <c r="D105" s="203"/>
      <c r="E105" s="117"/>
      <c r="F105" s="118"/>
      <c r="G105" s="117"/>
      <c r="H105" s="119"/>
      <c r="I105" s="120"/>
      <c r="J105" s="154"/>
      <c r="K105" s="91"/>
      <c r="L105" s="91"/>
      <c r="M105" s="94"/>
      <c r="N105" s="91"/>
      <c r="O105" s="91"/>
      <c r="P105" s="91"/>
      <c r="Q105" s="95"/>
      <c r="R105" s="91"/>
      <c r="S105" s="91"/>
      <c r="T105" s="92"/>
      <c r="U105" s="195"/>
      <c r="V105" s="195"/>
      <c r="W105" s="195"/>
      <c r="X105" s="93"/>
      <c r="Y105" s="91"/>
      <c r="Z105" s="92"/>
      <c r="AA105" s="195"/>
      <c r="AB105" s="195"/>
      <c r="AC105" s="195"/>
      <c r="AD105" s="93"/>
    </row>
    <row r="106" spans="2:30" x14ac:dyDescent="0.25">
      <c r="B106" s="94"/>
      <c r="C106" s="153"/>
      <c r="D106" s="203"/>
      <c r="E106" s="117"/>
      <c r="F106" s="118"/>
      <c r="G106" s="117"/>
      <c r="H106" s="119"/>
      <c r="I106" s="120"/>
      <c r="J106" s="154"/>
      <c r="K106" s="91"/>
      <c r="L106" s="91"/>
      <c r="M106" s="94"/>
      <c r="N106" s="91"/>
      <c r="O106" s="91"/>
      <c r="P106" s="91"/>
      <c r="Q106" s="95"/>
      <c r="R106" s="91"/>
      <c r="S106" s="91"/>
      <c r="T106" s="94"/>
      <c r="U106" s="95"/>
      <c r="V106" s="95"/>
      <c r="W106" s="95"/>
      <c r="X106" s="91"/>
      <c r="Y106" s="91"/>
      <c r="Z106" s="94"/>
      <c r="AA106" s="95"/>
      <c r="AB106" s="95"/>
      <c r="AC106" s="96"/>
      <c r="AD106" s="97"/>
    </row>
    <row r="107" spans="2:30" x14ac:dyDescent="0.25">
      <c r="I107" s="59"/>
      <c r="J107" s="60"/>
      <c r="K107" s="24"/>
      <c r="L107" s="24"/>
      <c r="M107" s="76"/>
      <c r="N107" s="24"/>
      <c r="O107" s="24"/>
      <c r="P107" s="24"/>
      <c r="Q107" s="26"/>
      <c r="T107" s="141"/>
      <c r="U107" s="142"/>
      <c r="V107" s="142"/>
      <c r="W107" s="142"/>
      <c r="X107" s="143"/>
      <c r="Y107" s="144"/>
      <c r="Z107" s="141"/>
      <c r="AA107" s="142"/>
      <c r="AB107" s="142"/>
      <c r="AC107" s="142"/>
      <c r="AD107" s="143"/>
    </row>
    <row r="108" spans="2:30" x14ac:dyDescent="0.25">
      <c r="I108" s="59"/>
      <c r="J108" s="60"/>
      <c r="K108" s="24"/>
      <c r="L108" s="24"/>
      <c r="M108" s="76"/>
      <c r="N108" s="24"/>
      <c r="O108" s="24"/>
      <c r="P108" s="24"/>
      <c r="Q108" s="26"/>
      <c r="T108" s="91"/>
      <c r="U108" s="95"/>
      <c r="V108" s="95"/>
      <c r="W108" s="95"/>
      <c r="X108" s="98"/>
      <c r="Y108" s="91"/>
      <c r="Z108" s="91"/>
      <c r="AA108" s="95"/>
      <c r="AB108" s="95"/>
      <c r="AC108" s="95"/>
      <c r="AD108" s="98"/>
    </row>
    <row r="109" spans="2:30" x14ac:dyDescent="0.25">
      <c r="I109" s="59"/>
      <c r="J109" s="60"/>
      <c r="K109" s="24"/>
      <c r="L109" s="24"/>
      <c r="M109" s="76"/>
      <c r="N109" s="24"/>
      <c r="O109" s="24"/>
      <c r="P109" s="24"/>
      <c r="Q109" s="26"/>
      <c r="T109" s="91"/>
      <c r="U109" s="95"/>
      <c r="V109" s="95"/>
      <c r="W109" s="95"/>
      <c r="X109" s="98"/>
      <c r="Y109" s="91"/>
      <c r="Z109" s="91"/>
      <c r="AA109" s="95"/>
      <c r="AB109" s="95"/>
      <c r="AC109" s="95"/>
      <c r="AD109" s="98"/>
    </row>
    <row r="110" spans="2:30" x14ac:dyDescent="0.25">
      <c r="I110" s="59"/>
      <c r="J110" s="60"/>
      <c r="K110" s="24"/>
      <c r="L110" s="24"/>
      <c r="M110" s="76"/>
      <c r="N110" s="24"/>
      <c r="O110" s="24"/>
      <c r="P110" s="24"/>
      <c r="Q110" s="26"/>
      <c r="T110" s="94"/>
      <c r="U110" s="96"/>
      <c r="V110" s="96"/>
      <c r="W110" s="96"/>
      <c r="X110" s="97"/>
      <c r="Y110" s="91"/>
      <c r="Z110" s="94"/>
      <c r="AA110" s="96"/>
      <c r="AB110" s="96"/>
      <c r="AC110" s="96"/>
      <c r="AD110" s="97"/>
    </row>
    <row r="111" spans="2:30" x14ac:dyDescent="0.25">
      <c r="I111" s="59"/>
      <c r="J111" s="60"/>
      <c r="K111" s="24"/>
      <c r="L111" s="24"/>
      <c r="M111" s="76"/>
      <c r="N111" s="24"/>
      <c r="O111" s="24"/>
      <c r="P111" s="24"/>
      <c r="Q111" s="26"/>
      <c r="T111" s="91"/>
      <c r="U111" s="96"/>
      <c r="V111" s="96"/>
      <c r="W111" s="99"/>
      <c r="X111" s="100"/>
      <c r="Y111" s="91"/>
      <c r="Z111" s="100"/>
      <c r="AA111" s="99"/>
      <c r="AB111" s="96"/>
      <c r="AC111" s="99"/>
      <c r="AD111" s="100"/>
    </row>
    <row r="112" spans="2:30" x14ac:dyDescent="0.25">
      <c r="I112" s="59"/>
      <c r="J112" s="60"/>
      <c r="K112" s="24"/>
      <c r="L112" s="24"/>
      <c r="M112" s="76"/>
      <c r="N112" s="24"/>
      <c r="O112" s="24"/>
      <c r="P112" s="24"/>
      <c r="Q112" s="26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</row>
    <row r="113" spans="9:30" x14ac:dyDescent="0.25">
      <c r="I113" s="59"/>
      <c r="J113" s="60"/>
      <c r="K113" s="24"/>
      <c r="L113" s="24"/>
      <c r="M113" s="76"/>
      <c r="N113" s="24"/>
      <c r="O113" s="24"/>
      <c r="P113" s="24"/>
      <c r="Q113" s="26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</row>
    <row r="114" spans="9:30" ht="15.75" x14ac:dyDescent="0.25">
      <c r="I114" s="59"/>
      <c r="J114" s="60"/>
      <c r="K114" s="24"/>
      <c r="L114" s="24"/>
      <c r="M114" s="76"/>
      <c r="N114" s="24"/>
      <c r="O114" s="24"/>
      <c r="P114" s="24"/>
      <c r="Q114" s="26"/>
      <c r="T114" s="92"/>
      <c r="U114" s="195"/>
      <c r="V114" s="195"/>
      <c r="W114" s="195"/>
      <c r="X114" s="93"/>
      <c r="Y114" s="91"/>
      <c r="Z114" s="92"/>
      <c r="AA114" s="195"/>
      <c r="AB114" s="195"/>
      <c r="AC114" s="195"/>
      <c r="AD114" s="93"/>
    </row>
    <row r="115" spans="9:30" x14ac:dyDescent="0.25">
      <c r="I115" s="59"/>
      <c r="J115" s="60"/>
      <c r="K115" s="24"/>
      <c r="L115" s="24"/>
      <c r="M115" s="76"/>
      <c r="N115" s="24"/>
      <c r="O115" s="24"/>
      <c r="P115" s="24"/>
      <c r="Q115" s="26"/>
      <c r="T115" s="94"/>
      <c r="U115" s="95"/>
      <c r="V115" s="95"/>
      <c r="W115" s="95"/>
      <c r="X115" s="91"/>
      <c r="Y115" s="91"/>
      <c r="Z115" s="94"/>
      <c r="AA115" s="95"/>
      <c r="AB115" s="95"/>
      <c r="AC115" s="96"/>
      <c r="AD115" s="97"/>
    </row>
    <row r="116" spans="9:30" x14ac:dyDescent="0.25">
      <c r="I116" s="59"/>
      <c r="J116" s="60"/>
      <c r="K116" s="24"/>
      <c r="L116" s="24"/>
      <c r="M116" s="76"/>
      <c r="N116" s="24"/>
      <c r="O116" s="24"/>
      <c r="P116" s="24"/>
      <c r="Q116" s="24"/>
      <c r="T116" s="94"/>
      <c r="U116" s="95"/>
      <c r="V116" s="95"/>
      <c r="W116" s="95"/>
      <c r="X116" s="97"/>
      <c r="Y116" s="91"/>
      <c r="Z116" s="94"/>
      <c r="AA116" s="95"/>
      <c r="AB116" s="95"/>
      <c r="AC116" s="95"/>
      <c r="AD116" s="97"/>
    </row>
    <row r="117" spans="9:30" x14ac:dyDescent="0.25">
      <c r="I117" s="59"/>
      <c r="J117" s="60"/>
      <c r="K117" s="24"/>
      <c r="L117" s="24"/>
      <c r="M117" s="76"/>
      <c r="N117" s="24"/>
      <c r="O117" s="24"/>
      <c r="P117" s="24"/>
      <c r="Q117" s="24"/>
      <c r="T117" s="91"/>
      <c r="U117" s="95"/>
      <c r="V117" s="95"/>
      <c r="W117" s="95"/>
      <c r="X117" s="98"/>
      <c r="Y117" s="91"/>
      <c r="Z117" s="91"/>
      <c r="AA117" s="95"/>
      <c r="AB117" s="95"/>
      <c r="AC117" s="95"/>
      <c r="AD117" s="98"/>
    </row>
    <row r="118" spans="9:30" x14ac:dyDescent="0.25">
      <c r="I118" s="59"/>
      <c r="J118" s="60"/>
      <c r="K118" s="24"/>
      <c r="L118" s="24"/>
      <c r="M118" s="76"/>
      <c r="N118" s="24"/>
      <c r="O118" s="24"/>
      <c r="P118" s="24"/>
      <c r="Q118" s="24"/>
      <c r="T118" s="91"/>
      <c r="U118" s="95"/>
      <c r="V118" s="95"/>
      <c r="W118" s="95"/>
      <c r="X118" s="98"/>
      <c r="Y118" s="91"/>
      <c r="Z118" s="91"/>
      <c r="AA118" s="95"/>
      <c r="AB118" s="95"/>
      <c r="AC118" s="95"/>
      <c r="AD118" s="98"/>
    </row>
    <row r="119" spans="9:30" x14ac:dyDescent="0.25">
      <c r="I119" s="59"/>
      <c r="J119" s="60"/>
      <c r="K119" s="24"/>
      <c r="L119" s="24"/>
      <c r="M119" s="76"/>
      <c r="N119" s="24"/>
      <c r="O119" s="24"/>
      <c r="P119" s="24"/>
      <c r="Q119" s="24"/>
      <c r="T119" s="94"/>
      <c r="U119" s="96"/>
      <c r="V119" s="96"/>
      <c r="W119" s="96"/>
      <c r="X119" s="97"/>
      <c r="Y119" s="91"/>
      <c r="Z119" s="94"/>
      <c r="AA119" s="96"/>
      <c r="AB119" s="96"/>
      <c r="AC119" s="96"/>
      <c r="AD119" s="97"/>
    </row>
    <row r="120" spans="9:30" x14ac:dyDescent="0.25">
      <c r="I120" s="59"/>
      <c r="J120" s="60"/>
      <c r="K120" s="24"/>
      <c r="L120" s="24"/>
      <c r="M120" s="76"/>
      <c r="N120" s="24"/>
      <c r="O120" s="24"/>
      <c r="P120" s="24"/>
      <c r="Q120" s="24"/>
      <c r="T120" s="91"/>
      <c r="U120" s="96"/>
      <c r="V120" s="96"/>
      <c r="W120" s="99"/>
      <c r="X120" s="100"/>
      <c r="Y120" s="91"/>
      <c r="Z120" s="100"/>
      <c r="AA120" s="99"/>
      <c r="AB120" s="96"/>
      <c r="AC120" s="99"/>
      <c r="AD120" s="100"/>
    </row>
    <row r="121" spans="9:30" x14ac:dyDescent="0.25">
      <c r="I121" s="51"/>
      <c r="J121" s="52"/>
      <c r="K121" s="53"/>
      <c r="L121" s="54"/>
      <c r="M121" s="23"/>
      <c r="N121" s="55"/>
      <c r="O121" s="24"/>
      <c r="P121" s="23"/>
      <c r="Q121" s="23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</row>
    <row r="122" spans="9:30" x14ac:dyDescent="0.25">
      <c r="I122" s="51"/>
      <c r="J122" s="52"/>
      <c r="K122" s="56"/>
      <c r="L122" s="57"/>
      <c r="M122" s="23"/>
      <c r="N122" s="25"/>
      <c r="O122" s="24"/>
      <c r="P122" s="26"/>
      <c r="Q122" s="26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</row>
    <row r="123" spans="9:30" ht="15.75" x14ac:dyDescent="0.25">
      <c r="I123" s="51"/>
      <c r="J123" s="52"/>
      <c r="K123" s="58"/>
      <c r="L123" s="24"/>
      <c r="M123" s="76"/>
      <c r="N123" s="24"/>
      <c r="O123" s="24"/>
      <c r="P123" s="26"/>
      <c r="Q123" s="26"/>
      <c r="T123" s="92"/>
      <c r="U123" s="195"/>
      <c r="V123" s="195"/>
      <c r="W123" s="195"/>
      <c r="X123" s="93"/>
      <c r="Y123" s="91"/>
      <c r="Z123" s="92"/>
      <c r="AA123" s="195"/>
      <c r="AB123" s="195"/>
      <c r="AC123" s="195"/>
      <c r="AD123" s="93"/>
    </row>
    <row r="124" spans="9:30" x14ac:dyDescent="0.25">
      <c r="I124" s="51"/>
      <c r="J124" s="52"/>
      <c r="K124" s="58"/>
      <c r="L124" s="24"/>
      <c r="M124" s="76"/>
      <c r="N124" s="24"/>
      <c r="O124" s="24"/>
      <c r="P124" s="26"/>
      <c r="Q124" s="26"/>
      <c r="T124" s="94"/>
      <c r="U124" s="95"/>
      <c r="V124" s="95"/>
      <c r="W124" s="95"/>
      <c r="X124" s="91"/>
      <c r="Y124" s="91"/>
      <c r="Z124" s="94"/>
      <c r="AA124" s="95"/>
      <c r="AB124" s="95"/>
      <c r="AC124" s="96"/>
      <c r="AD124" s="97"/>
    </row>
    <row r="125" spans="9:30" x14ac:dyDescent="0.25">
      <c r="I125" s="59"/>
      <c r="J125" s="60"/>
      <c r="K125" s="24"/>
      <c r="L125" s="24"/>
      <c r="M125" s="76"/>
      <c r="N125" s="24"/>
      <c r="O125" s="24"/>
      <c r="P125" s="24"/>
      <c r="Q125" s="24"/>
      <c r="T125" s="94"/>
      <c r="U125" s="95"/>
      <c r="V125" s="95"/>
      <c r="W125" s="95"/>
      <c r="X125" s="97"/>
      <c r="Y125" s="91"/>
      <c r="Z125" s="94"/>
      <c r="AA125" s="95"/>
      <c r="AB125" s="95"/>
      <c r="AC125" s="95"/>
      <c r="AD125" s="97"/>
    </row>
    <row r="126" spans="9:30" x14ac:dyDescent="0.25">
      <c r="I126" s="59"/>
      <c r="J126" s="60"/>
      <c r="K126" s="24"/>
      <c r="L126" s="24"/>
      <c r="M126" s="76"/>
      <c r="N126" s="24"/>
      <c r="O126" s="24"/>
      <c r="P126" s="24"/>
      <c r="Q126" s="24"/>
      <c r="T126" s="91"/>
      <c r="U126" s="95"/>
      <c r="V126" s="95"/>
      <c r="W126" s="95"/>
      <c r="X126" s="98"/>
      <c r="Y126" s="91"/>
      <c r="Z126" s="91"/>
      <c r="AA126" s="95"/>
      <c r="AB126" s="95"/>
      <c r="AC126" s="95"/>
      <c r="AD126" s="98"/>
    </row>
    <row r="127" spans="9:30" x14ac:dyDescent="0.25">
      <c r="I127" s="51"/>
      <c r="J127" s="52"/>
      <c r="K127" s="53"/>
      <c r="L127" s="54"/>
      <c r="M127" s="23"/>
      <c r="N127" s="55"/>
      <c r="O127" s="24"/>
      <c r="P127" s="23"/>
      <c r="Q127" s="23"/>
      <c r="T127" s="91"/>
      <c r="U127" s="95"/>
      <c r="V127" s="95"/>
      <c r="W127" s="95"/>
      <c r="X127" s="98"/>
      <c r="Y127" s="91"/>
      <c r="Z127" s="91"/>
      <c r="AA127" s="95"/>
      <c r="AB127" s="95"/>
      <c r="AC127" s="95"/>
      <c r="AD127" s="98"/>
    </row>
    <row r="128" spans="9:30" x14ac:dyDescent="0.25">
      <c r="I128" s="51"/>
      <c r="J128" s="52"/>
      <c r="K128" s="56"/>
      <c r="L128" s="57"/>
      <c r="M128" s="23"/>
      <c r="N128" s="25"/>
      <c r="O128" s="24"/>
      <c r="P128" s="26"/>
      <c r="Q128" s="26"/>
      <c r="T128" s="94"/>
      <c r="U128" s="96"/>
      <c r="V128" s="96"/>
      <c r="W128" s="96"/>
      <c r="X128" s="97"/>
      <c r="Y128" s="91"/>
      <c r="Z128" s="94"/>
      <c r="AA128" s="96"/>
      <c r="AB128" s="96"/>
      <c r="AC128" s="96"/>
      <c r="AD128" s="97"/>
    </row>
    <row r="129" spans="9:30" x14ac:dyDescent="0.25">
      <c r="I129" s="51"/>
      <c r="J129" s="52"/>
      <c r="K129" s="58"/>
      <c r="L129" s="24"/>
      <c r="M129" s="76"/>
      <c r="N129" s="24"/>
      <c r="O129" s="24"/>
      <c r="P129" s="26"/>
      <c r="Q129" s="26"/>
      <c r="T129" s="91"/>
      <c r="U129" s="96"/>
      <c r="V129" s="96"/>
      <c r="W129" s="99"/>
      <c r="X129" s="100"/>
      <c r="Y129" s="91"/>
      <c r="Z129" s="100"/>
      <c r="AA129" s="99"/>
      <c r="AB129" s="96"/>
      <c r="AC129" s="99"/>
      <c r="AD129" s="100"/>
    </row>
    <row r="130" spans="9:30" x14ac:dyDescent="0.25">
      <c r="I130" s="51"/>
      <c r="J130" s="52"/>
      <c r="K130" s="58"/>
      <c r="L130" s="24"/>
      <c r="M130" s="76"/>
      <c r="N130" s="24"/>
      <c r="O130" s="24"/>
      <c r="P130" s="26"/>
      <c r="Q130" s="26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</row>
    <row r="131" spans="9:30" x14ac:dyDescent="0.25">
      <c r="I131" s="59"/>
      <c r="J131" s="60"/>
      <c r="K131" s="24"/>
      <c r="L131" s="24"/>
      <c r="M131" s="76"/>
      <c r="N131" s="24"/>
      <c r="O131" s="24"/>
      <c r="P131" s="24"/>
      <c r="Q131" s="24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</row>
    <row r="132" spans="9:30" ht="15.75" x14ac:dyDescent="0.25">
      <c r="I132" s="59"/>
      <c r="J132" s="60"/>
      <c r="K132" s="24"/>
      <c r="L132" s="24"/>
      <c r="M132" s="76"/>
      <c r="N132" s="24"/>
      <c r="O132" s="24"/>
      <c r="P132" s="24"/>
      <c r="Q132" s="24"/>
      <c r="T132" s="92"/>
      <c r="U132" s="195"/>
      <c r="V132" s="195"/>
      <c r="W132" s="195"/>
      <c r="X132" s="93"/>
      <c r="Y132" s="91"/>
      <c r="Z132" s="92"/>
      <c r="AA132" s="195"/>
      <c r="AB132" s="195"/>
      <c r="AC132" s="195"/>
      <c r="AD132" s="93"/>
    </row>
    <row r="133" spans="9:30" x14ac:dyDescent="0.25">
      <c r="I133" s="51"/>
      <c r="J133" s="52"/>
      <c r="K133" s="53"/>
      <c r="L133" s="54"/>
      <c r="M133" s="23"/>
      <c r="N133" s="55"/>
      <c r="O133" s="24"/>
      <c r="P133" s="23"/>
      <c r="Q133" s="23"/>
      <c r="T133" s="94"/>
      <c r="U133" s="95"/>
      <c r="V133" s="95"/>
      <c r="W133" s="95"/>
      <c r="X133" s="91"/>
      <c r="Y133" s="91"/>
      <c r="Z133" s="94"/>
      <c r="AA133" s="95"/>
      <c r="AB133" s="95"/>
      <c r="AC133" s="96"/>
      <c r="AD133" s="97"/>
    </row>
    <row r="134" spans="9:30" x14ac:dyDescent="0.25">
      <c r="I134" s="51"/>
      <c r="J134" s="52"/>
      <c r="K134" s="56"/>
      <c r="L134" s="57"/>
      <c r="M134" s="23"/>
      <c r="N134" s="25"/>
      <c r="O134" s="24"/>
      <c r="P134" s="26"/>
      <c r="Q134" s="26"/>
      <c r="T134" s="94"/>
      <c r="U134" s="95"/>
      <c r="V134" s="95"/>
      <c r="W134" s="95"/>
      <c r="X134" s="97"/>
      <c r="Y134" s="91"/>
      <c r="Z134" s="94"/>
      <c r="AA134" s="95"/>
      <c r="AB134" s="95"/>
      <c r="AC134" s="95"/>
      <c r="AD134" s="97"/>
    </row>
    <row r="135" spans="9:30" x14ac:dyDescent="0.25">
      <c r="I135" s="51"/>
      <c r="J135" s="52"/>
      <c r="K135" s="58"/>
      <c r="L135" s="24"/>
      <c r="M135" s="76"/>
      <c r="N135" s="24"/>
      <c r="O135" s="24"/>
      <c r="P135" s="26"/>
      <c r="Q135" s="26"/>
      <c r="T135" s="91"/>
      <c r="U135" s="95"/>
      <c r="V135" s="95"/>
      <c r="W135" s="95"/>
      <c r="X135" s="98"/>
      <c r="Y135" s="91"/>
      <c r="Z135" s="91"/>
      <c r="AA135" s="95"/>
      <c r="AB135" s="95"/>
      <c r="AC135" s="95"/>
      <c r="AD135" s="98"/>
    </row>
    <row r="136" spans="9:30" x14ac:dyDescent="0.25">
      <c r="I136" s="51"/>
      <c r="J136" s="52"/>
      <c r="K136" s="58"/>
      <c r="L136" s="24"/>
      <c r="M136" s="76"/>
      <c r="N136" s="24"/>
      <c r="O136" s="24"/>
      <c r="P136" s="26"/>
      <c r="Q136" s="26"/>
      <c r="T136" s="91"/>
      <c r="U136" s="95"/>
      <c r="V136" s="95"/>
      <c r="W136" s="95"/>
      <c r="X136" s="98"/>
      <c r="Y136" s="91"/>
      <c r="Z136" s="91"/>
      <c r="AA136" s="95"/>
      <c r="AB136" s="95"/>
      <c r="AC136" s="95"/>
      <c r="AD136" s="98"/>
    </row>
    <row r="137" spans="9:30" x14ac:dyDescent="0.25">
      <c r="I137" s="59"/>
      <c r="J137" s="60"/>
      <c r="K137" s="24"/>
      <c r="L137" s="24"/>
      <c r="M137" s="76"/>
      <c r="N137" s="24"/>
      <c r="O137" s="24"/>
      <c r="P137" s="24"/>
      <c r="Q137" s="24"/>
      <c r="T137" s="94"/>
      <c r="U137" s="96"/>
      <c r="V137" s="96"/>
      <c r="W137" s="96"/>
      <c r="X137" s="97"/>
      <c r="Y137" s="91"/>
      <c r="Z137" s="94"/>
      <c r="AA137" s="96"/>
      <c r="AB137" s="96"/>
      <c r="AC137" s="96"/>
      <c r="AD137" s="97"/>
    </row>
    <row r="138" spans="9:30" x14ac:dyDescent="0.25">
      <c r="I138" s="59"/>
      <c r="J138" s="60"/>
      <c r="K138" s="24"/>
      <c r="L138" s="24"/>
      <c r="M138" s="76"/>
      <c r="N138" s="24"/>
      <c r="O138" s="24"/>
      <c r="P138" s="24"/>
      <c r="Q138" s="24"/>
      <c r="T138" s="91"/>
      <c r="U138" s="96"/>
      <c r="V138" s="96"/>
      <c r="W138" s="99"/>
      <c r="X138" s="100"/>
      <c r="Y138" s="91"/>
      <c r="Z138" s="100"/>
      <c r="AA138" s="99"/>
      <c r="AB138" s="96"/>
      <c r="AC138" s="99"/>
      <c r="AD138" s="100"/>
    </row>
    <row r="139" spans="9:30" x14ac:dyDescent="0.25">
      <c r="I139" s="51"/>
      <c r="J139" s="52"/>
      <c r="K139" s="53"/>
      <c r="L139" s="54"/>
      <c r="M139" s="23"/>
      <c r="N139" s="55"/>
      <c r="O139" s="24"/>
      <c r="P139" s="23"/>
      <c r="Q139" s="23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</row>
    <row r="140" spans="9:30" x14ac:dyDescent="0.25">
      <c r="I140" s="51"/>
      <c r="J140" s="52"/>
      <c r="K140" s="56"/>
      <c r="L140" s="57"/>
      <c r="M140" s="23"/>
      <c r="N140" s="25"/>
      <c r="O140" s="24"/>
      <c r="P140" s="26"/>
      <c r="Q140" s="26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</row>
    <row r="141" spans="9:30" ht="15.75" x14ac:dyDescent="0.25">
      <c r="I141" s="51"/>
      <c r="J141" s="52"/>
      <c r="K141" s="58"/>
      <c r="L141" s="24"/>
      <c r="M141" s="76"/>
      <c r="N141" s="24"/>
      <c r="O141" s="24"/>
      <c r="P141" s="26"/>
      <c r="Q141" s="26"/>
      <c r="T141" s="81"/>
      <c r="U141" s="82"/>
      <c r="V141" s="82"/>
      <c r="W141" s="82"/>
      <c r="X141" s="83"/>
      <c r="Y141" s="80"/>
      <c r="Z141" s="81"/>
      <c r="AA141" s="82"/>
      <c r="AB141" s="82"/>
      <c r="AC141" s="82"/>
      <c r="AD141" s="83"/>
    </row>
    <row r="142" spans="9:30" x14ac:dyDescent="0.25">
      <c r="I142" s="51"/>
      <c r="J142" s="52"/>
      <c r="K142" s="58"/>
      <c r="L142" s="24"/>
      <c r="M142" s="76"/>
      <c r="N142" s="24"/>
      <c r="O142" s="24"/>
      <c r="P142" s="26"/>
      <c r="Q142" s="26"/>
      <c r="T142" s="84"/>
      <c r="U142" s="85"/>
      <c r="V142" s="85"/>
      <c r="W142" s="85"/>
      <c r="X142" s="80"/>
      <c r="Y142" s="80"/>
      <c r="Z142" s="84"/>
      <c r="AA142" s="85"/>
      <c r="AB142" s="85"/>
      <c r="AC142" s="86"/>
      <c r="AD142" s="87"/>
    </row>
    <row r="143" spans="9:30" x14ac:dyDescent="0.25">
      <c r="I143" s="59"/>
      <c r="J143" s="60"/>
      <c r="K143" s="24"/>
      <c r="L143" s="24"/>
      <c r="M143" s="76"/>
      <c r="N143" s="24"/>
      <c r="O143" s="24"/>
      <c r="P143" s="24"/>
      <c r="Q143" s="24"/>
      <c r="T143" s="84"/>
      <c r="U143" s="85"/>
      <c r="V143" s="85"/>
      <c r="W143" s="85"/>
      <c r="X143" s="87"/>
      <c r="Y143" s="80"/>
      <c r="Z143" s="84"/>
      <c r="AA143" s="85"/>
      <c r="AB143" s="85"/>
      <c r="AC143" s="85"/>
      <c r="AD143" s="87"/>
    </row>
    <row r="144" spans="9:30" x14ac:dyDescent="0.25">
      <c r="I144" s="59"/>
      <c r="J144" s="60"/>
      <c r="K144" s="24"/>
      <c r="L144" s="24"/>
      <c r="M144" s="76"/>
      <c r="N144" s="24"/>
      <c r="O144" s="24"/>
      <c r="P144" s="24"/>
      <c r="Q144" s="24"/>
      <c r="T144" s="80"/>
      <c r="U144" s="85"/>
      <c r="V144" s="85"/>
      <c r="W144" s="85"/>
      <c r="X144" s="88"/>
      <c r="Y144" s="80"/>
      <c r="Z144" s="80"/>
      <c r="AA144" s="85"/>
      <c r="AB144" s="85"/>
      <c r="AC144" s="85"/>
      <c r="AD144" s="88"/>
    </row>
    <row r="145" spans="3:30" x14ac:dyDescent="0.25">
      <c r="I145" s="51"/>
      <c r="J145" s="52"/>
      <c r="K145" s="58"/>
      <c r="L145" s="54"/>
      <c r="M145" s="23"/>
      <c r="N145" s="55"/>
      <c r="O145" s="24"/>
      <c r="P145" s="23"/>
      <c r="Q145" s="23"/>
      <c r="T145" s="80"/>
      <c r="U145" s="85"/>
      <c r="V145" s="85"/>
      <c r="W145" s="85"/>
      <c r="X145" s="88"/>
      <c r="Y145" s="80"/>
      <c r="Z145" s="80"/>
      <c r="AA145" s="85"/>
      <c r="AB145" s="85"/>
      <c r="AC145" s="85"/>
      <c r="AD145" s="88"/>
    </row>
    <row r="146" spans="3:30" x14ac:dyDescent="0.25">
      <c r="I146" s="59"/>
      <c r="J146" s="60"/>
      <c r="K146" s="53"/>
      <c r="L146" s="57"/>
      <c r="M146" s="23"/>
      <c r="N146" s="25"/>
      <c r="O146" s="24"/>
      <c r="P146" s="26"/>
      <c r="Q146" s="26"/>
      <c r="T146" s="84"/>
      <c r="U146" s="86"/>
      <c r="V146" s="86"/>
      <c r="W146" s="86"/>
      <c r="X146" s="87"/>
      <c r="Y146" s="80"/>
      <c r="Z146" s="84"/>
      <c r="AA146" s="86"/>
      <c r="AB146" s="86"/>
      <c r="AC146" s="86"/>
      <c r="AD146" s="87"/>
    </row>
    <row r="147" spans="3:30" x14ac:dyDescent="0.25">
      <c r="I147" s="59"/>
      <c r="J147" s="60"/>
      <c r="K147" s="24"/>
      <c r="L147" s="24"/>
      <c r="M147" s="76"/>
      <c r="N147" s="24"/>
      <c r="O147" s="24"/>
      <c r="P147" s="24"/>
      <c r="Q147" s="24"/>
      <c r="T147" s="80"/>
      <c r="U147" s="86"/>
      <c r="V147" s="86"/>
      <c r="W147" s="89"/>
      <c r="X147" s="90"/>
      <c r="Y147" s="80"/>
      <c r="Z147" s="90"/>
      <c r="AA147" s="89"/>
      <c r="AB147" s="86"/>
      <c r="AC147" s="89"/>
      <c r="AD147" s="90"/>
    </row>
    <row r="148" spans="3:30" x14ac:dyDescent="0.25"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</row>
    <row r="149" spans="3:30" x14ac:dyDescent="0.25"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</row>
    <row r="150" spans="3:30" ht="15.75" x14ac:dyDescent="0.25">
      <c r="T150" s="81"/>
      <c r="U150" s="82"/>
      <c r="V150" s="82"/>
      <c r="W150" s="82"/>
      <c r="X150" s="83"/>
      <c r="Y150" s="80"/>
      <c r="Z150" s="80"/>
      <c r="AA150" s="80"/>
      <c r="AB150" s="80"/>
      <c r="AC150" s="80"/>
      <c r="AD150" s="80"/>
    </row>
    <row r="151" spans="3:30" x14ac:dyDescent="0.25">
      <c r="T151" s="84"/>
      <c r="U151" s="85"/>
      <c r="V151" s="85"/>
      <c r="W151" s="85"/>
      <c r="X151" s="80"/>
      <c r="Y151" s="80"/>
      <c r="Z151" s="80"/>
      <c r="AA151" s="80"/>
      <c r="AB151" s="80"/>
      <c r="AC151" s="80"/>
      <c r="AD151" s="80"/>
    </row>
    <row r="152" spans="3:30" x14ac:dyDescent="0.25">
      <c r="T152" s="84"/>
      <c r="U152" s="85"/>
      <c r="V152" s="85"/>
      <c r="W152" s="85"/>
      <c r="X152" s="87"/>
      <c r="Y152" s="80"/>
      <c r="Z152" s="80"/>
      <c r="AA152" s="80"/>
      <c r="AB152" s="80"/>
      <c r="AC152" s="80"/>
      <c r="AD152" s="80"/>
    </row>
    <row r="153" spans="3:30" x14ac:dyDescent="0.25">
      <c r="T153" s="80"/>
      <c r="U153" s="85"/>
      <c r="V153" s="85"/>
      <c r="W153" s="85"/>
      <c r="X153" s="88"/>
      <c r="Y153" s="80"/>
      <c r="Z153" s="80"/>
      <c r="AA153" s="80"/>
      <c r="AB153" s="80"/>
      <c r="AC153" s="80"/>
      <c r="AD153" s="80"/>
    </row>
    <row r="154" spans="3:30" x14ac:dyDescent="0.25">
      <c r="T154" s="80"/>
      <c r="U154" s="85"/>
      <c r="V154" s="85"/>
      <c r="W154" s="85"/>
      <c r="X154" s="88"/>
      <c r="Y154" s="80"/>
      <c r="Z154" s="80"/>
      <c r="AA154" s="80"/>
      <c r="AB154" s="80"/>
      <c r="AC154" s="80"/>
      <c r="AD154" s="80"/>
    </row>
    <row r="155" spans="3:30" x14ac:dyDescent="0.25">
      <c r="T155" s="84"/>
      <c r="U155" s="86"/>
      <c r="V155" s="86"/>
      <c r="W155" s="86"/>
      <c r="X155" s="87"/>
      <c r="Y155" s="80"/>
      <c r="Z155" s="80"/>
      <c r="AA155" s="80"/>
      <c r="AB155" s="80"/>
      <c r="AC155" s="80"/>
      <c r="AD155" s="80"/>
    </row>
    <row r="156" spans="3:30" x14ac:dyDescent="0.25">
      <c r="C156" s="77"/>
      <c r="T156" s="90"/>
      <c r="U156" s="89"/>
      <c r="V156" s="86"/>
      <c r="W156" s="89"/>
      <c r="X156" s="90"/>
      <c r="Y156" s="80"/>
      <c r="Z156" s="80"/>
      <c r="AA156" s="80"/>
      <c r="AB156" s="80"/>
      <c r="AC156" s="80"/>
      <c r="AD156" s="80"/>
    </row>
    <row r="157" spans="3:30" x14ac:dyDescent="0.25"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</row>
    <row r="158" spans="3:30" x14ac:dyDescent="0.25"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</row>
    <row r="159" spans="3:30" x14ac:dyDescent="0.25"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</row>
    <row r="160" spans="3:30" x14ac:dyDescent="0.25"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</row>
    <row r="161" spans="20:30" x14ac:dyDescent="0.25"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</row>
    <row r="162" spans="20:30" x14ac:dyDescent="0.25"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</row>
    <row r="163" spans="20:30" x14ac:dyDescent="0.25"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</row>
    <row r="164" spans="20:30" x14ac:dyDescent="0.25"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</row>
    <row r="165" spans="20:30" x14ac:dyDescent="0.25"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</row>
    <row r="166" spans="20:30" x14ac:dyDescent="0.25"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</row>
  </sheetData>
  <mergeCells count="20">
    <mergeCell ref="BX1:BZ1"/>
    <mergeCell ref="Z1:AE1"/>
    <mergeCell ref="AA13:AC13"/>
    <mergeCell ref="U40:W40"/>
    <mergeCell ref="AA40:AC40"/>
    <mergeCell ref="AA22:AC22"/>
    <mergeCell ref="U22:W22"/>
    <mergeCell ref="U31:W31"/>
    <mergeCell ref="AA31:AC31"/>
    <mergeCell ref="U13:W13"/>
    <mergeCell ref="AA80:AC80"/>
    <mergeCell ref="U53:W53"/>
    <mergeCell ref="AA53:AC53"/>
    <mergeCell ref="AA95:AC95"/>
    <mergeCell ref="U89:W89"/>
    <mergeCell ref="U62:W62"/>
    <mergeCell ref="AA62:AC62"/>
    <mergeCell ref="U71:W71"/>
    <mergeCell ref="AA71:AC71"/>
    <mergeCell ref="U80:W80"/>
  </mergeCells>
  <pageMargins left="0.19685039370078741" right="0.19685039370078741" top="0.39370078740157483" bottom="0.39370078740157483" header="0.31496062992125984" footer="0.31496062992125984"/>
  <pageSetup paperSize="9" orientation="landscape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84"/>
  <sheetViews>
    <sheetView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0.85546875" customWidth="1"/>
    <col min="2" max="2" width="0.85546875" style="1" customWidth="1"/>
    <col min="3" max="3" width="3.7109375" style="32" customWidth="1"/>
    <col min="4" max="4" width="69.7109375" style="102" customWidth="1"/>
    <col min="5" max="5" width="10.28515625" style="65" customWidth="1"/>
    <col min="6" max="6" width="11.28515625" style="72" customWidth="1"/>
    <col min="7" max="7" width="13.85546875" style="65" customWidth="1"/>
    <col min="8" max="8" width="5.28515625" style="13" customWidth="1"/>
    <col min="9" max="9" width="4.5703125" style="49" customWidth="1"/>
    <col min="10" max="10" width="4.42578125" style="50" customWidth="1"/>
    <col min="11" max="11" width="4.42578125" customWidth="1"/>
    <col min="13" max="13" width="1.85546875" style="168" customWidth="1"/>
    <col min="15" max="15" width="3.28515625" customWidth="1"/>
    <col min="16" max="16" width="11" customWidth="1"/>
    <col min="17" max="17" width="11.85546875" bestFit="1" customWidth="1"/>
    <col min="20" max="20" width="4.140625" customWidth="1"/>
    <col min="21" max="21" width="10.28515625" bestFit="1" customWidth="1"/>
    <col min="22" max="22" width="0.5703125" customWidth="1"/>
    <col min="23" max="23" width="10.5703125" customWidth="1"/>
    <col min="24" max="24" width="3.5703125" customWidth="1"/>
    <col min="26" max="26" width="3.7109375" customWidth="1"/>
    <col min="27" max="27" width="10.28515625" customWidth="1"/>
    <col min="28" max="28" width="0.5703125" customWidth="1"/>
    <col min="29" max="29" width="10.5703125" customWidth="1"/>
    <col min="30" max="30" width="3.7109375" customWidth="1"/>
  </cols>
  <sheetData>
    <row r="1" spans="1:30" ht="19.5" thickBot="1" x14ac:dyDescent="0.3">
      <c r="B1" s="3"/>
      <c r="C1" s="77"/>
      <c r="D1" s="113"/>
      <c r="E1" s="69"/>
      <c r="F1" s="71"/>
      <c r="G1" s="64"/>
      <c r="H1" s="7"/>
      <c r="I1" s="109"/>
      <c r="J1" s="110"/>
      <c r="K1" s="2"/>
      <c r="L1" s="4" t="s">
        <v>0</v>
      </c>
      <c r="M1" s="190" t="s">
        <v>1</v>
      </c>
      <c r="N1" s="6" t="s">
        <v>2</v>
      </c>
      <c r="O1" s="2"/>
      <c r="P1" s="2"/>
      <c r="Q1" s="2"/>
      <c r="Y1" s="317"/>
      <c r="Z1" s="317"/>
      <c r="AA1" s="317"/>
      <c r="AB1" s="317"/>
      <c r="AC1" s="317"/>
    </row>
    <row r="2" spans="1:30" ht="15.75" x14ac:dyDescent="0.25">
      <c r="C2" s="77"/>
      <c r="L2" s="7" t="s">
        <v>3</v>
      </c>
      <c r="M2" s="191"/>
      <c r="N2" s="7" t="s">
        <v>4</v>
      </c>
    </row>
    <row r="3" spans="1:30" ht="14.25" customHeight="1" x14ac:dyDescent="0.25">
      <c r="L3" s="2"/>
      <c r="M3" s="191"/>
      <c r="N3" s="2"/>
    </row>
    <row r="4" spans="1:30" ht="15.75" x14ac:dyDescent="0.25">
      <c r="L4" s="2"/>
      <c r="M4" s="192"/>
      <c r="N4" s="2"/>
    </row>
    <row r="5" spans="1:30" ht="19.5" thickBot="1" x14ac:dyDescent="0.3">
      <c r="L5" s="4" t="s">
        <v>0</v>
      </c>
      <c r="M5" s="190" t="s">
        <v>5</v>
      </c>
      <c r="N5" s="6" t="s">
        <v>2</v>
      </c>
    </row>
    <row r="6" spans="1:30" ht="15.75" x14ac:dyDescent="0.25">
      <c r="L6" s="7" t="s">
        <v>4</v>
      </c>
      <c r="M6" s="191"/>
      <c r="N6" s="7" t="s">
        <v>3</v>
      </c>
    </row>
    <row r="7" spans="1:30" ht="15.75" x14ac:dyDescent="0.25">
      <c r="C7" s="77"/>
      <c r="L7" s="2"/>
      <c r="M7" s="191"/>
      <c r="N7" s="2"/>
    </row>
    <row r="8" spans="1:30" x14ac:dyDescent="0.25">
      <c r="B8" s="79"/>
      <c r="C8" s="79"/>
      <c r="D8" s="120" t="s">
        <v>59</v>
      </c>
      <c r="E8" s="121"/>
      <c r="F8" s="118"/>
      <c r="G8" s="123"/>
    </row>
    <row r="9" spans="1:30" ht="24.75" customHeight="1" x14ac:dyDescent="0.25">
      <c r="A9" s="91"/>
      <c r="B9" s="79"/>
      <c r="C9" s="79"/>
      <c r="D9" s="122"/>
      <c r="E9" s="121"/>
      <c r="F9" s="118"/>
      <c r="G9" s="117"/>
    </row>
    <row r="10" spans="1:30" x14ac:dyDescent="0.25">
      <c r="A10" s="91"/>
      <c r="B10" s="79"/>
      <c r="C10" s="79"/>
    </row>
    <row r="11" spans="1:30" ht="15.75" x14ac:dyDescent="0.25">
      <c r="A11" s="91"/>
      <c r="B11" s="77"/>
      <c r="C11" s="77"/>
      <c r="D11" s="67" t="s">
        <v>6</v>
      </c>
      <c r="E11" s="70"/>
      <c r="F11" s="73"/>
      <c r="G11" s="66"/>
    </row>
    <row r="12" spans="1:30" ht="15.75" x14ac:dyDescent="0.25">
      <c r="A12" s="91"/>
      <c r="B12" s="77"/>
      <c r="C12" s="77"/>
      <c r="D12" s="67"/>
      <c r="E12" s="70"/>
      <c r="F12" s="73"/>
      <c r="G12" s="66"/>
    </row>
    <row r="13" spans="1:30" ht="16.5" thickBot="1" x14ac:dyDescent="0.3">
      <c r="A13" s="91"/>
      <c r="B13" s="32"/>
      <c r="D13" s="183" t="s">
        <v>34</v>
      </c>
      <c r="F13" s="74"/>
      <c r="I13" s="47" t="s">
        <v>7</v>
      </c>
      <c r="J13" s="48" t="s">
        <v>8</v>
      </c>
      <c r="K13" s="44"/>
      <c r="L13" s="9" t="s">
        <v>0</v>
      </c>
      <c r="M13" s="187"/>
      <c r="N13" s="11" t="s">
        <v>2</v>
      </c>
      <c r="P13" s="12" t="s">
        <v>0</v>
      </c>
      <c r="Q13" s="13" t="s">
        <v>2</v>
      </c>
      <c r="T13" s="18" t="s">
        <v>0</v>
      </c>
      <c r="U13" s="315">
        <v>4091</v>
      </c>
      <c r="V13" s="315"/>
      <c r="W13" s="315"/>
      <c r="X13" s="19" t="s">
        <v>2</v>
      </c>
      <c r="Z13" s="18" t="s">
        <v>0</v>
      </c>
      <c r="AA13" s="315">
        <v>401</v>
      </c>
      <c r="AB13" s="315"/>
      <c r="AC13" s="315"/>
      <c r="AD13" s="19" t="s">
        <v>2</v>
      </c>
    </row>
    <row r="14" spans="1:30" x14ac:dyDescent="0.25">
      <c r="A14" s="91"/>
      <c r="B14" s="78"/>
      <c r="C14" s="78" t="s">
        <v>9</v>
      </c>
      <c r="D14" s="106" t="s">
        <v>35</v>
      </c>
      <c r="G14" s="63"/>
      <c r="H14" s="13">
        <v>4091</v>
      </c>
      <c r="I14" s="47" t="s">
        <v>1</v>
      </c>
      <c r="J14" s="48" t="s">
        <v>3</v>
      </c>
      <c r="K14" s="46"/>
      <c r="L14" s="27" t="s">
        <v>12</v>
      </c>
      <c r="M14" s="173" t="s">
        <v>11</v>
      </c>
      <c r="N14" s="15">
        <v>401</v>
      </c>
      <c r="P14" s="29"/>
      <c r="Q14" s="30">
        <v>12000</v>
      </c>
      <c r="T14" s="111" t="s">
        <v>13</v>
      </c>
      <c r="U14" s="20"/>
      <c r="V14" s="21"/>
      <c r="W14" s="61"/>
      <c r="X14" s="112"/>
      <c r="Z14" s="31"/>
      <c r="AA14" s="20"/>
      <c r="AB14" s="21"/>
      <c r="AC14" s="61"/>
      <c r="AD14" s="112" t="s">
        <v>13</v>
      </c>
    </row>
    <row r="15" spans="1:30" x14ac:dyDescent="0.25">
      <c r="A15" s="91"/>
      <c r="B15" s="77"/>
      <c r="C15" s="77"/>
      <c r="D15" s="106"/>
      <c r="G15" s="63"/>
      <c r="H15" s="13">
        <v>4426</v>
      </c>
      <c r="I15" s="47" t="s">
        <v>1</v>
      </c>
      <c r="J15" s="48" t="s">
        <v>3</v>
      </c>
      <c r="K15" s="45"/>
      <c r="L15" s="28">
        <v>4091</v>
      </c>
      <c r="N15" s="103"/>
      <c r="P15" s="43">
        <f>Q14/1.19</f>
        <v>10084.033613445379</v>
      </c>
      <c r="Q15" s="14"/>
      <c r="T15" s="1" t="s">
        <v>14</v>
      </c>
      <c r="U15" s="14">
        <v>10084.030000000001</v>
      </c>
      <c r="V15" s="22"/>
      <c r="W15" s="14"/>
      <c r="X15" s="16" t="s">
        <v>15</v>
      </c>
      <c r="Z15" s="1" t="s">
        <v>14</v>
      </c>
      <c r="AA15" s="14">
        <v>12000</v>
      </c>
      <c r="AB15" s="22"/>
      <c r="AC15" s="14">
        <v>12000</v>
      </c>
      <c r="AD15" s="16" t="s">
        <v>15</v>
      </c>
    </row>
    <row r="16" spans="1:30" x14ac:dyDescent="0.25">
      <c r="A16" s="91"/>
      <c r="B16" s="77"/>
      <c r="C16" s="77"/>
      <c r="D16" s="107"/>
      <c r="E16" s="68"/>
      <c r="F16" s="75"/>
      <c r="G16" s="62"/>
      <c r="H16" s="13">
        <v>401</v>
      </c>
      <c r="I16" s="47" t="s">
        <v>5</v>
      </c>
      <c r="J16" s="48" t="s">
        <v>3</v>
      </c>
      <c r="K16" s="45"/>
      <c r="L16" s="28">
        <v>4426</v>
      </c>
      <c r="N16" s="103"/>
      <c r="P16" s="43">
        <f>Q14-P15</f>
        <v>1915.9663865546208</v>
      </c>
      <c r="Q16" s="14"/>
      <c r="U16" s="129">
        <v>10084.030000000001</v>
      </c>
      <c r="V16" s="22"/>
      <c r="W16" s="165"/>
      <c r="X16" s="32"/>
      <c r="AA16" s="14">
        <v>9000</v>
      </c>
      <c r="AB16" s="22"/>
      <c r="AC16" s="14">
        <v>21000</v>
      </c>
      <c r="AD16" s="32"/>
    </row>
    <row r="17" spans="1:30" x14ac:dyDescent="0.25">
      <c r="A17" s="91"/>
      <c r="B17" s="32"/>
      <c r="D17" s="106"/>
      <c r="G17" s="63"/>
      <c r="Q17" s="14"/>
      <c r="U17" s="14"/>
      <c r="V17" s="22"/>
      <c r="W17" s="14"/>
      <c r="X17" s="32"/>
      <c r="AA17" s="14"/>
      <c r="AB17" s="22"/>
      <c r="AC17" s="129">
        <v>12000</v>
      </c>
      <c r="AD17" s="32"/>
    </row>
    <row r="18" spans="1:30" x14ac:dyDescent="0.25">
      <c r="A18" s="91"/>
      <c r="B18" s="32"/>
      <c r="T18" s="36" t="s">
        <v>16</v>
      </c>
      <c r="U18" s="37">
        <f>U15-U16+U17</f>
        <v>0</v>
      </c>
      <c r="V18" s="38"/>
      <c r="W18" s="37">
        <f>W15+W16+W17</f>
        <v>0</v>
      </c>
      <c r="X18" s="39" t="s">
        <v>17</v>
      </c>
      <c r="Z18" s="36" t="s">
        <v>16</v>
      </c>
      <c r="AA18" s="37">
        <f>SUM(AA14:AA17)</f>
        <v>21000</v>
      </c>
      <c r="AB18" s="38"/>
      <c r="AC18" s="37">
        <f>AC15+AC16-AC17</f>
        <v>21000</v>
      </c>
      <c r="AD18" s="39" t="s">
        <v>17</v>
      </c>
    </row>
    <row r="19" spans="1:30" x14ac:dyDescent="0.25">
      <c r="A19" s="91"/>
      <c r="B19" s="32"/>
      <c r="D19" s="106"/>
      <c r="F19" s="75"/>
      <c r="G19" s="63"/>
      <c r="I19" s="47" t="s">
        <v>7</v>
      </c>
      <c r="J19" s="48" t="s">
        <v>8</v>
      </c>
      <c r="K19" s="44"/>
      <c r="L19" s="9" t="s">
        <v>0</v>
      </c>
      <c r="M19" s="187"/>
      <c r="N19" s="11" t="s">
        <v>2</v>
      </c>
      <c r="P19" s="12" t="s">
        <v>0</v>
      </c>
      <c r="Q19" s="104" t="s">
        <v>2</v>
      </c>
      <c r="T19" s="41"/>
      <c r="U19" s="40"/>
      <c r="V19" s="35"/>
      <c r="W19" s="40">
        <f>U18-W18</f>
        <v>0</v>
      </c>
      <c r="X19" s="41" t="s">
        <v>18</v>
      </c>
      <c r="Z19" s="41" t="s">
        <v>19</v>
      </c>
      <c r="AA19" s="40">
        <f>AC18-AA18</f>
        <v>0</v>
      </c>
      <c r="AB19" s="35"/>
      <c r="AC19" s="40"/>
      <c r="AD19" s="41"/>
    </row>
    <row r="20" spans="1:30" x14ac:dyDescent="0.25">
      <c r="A20" s="91"/>
      <c r="B20" s="32"/>
      <c r="D20" s="107" t="s">
        <v>36</v>
      </c>
      <c r="E20" s="68"/>
      <c r="F20" s="75"/>
      <c r="G20" s="62"/>
      <c r="H20" s="13">
        <v>401</v>
      </c>
      <c r="I20" s="47" t="s">
        <v>5</v>
      </c>
      <c r="J20" s="48" t="s">
        <v>4</v>
      </c>
      <c r="K20" s="46"/>
      <c r="L20" s="27">
        <v>401</v>
      </c>
      <c r="M20" s="173" t="s">
        <v>11</v>
      </c>
      <c r="N20" s="15">
        <v>5121</v>
      </c>
      <c r="P20" s="29">
        <v>12000</v>
      </c>
      <c r="Q20" s="30">
        <f>P20</f>
        <v>12000</v>
      </c>
    </row>
    <row r="21" spans="1:30" ht="13.5" customHeight="1" x14ac:dyDescent="0.25">
      <c r="A21" s="91"/>
      <c r="B21" s="32"/>
      <c r="D21" s="106"/>
      <c r="H21" s="13">
        <v>5121</v>
      </c>
      <c r="I21" s="47" t="s">
        <v>1</v>
      </c>
      <c r="J21" s="48" t="s">
        <v>4</v>
      </c>
      <c r="K21" s="45"/>
      <c r="L21" s="24"/>
      <c r="M21" s="188"/>
      <c r="N21" s="25"/>
      <c r="O21" s="24"/>
      <c r="P21" s="26"/>
      <c r="Q21" s="14"/>
      <c r="Y21" s="42"/>
    </row>
    <row r="22" spans="1:30" ht="14.25" customHeight="1" thickBot="1" x14ac:dyDescent="0.3">
      <c r="A22" s="91"/>
      <c r="B22" s="77"/>
      <c r="C22" s="77"/>
      <c r="D22" s="106"/>
      <c r="G22" s="63"/>
      <c r="Q22" s="14"/>
      <c r="T22" s="18" t="s">
        <v>0</v>
      </c>
      <c r="U22" s="315">
        <v>4426</v>
      </c>
      <c r="V22" s="315"/>
      <c r="W22" s="315"/>
      <c r="X22" s="19" t="s">
        <v>2</v>
      </c>
      <c r="Z22" s="18" t="s">
        <v>0</v>
      </c>
      <c r="AA22" s="315">
        <v>5121</v>
      </c>
      <c r="AB22" s="315"/>
      <c r="AC22" s="315"/>
      <c r="AD22" s="19" t="s">
        <v>2</v>
      </c>
    </row>
    <row r="23" spans="1:30" x14ac:dyDescent="0.25">
      <c r="A23" s="91"/>
      <c r="B23" s="77"/>
      <c r="C23" s="77"/>
      <c r="T23" s="111" t="s">
        <v>13</v>
      </c>
      <c r="U23" s="20"/>
      <c r="V23" s="21"/>
      <c r="W23" s="20"/>
      <c r="X23" s="17"/>
      <c r="Z23" s="111" t="s">
        <v>13</v>
      </c>
      <c r="AA23" s="196">
        <v>25000</v>
      </c>
      <c r="AB23" s="21"/>
      <c r="AC23" s="20"/>
      <c r="AD23" s="17"/>
    </row>
    <row r="24" spans="1:30" x14ac:dyDescent="0.25">
      <c r="A24" s="91"/>
      <c r="B24" s="32"/>
      <c r="D24" s="106"/>
      <c r="G24" s="63"/>
      <c r="I24" s="47" t="s">
        <v>7</v>
      </c>
      <c r="J24" s="48" t="s">
        <v>8</v>
      </c>
      <c r="K24" s="44"/>
      <c r="L24" s="9" t="s">
        <v>0</v>
      </c>
      <c r="M24" s="187"/>
      <c r="N24" s="11" t="s">
        <v>2</v>
      </c>
      <c r="P24" s="12" t="s">
        <v>0</v>
      </c>
      <c r="Q24" s="13" t="s">
        <v>2</v>
      </c>
      <c r="T24" s="1" t="s">
        <v>14</v>
      </c>
      <c r="U24" s="14">
        <v>1915.97</v>
      </c>
      <c r="V24" s="22"/>
      <c r="W24" s="14"/>
      <c r="X24" s="16" t="s">
        <v>15</v>
      </c>
      <c r="Z24" s="1" t="s">
        <v>14</v>
      </c>
      <c r="AA24" s="14"/>
      <c r="AB24" s="22"/>
      <c r="AC24" s="14">
        <v>12000</v>
      </c>
      <c r="AD24" s="16" t="s">
        <v>15</v>
      </c>
    </row>
    <row r="25" spans="1:30" x14ac:dyDescent="0.25">
      <c r="A25" s="91"/>
      <c r="B25" s="77"/>
      <c r="C25" s="77"/>
      <c r="D25" s="107" t="s">
        <v>37</v>
      </c>
      <c r="E25" s="68"/>
      <c r="F25" s="75"/>
      <c r="G25" s="62"/>
      <c r="H25" s="13">
        <v>3025</v>
      </c>
      <c r="I25" s="47" t="s">
        <v>1</v>
      </c>
      <c r="J25" s="48" t="s">
        <v>3</v>
      </c>
      <c r="K25" s="46"/>
      <c r="L25" s="27" t="s">
        <v>12</v>
      </c>
      <c r="M25" s="173" t="s">
        <v>11</v>
      </c>
      <c r="N25" s="15">
        <v>401</v>
      </c>
      <c r="P25" s="29"/>
      <c r="Q25" s="30">
        <v>21000</v>
      </c>
      <c r="U25" s="14">
        <v>3352.94</v>
      </c>
      <c r="V25" s="22"/>
      <c r="W25" s="14"/>
      <c r="X25" s="32"/>
      <c r="AA25" s="14"/>
      <c r="AB25" s="22"/>
      <c r="AC25" s="14">
        <v>9000</v>
      </c>
      <c r="AD25" s="32"/>
    </row>
    <row r="26" spans="1:30" x14ac:dyDescent="0.25">
      <c r="A26" s="91"/>
      <c r="B26" s="32"/>
      <c r="D26" s="106"/>
      <c r="H26" s="13">
        <v>4426</v>
      </c>
      <c r="I26" s="49" t="s">
        <v>1</v>
      </c>
      <c r="J26" s="50" t="s">
        <v>3</v>
      </c>
      <c r="L26" s="28">
        <v>3025</v>
      </c>
      <c r="N26" s="103"/>
      <c r="P26" s="43">
        <f>Q25/1.19</f>
        <v>17647.058823529413</v>
      </c>
      <c r="Q26" s="14"/>
      <c r="U26" s="129">
        <v>1915.97</v>
      </c>
      <c r="V26" s="22"/>
      <c r="W26" s="14"/>
      <c r="X26" s="32"/>
      <c r="AA26" s="14"/>
      <c r="AB26" s="22"/>
      <c r="AC26" s="14"/>
      <c r="AD26" s="32"/>
    </row>
    <row r="27" spans="1:30" x14ac:dyDescent="0.25">
      <c r="A27" s="91"/>
      <c r="B27" s="32"/>
      <c r="D27" s="106"/>
      <c r="H27" s="13">
        <v>401</v>
      </c>
      <c r="I27" s="49" t="s">
        <v>5</v>
      </c>
      <c r="J27" s="50" t="s">
        <v>3</v>
      </c>
      <c r="L27" s="28">
        <v>4426</v>
      </c>
      <c r="N27" s="103"/>
      <c r="P27" s="43">
        <f>P26*19%</f>
        <v>3352.9411764705883</v>
      </c>
      <c r="Q27" s="14"/>
      <c r="T27" s="36" t="s">
        <v>16</v>
      </c>
      <c r="U27" s="37">
        <f>U24+U25-U26</f>
        <v>3352.9399999999996</v>
      </c>
      <c r="V27" s="38"/>
      <c r="W27" s="37">
        <f>SUM(W23:W26)</f>
        <v>0</v>
      </c>
      <c r="X27" s="39" t="s">
        <v>17</v>
      </c>
      <c r="Z27" s="36" t="s">
        <v>16</v>
      </c>
      <c r="AA27" s="37">
        <f>SUM(AA23:AA26)</f>
        <v>25000</v>
      </c>
      <c r="AB27" s="38"/>
      <c r="AC27" s="37">
        <f>SUM(AC23:AC26)</f>
        <v>21000</v>
      </c>
      <c r="AD27" s="39" t="s">
        <v>17</v>
      </c>
    </row>
    <row r="28" spans="1:30" x14ac:dyDescent="0.25">
      <c r="A28" s="91"/>
      <c r="B28" s="32"/>
      <c r="D28" s="106"/>
      <c r="T28" s="33"/>
      <c r="U28" s="34"/>
      <c r="V28" s="35"/>
      <c r="W28" s="40">
        <f>U27-W27</f>
        <v>3352.9399999999996</v>
      </c>
      <c r="X28" s="41" t="s">
        <v>18</v>
      </c>
      <c r="Z28" s="33"/>
      <c r="AA28" s="34"/>
      <c r="AB28" s="35"/>
      <c r="AC28" s="40">
        <f>AA27-AC27</f>
        <v>4000</v>
      </c>
      <c r="AD28" s="41" t="s">
        <v>18</v>
      </c>
    </row>
    <row r="29" spans="1:30" x14ac:dyDescent="0.25">
      <c r="A29" s="91"/>
      <c r="B29" s="77"/>
      <c r="C29" s="77"/>
      <c r="Y29" s="42"/>
    </row>
    <row r="30" spans="1:30" x14ac:dyDescent="0.25">
      <c r="A30" s="91"/>
      <c r="B30" s="32"/>
      <c r="D30" s="106"/>
      <c r="I30" s="47" t="s">
        <v>7</v>
      </c>
      <c r="J30" s="48" t="s">
        <v>8</v>
      </c>
      <c r="K30" s="44"/>
      <c r="L30" s="9" t="s">
        <v>0</v>
      </c>
      <c r="M30" s="187"/>
      <c r="N30" s="11" t="s">
        <v>2</v>
      </c>
      <c r="P30" s="12" t="s">
        <v>0</v>
      </c>
      <c r="Q30" s="13" t="s">
        <v>2</v>
      </c>
    </row>
    <row r="31" spans="1:30" x14ac:dyDescent="0.25">
      <c r="A31" s="91"/>
      <c r="B31" s="32"/>
      <c r="D31" s="106" t="s">
        <v>38</v>
      </c>
      <c r="H31" s="13">
        <v>4091</v>
      </c>
      <c r="I31" s="47" t="s">
        <v>1</v>
      </c>
      <c r="J31" s="48" t="s">
        <v>4</v>
      </c>
      <c r="K31" s="46"/>
      <c r="L31" s="27" t="s">
        <v>12</v>
      </c>
      <c r="M31" s="173" t="s">
        <v>11</v>
      </c>
      <c r="N31" s="15">
        <v>401</v>
      </c>
      <c r="P31" s="126"/>
      <c r="Q31" s="127">
        <v>12000</v>
      </c>
    </row>
    <row r="32" spans="1:30" x14ac:dyDescent="0.25">
      <c r="A32" s="91"/>
      <c r="B32" s="32"/>
      <c r="D32" s="106"/>
      <c r="H32" s="13">
        <v>4426</v>
      </c>
      <c r="I32" s="47" t="s">
        <v>1</v>
      </c>
      <c r="J32" s="48" t="s">
        <v>4</v>
      </c>
      <c r="K32" s="45"/>
      <c r="L32" s="28">
        <v>4091</v>
      </c>
      <c r="N32" s="103"/>
      <c r="P32" s="184">
        <f>Q31/1.19</f>
        <v>10084.033613445379</v>
      </c>
      <c r="Q32" s="129"/>
    </row>
    <row r="33" spans="1:30" x14ac:dyDescent="0.25">
      <c r="A33" s="91"/>
      <c r="B33" s="32"/>
      <c r="D33" s="106"/>
      <c r="H33" s="13">
        <v>401</v>
      </c>
      <c r="I33" s="47" t="s">
        <v>5</v>
      </c>
      <c r="J33" s="48" t="s">
        <v>4</v>
      </c>
      <c r="K33" s="45"/>
      <c r="L33" s="28">
        <v>4426</v>
      </c>
      <c r="N33" s="103"/>
      <c r="P33" s="184">
        <f>P32*19%</f>
        <v>1915.966386554622</v>
      </c>
      <c r="Q33" s="129"/>
    </row>
    <row r="34" spans="1:30" x14ac:dyDescent="0.25">
      <c r="A34" s="91"/>
      <c r="B34" s="32"/>
    </row>
    <row r="35" spans="1:30" ht="15" customHeight="1" x14ac:dyDescent="0.3">
      <c r="A35" s="91"/>
      <c r="B35" s="32"/>
      <c r="T35" s="131"/>
      <c r="U35" s="318"/>
      <c r="V35" s="318"/>
      <c r="W35" s="318"/>
      <c r="X35" s="132"/>
      <c r="Y35" s="24"/>
      <c r="Z35" s="131"/>
      <c r="AA35" s="319"/>
      <c r="AB35" s="319"/>
      <c r="AC35" s="319"/>
      <c r="AD35" s="132"/>
    </row>
    <row r="36" spans="1:30" x14ac:dyDescent="0.25">
      <c r="A36" s="91"/>
      <c r="B36" s="32"/>
      <c r="D36" s="106"/>
      <c r="I36" s="47" t="s">
        <v>7</v>
      </c>
      <c r="J36" s="48" t="s">
        <v>8</v>
      </c>
      <c r="K36" s="44"/>
      <c r="L36" s="9" t="s">
        <v>0</v>
      </c>
      <c r="M36" s="187"/>
      <c r="N36" s="11" t="s">
        <v>2</v>
      </c>
      <c r="P36" s="12" t="s">
        <v>0</v>
      </c>
      <c r="Q36" s="104" t="s">
        <v>2</v>
      </c>
      <c r="T36" s="133"/>
      <c r="U36" s="95"/>
      <c r="V36" s="95"/>
      <c r="W36" s="95"/>
      <c r="X36" s="91"/>
      <c r="Y36" s="91"/>
      <c r="Z36" s="94"/>
      <c r="AA36" s="95"/>
      <c r="AB36" s="136"/>
      <c r="AC36" s="137"/>
      <c r="AD36" s="135"/>
    </row>
    <row r="37" spans="1:30" x14ac:dyDescent="0.25">
      <c r="A37" s="91"/>
      <c r="B37" s="32"/>
      <c r="D37" s="106" t="s">
        <v>39</v>
      </c>
      <c r="H37" s="13">
        <v>401</v>
      </c>
      <c r="I37" s="47" t="s">
        <v>5</v>
      </c>
      <c r="J37" s="48" t="s">
        <v>4</v>
      </c>
      <c r="K37" s="46"/>
      <c r="L37" s="27">
        <v>401</v>
      </c>
      <c r="M37" s="173" t="s">
        <v>11</v>
      </c>
      <c r="N37" s="15">
        <v>5121</v>
      </c>
      <c r="P37" s="29">
        <v>9000</v>
      </c>
      <c r="Q37" s="30">
        <f>P37</f>
        <v>9000</v>
      </c>
      <c r="T37" s="76"/>
      <c r="U37" s="95"/>
      <c r="V37" s="95"/>
      <c r="W37" s="95"/>
      <c r="X37" s="97"/>
      <c r="Y37" s="91"/>
      <c r="Z37" s="94"/>
      <c r="AA37" s="95"/>
      <c r="AB37" s="136"/>
      <c r="AC37" s="138"/>
      <c r="AD37" s="55"/>
    </row>
    <row r="38" spans="1:30" x14ac:dyDescent="0.25">
      <c r="A38" s="91"/>
      <c r="B38" s="77"/>
      <c r="C38" s="77"/>
      <c r="D38" s="106"/>
      <c r="H38" s="13">
        <v>5121</v>
      </c>
      <c r="I38" s="47" t="s">
        <v>1</v>
      </c>
      <c r="J38" s="48" t="s">
        <v>4</v>
      </c>
      <c r="K38" s="45"/>
      <c r="L38" s="24"/>
      <c r="M38" s="188"/>
      <c r="N38" s="25"/>
      <c r="O38" s="24"/>
      <c r="P38" s="26"/>
      <c r="Q38" s="26"/>
      <c r="T38" s="24"/>
      <c r="U38" s="95"/>
      <c r="V38" s="95"/>
      <c r="W38" s="95"/>
      <c r="X38" s="98"/>
      <c r="Y38" s="91"/>
      <c r="Z38" s="91"/>
      <c r="AA38" s="95"/>
      <c r="AB38" s="136"/>
      <c r="AC38" s="138"/>
      <c r="AD38" s="57"/>
    </row>
    <row r="39" spans="1:30" x14ac:dyDescent="0.25">
      <c r="A39" s="91"/>
      <c r="B39" s="77"/>
      <c r="C39" s="77"/>
      <c r="D39" s="106"/>
      <c r="I39" s="47"/>
      <c r="J39" s="48"/>
      <c r="K39" s="45"/>
      <c r="L39" s="24"/>
      <c r="M39" s="188"/>
      <c r="N39" s="24"/>
      <c r="O39" s="24"/>
      <c r="P39" s="26"/>
      <c r="Q39" s="26"/>
      <c r="T39" s="24"/>
      <c r="U39" s="95"/>
      <c r="V39" s="95"/>
      <c r="W39" s="95"/>
      <c r="X39" s="98"/>
      <c r="Y39" s="91"/>
      <c r="Z39" s="91"/>
      <c r="AA39" s="95"/>
      <c r="AB39" s="136"/>
      <c r="AC39" s="138"/>
      <c r="AD39" s="57"/>
    </row>
    <row r="40" spans="1:30" x14ac:dyDescent="0.25">
      <c r="A40" s="91"/>
      <c r="B40" s="77"/>
      <c r="C40" s="77"/>
      <c r="D40" s="106"/>
      <c r="Q40" s="14"/>
      <c r="T40" s="76"/>
      <c r="U40" s="96"/>
      <c r="V40" s="96"/>
      <c r="W40" s="96"/>
      <c r="X40" s="97"/>
      <c r="Y40" s="91"/>
      <c r="Z40" s="94"/>
      <c r="AA40" s="96"/>
      <c r="AB40" s="139"/>
      <c r="AC40" s="137"/>
      <c r="AD40" s="55"/>
    </row>
    <row r="41" spans="1:30" x14ac:dyDescent="0.25">
      <c r="A41" s="91"/>
      <c r="B41" s="32"/>
      <c r="D41" s="134"/>
      <c r="E41" s="114"/>
      <c r="F41" s="115"/>
      <c r="G41" s="114"/>
      <c r="H41" s="23"/>
      <c r="I41" s="51"/>
      <c r="J41" s="52"/>
      <c r="K41" s="53"/>
      <c r="L41" s="54"/>
      <c r="M41" s="188"/>
      <c r="N41" s="55"/>
      <c r="O41" s="24"/>
      <c r="P41" s="23"/>
      <c r="Q41" s="105"/>
      <c r="T41" s="24"/>
      <c r="U41" s="96"/>
      <c r="V41" s="96"/>
      <c r="W41" s="99"/>
      <c r="X41" s="100"/>
      <c r="Y41" s="91"/>
      <c r="Z41" s="100"/>
      <c r="AA41" s="99"/>
      <c r="AB41" s="139"/>
      <c r="AC41" s="140"/>
      <c r="AD41" s="133"/>
    </row>
    <row r="42" spans="1:30" x14ac:dyDescent="0.25">
      <c r="A42" s="91"/>
      <c r="B42" s="77"/>
      <c r="C42" s="77"/>
      <c r="D42" s="134"/>
      <c r="E42" s="114"/>
      <c r="F42" s="115"/>
      <c r="G42" s="114"/>
      <c r="H42" s="23"/>
      <c r="I42" s="51"/>
      <c r="J42" s="52"/>
      <c r="K42" s="58"/>
      <c r="L42" s="57"/>
      <c r="M42" s="188"/>
      <c r="N42" s="25"/>
      <c r="O42" s="24"/>
      <c r="P42" s="26"/>
      <c r="Q42" s="26"/>
    </row>
    <row r="43" spans="1:30" x14ac:dyDescent="0.25">
      <c r="A43" s="91"/>
      <c r="B43" s="32"/>
      <c r="D43" s="116"/>
      <c r="E43" s="114"/>
      <c r="F43" s="115"/>
      <c r="G43" s="114"/>
      <c r="H43" s="23"/>
      <c r="I43" s="51"/>
      <c r="J43" s="52"/>
      <c r="K43" s="56"/>
      <c r="L43" s="24"/>
      <c r="M43" s="188"/>
      <c r="N43" s="24"/>
      <c r="O43" s="24"/>
      <c r="P43" s="26"/>
      <c r="Q43" s="26"/>
    </row>
    <row r="44" spans="1:30" ht="30" x14ac:dyDescent="0.25">
      <c r="A44" s="91"/>
      <c r="B44" s="79"/>
      <c r="C44" s="79"/>
      <c r="D44" s="185" t="s">
        <v>60</v>
      </c>
      <c r="E44" s="121"/>
      <c r="F44" s="118"/>
      <c r="G44" s="123"/>
    </row>
    <row r="45" spans="1:30" x14ac:dyDescent="0.25">
      <c r="A45" s="91"/>
      <c r="B45" s="79"/>
      <c r="C45" s="79"/>
      <c r="D45" s="122"/>
      <c r="E45" s="121"/>
      <c r="F45" s="118"/>
      <c r="G45" s="117"/>
    </row>
    <row r="46" spans="1:30" x14ac:dyDescent="0.25">
      <c r="A46" s="91"/>
      <c r="B46" s="79"/>
      <c r="C46" s="79"/>
    </row>
    <row r="47" spans="1:30" ht="15.75" x14ac:dyDescent="0.25">
      <c r="A47" s="91"/>
      <c r="B47" s="77"/>
      <c r="C47" s="77"/>
      <c r="D47" s="67" t="s">
        <v>6</v>
      </c>
      <c r="E47" s="70"/>
      <c r="F47" s="73"/>
      <c r="G47" s="66"/>
    </row>
    <row r="48" spans="1:30" ht="15.75" x14ac:dyDescent="0.25">
      <c r="A48" s="91"/>
      <c r="B48" s="77"/>
      <c r="C48" s="77"/>
      <c r="D48" s="67"/>
      <c r="E48" s="70"/>
      <c r="F48" s="73"/>
      <c r="G48" s="66"/>
    </row>
    <row r="49" spans="1:30" ht="16.5" thickBot="1" x14ac:dyDescent="0.3">
      <c r="A49" s="91"/>
      <c r="B49" s="32"/>
      <c r="D49" s="183" t="s">
        <v>40</v>
      </c>
      <c r="F49" s="74"/>
      <c r="I49" s="47" t="s">
        <v>7</v>
      </c>
      <c r="J49" s="48" t="s">
        <v>8</v>
      </c>
      <c r="K49" s="44"/>
      <c r="L49" s="9" t="s">
        <v>0</v>
      </c>
      <c r="M49" s="187"/>
      <c r="N49" s="11" t="s">
        <v>2</v>
      </c>
      <c r="P49" s="12" t="s">
        <v>0</v>
      </c>
      <c r="Q49" s="13" t="s">
        <v>2</v>
      </c>
      <c r="T49" s="18" t="s">
        <v>0</v>
      </c>
      <c r="U49" s="315">
        <v>4091</v>
      </c>
      <c r="V49" s="315"/>
      <c r="W49" s="315"/>
      <c r="X49" s="19" t="s">
        <v>2</v>
      </c>
      <c r="Z49" s="18" t="s">
        <v>0</v>
      </c>
      <c r="AA49" s="315">
        <v>401</v>
      </c>
      <c r="AB49" s="315"/>
      <c r="AC49" s="315"/>
      <c r="AD49" s="19" t="s">
        <v>2</v>
      </c>
    </row>
    <row r="50" spans="1:30" x14ac:dyDescent="0.25">
      <c r="A50" s="91"/>
      <c r="B50" s="78"/>
      <c r="C50" s="78" t="s">
        <v>26</v>
      </c>
      <c r="D50" s="106" t="s">
        <v>41</v>
      </c>
      <c r="G50" s="63"/>
      <c r="H50" s="13">
        <v>3022</v>
      </c>
      <c r="I50" s="47" t="s">
        <v>1</v>
      </c>
      <c r="J50" s="48" t="s">
        <v>3</v>
      </c>
      <c r="K50" s="46"/>
      <c r="L50" s="27" t="s">
        <v>12</v>
      </c>
      <c r="M50" s="173" t="s">
        <v>11</v>
      </c>
      <c r="N50" s="15">
        <v>401</v>
      </c>
      <c r="P50" s="29"/>
      <c r="Q50" s="30">
        <f>P51+P52+P53</f>
        <v>19040</v>
      </c>
      <c r="T50" s="111" t="s">
        <v>13</v>
      </c>
      <c r="U50" s="20"/>
      <c r="V50" s="21"/>
      <c r="W50" s="20"/>
      <c r="X50" s="17"/>
      <c r="Z50" s="31"/>
      <c r="AA50" s="20"/>
      <c r="AB50" s="21"/>
      <c r="AC50" s="61"/>
      <c r="AD50" s="112" t="s">
        <v>13</v>
      </c>
    </row>
    <row r="51" spans="1:30" x14ac:dyDescent="0.25">
      <c r="A51" s="91"/>
      <c r="B51" s="77"/>
      <c r="C51" s="77"/>
      <c r="D51" s="106"/>
      <c r="G51" s="63"/>
      <c r="H51" s="13">
        <v>4091</v>
      </c>
      <c r="I51" s="47" t="s">
        <v>1</v>
      </c>
      <c r="J51" s="48" t="s">
        <v>3</v>
      </c>
      <c r="K51" s="45"/>
      <c r="L51" s="28">
        <v>3022</v>
      </c>
      <c r="N51" s="103"/>
      <c r="P51" s="43">
        <v>12000</v>
      </c>
      <c r="Q51" s="14"/>
      <c r="T51" s="1" t="s">
        <v>14</v>
      </c>
      <c r="U51" s="14">
        <v>4000</v>
      </c>
      <c r="V51" s="22"/>
      <c r="W51" s="165"/>
      <c r="X51" s="16" t="s">
        <v>15</v>
      </c>
      <c r="Z51" s="1" t="s">
        <v>14</v>
      </c>
      <c r="AA51" s="14">
        <v>14280</v>
      </c>
      <c r="AB51" s="22"/>
      <c r="AC51" s="14">
        <v>19040</v>
      </c>
      <c r="AD51" s="16" t="s">
        <v>15</v>
      </c>
    </row>
    <row r="52" spans="1:30" x14ac:dyDescent="0.25">
      <c r="A52" s="91"/>
      <c r="B52" s="77"/>
      <c r="C52" s="77"/>
      <c r="D52" s="107"/>
      <c r="E52" s="68"/>
      <c r="F52" s="75"/>
      <c r="G52" s="62"/>
      <c r="H52" s="13">
        <v>4426</v>
      </c>
      <c r="I52" s="47" t="s">
        <v>1</v>
      </c>
      <c r="J52" s="48" t="s">
        <v>3</v>
      </c>
      <c r="K52" s="45"/>
      <c r="L52" s="28">
        <v>4091</v>
      </c>
      <c r="N52" s="103"/>
      <c r="P52" s="43">
        <v>4000</v>
      </c>
      <c r="Q52" s="14"/>
      <c r="U52" s="129">
        <v>4000</v>
      </c>
      <c r="V52" s="22"/>
      <c r="W52" s="14"/>
      <c r="X52" s="32"/>
      <c r="AA52" s="14"/>
      <c r="AB52" s="22"/>
      <c r="AC52" s="129">
        <v>4760</v>
      </c>
      <c r="AD52" s="32"/>
    </row>
    <row r="53" spans="1:30" x14ac:dyDescent="0.25">
      <c r="A53" s="91"/>
      <c r="B53" s="32"/>
      <c r="D53" s="106"/>
      <c r="G53" s="63"/>
      <c r="H53" s="13">
        <v>401</v>
      </c>
      <c r="I53" s="47" t="s">
        <v>5</v>
      </c>
      <c r="J53" s="48" t="s">
        <v>3</v>
      </c>
      <c r="L53">
        <v>4426</v>
      </c>
      <c r="M53" s="193"/>
      <c r="N53" s="15"/>
      <c r="P53" s="43">
        <f>(P51+P52)*19%</f>
        <v>3040</v>
      </c>
      <c r="Q53" s="14"/>
      <c r="U53" s="129"/>
      <c r="V53" s="22"/>
      <c r="W53" s="14"/>
      <c r="X53" s="32"/>
      <c r="AA53" s="14"/>
      <c r="AB53" s="22"/>
      <c r="AC53" s="14"/>
      <c r="AD53" s="32"/>
    </row>
    <row r="54" spans="1:30" x14ac:dyDescent="0.25">
      <c r="A54" s="91"/>
      <c r="B54" s="32"/>
      <c r="T54" s="36" t="s">
        <v>16</v>
      </c>
      <c r="U54" s="37">
        <f>U51-U52+U53</f>
        <v>0</v>
      </c>
      <c r="V54" s="38"/>
      <c r="W54" s="37">
        <f>W51+W52+W53</f>
        <v>0</v>
      </c>
      <c r="X54" s="39" t="s">
        <v>17</v>
      </c>
      <c r="Z54" s="36" t="s">
        <v>16</v>
      </c>
      <c r="AA54" s="37">
        <f>SUM(AA50:AA53)</f>
        <v>14280</v>
      </c>
      <c r="AB54" s="38"/>
      <c r="AC54" s="37">
        <f>AC51-AC52+AC53</f>
        <v>14280</v>
      </c>
      <c r="AD54" s="39" t="s">
        <v>17</v>
      </c>
    </row>
    <row r="55" spans="1:30" x14ac:dyDescent="0.25">
      <c r="A55" s="91"/>
      <c r="B55" s="32"/>
      <c r="T55" s="33"/>
      <c r="U55" s="34"/>
      <c r="V55" s="35"/>
      <c r="W55" s="40">
        <f>U54-W54</f>
        <v>0</v>
      </c>
      <c r="X55" s="41" t="s">
        <v>18</v>
      </c>
      <c r="Z55" s="41" t="s">
        <v>19</v>
      </c>
      <c r="AA55" s="40">
        <f>AC54-AA54</f>
        <v>0</v>
      </c>
      <c r="AB55" s="35"/>
      <c r="AC55" s="40"/>
      <c r="AD55" s="41"/>
    </row>
    <row r="56" spans="1:30" x14ac:dyDescent="0.25">
      <c r="A56" s="91"/>
      <c r="B56" s="32"/>
      <c r="D56" s="106"/>
      <c r="F56" s="75"/>
      <c r="G56" s="63"/>
      <c r="I56" s="47" t="s">
        <v>7</v>
      </c>
      <c r="J56" s="48" t="s">
        <v>8</v>
      </c>
      <c r="K56" s="44"/>
      <c r="L56" s="9" t="s">
        <v>0</v>
      </c>
      <c r="M56" s="187"/>
      <c r="N56" s="11" t="s">
        <v>2</v>
      </c>
      <c r="P56" s="12" t="s">
        <v>0</v>
      </c>
      <c r="Q56" s="13" t="s">
        <v>2</v>
      </c>
    </row>
    <row r="57" spans="1:30" x14ac:dyDescent="0.25">
      <c r="A57" s="91"/>
      <c r="B57" s="32"/>
      <c r="D57" s="106" t="s">
        <v>42</v>
      </c>
      <c r="E57" s="68"/>
      <c r="F57" s="75"/>
      <c r="G57" s="62"/>
      <c r="H57" s="13">
        <v>4091</v>
      </c>
      <c r="I57" s="47" t="s">
        <v>1</v>
      </c>
      <c r="J57" s="48" t="s">
        <v>4</v>
      </c>
      <c r="K57" s="46"/>
      <c r="L57" s="27" t="s">
        <v>12</v>
      </c>
      <c r="M57" s="173" t="s">
        <v>11</v>
      </c>
      <c r="N57" s="15">
        <v>401</v>
      </c>
      <c r="P57" s="126"/>
      <c r="Q57" s="127">
        <f>P58+P59</f>
        <v>4760</v>
      </c>
      <c r="Y57" s="42"/>
    </row>
    <row r="58" spans="1:30" ht="16.5" thickBot="1" x14ac:dyDescent="0.3">
      <c r="A58" s="91"/>
      <c r="B58" s="77"/>
      <c r="C58" s="77"/>
      <c r="D58" s="106"/>
      <c r="H58" s="13">
        <v>4426</v>
      </c>
      <c r="I58" s="47" t="s">
        <v>5</v>
      </c>
      <c r="J58" s="48" t="s">
        <v>4</v>
      </c>
      <c r="K58" s="45"/>
      <c r="L58" s="28">
        <v>4091</v>
      </c>
      <c r="N58" s="103"/>
      <c r="P58" s="184">
        <v>4000</v>
      </c>
      <c r="Q58" s="129"/>
      <c r="T58" s="18" t="s">
        <v>0</v>
      </c>
      <c r="U58" s="315">
        <v>4426</v>
      </c>
      <c r="V58" s="315"/>
      <c r="W58" s="315"/>
      <c r="X58" s="19" t="s">
        <v>2</v>
      </c>
      <c r="Z58" s="18" t="s">
        <v>0</v>
      </c>
      <c r="AA58" s="315">
        <v>5121</v>
      </c>
      <c r="AB58" s="315"/>
      <c r="AC58" s="315"/>
      <c r="AD58" s="19" t="s">
        <v>2</v>
      </c>
    </row>
    <row r="59" spans="1:30" x14ac:dyDescent="0.25">
      <c r="A59" s="91"/>
      <c r="B59" s="77"/>
      <c r="C59" s="77"/>
      <c r="D59" s="106"/>
      <c r="G59" s="63"/>
      <c r="H59" s="13">
        <v>401</v>
      </c>
      <c r="I59" s="49" t="s">
        <v>5</v>
      </c>
      <c r="J59" s="50" t="s">
        <v>4</v>
      </c>
      <c r="L59" s="28">
        <v>4426</v>
      </c>
      <c r="N59" s="103"/>
      <c r="P59" s="184">
        <f>P58*19%</f>
        <v>760</v>
      </c>
      <c r="Q59" s="129"/>
      <c r="T59" s="111" t="s">
        <v>13</v>
      </c>
      <c r="U59" s="20"/>
      <c r="V59" s="21"/>
      <c r="W59" s="20"/>
      <c r="X59" s="17"/>
      <c r="Z59" s="111" t="s">
        <v>13</v>
      </c>
      <c r="AA59" s="196">
        <v>15000</v>
      </c>
      <c r="AB59" s="21"/>
      <c r="AC59" s="20"/>
      <c r="AD59" s="17"/>
    </row>
    <row r="60" spans="1:30" x14ac:dyDescent="0.25">
      <c r="A60" s="91"/>
      <c r="B60" s="32"/>
      <c r="D60" s="106"/>
      <c r="G60" s="63"/>
      <c r="Q60" s="14"/>
      <c r="T60" s="1" t="s">
        <v>14</v>
      </c>
      <c r="U60" s="14">
        <v>3040</v>
      </c>
      <c r="V60" s="22"/>
      <c r="W60" s="14"/>
      <c r="X60" s="16" t="s">
        <v>15</v>
      </c>
      <c r="Z60" s="1" t="s">
        <v>14</v>
      </c>
      <c r="AA60" s="14"/>
      <c r="AB60" s="22"/>
      <c r="AC60" s="14">
        <v>14280</v>
      </c>
      <c r="AD60" s="16" t="s">
        <v>15</v>
      </c>
    </row>
    <row r="61" spans="1:30" x14ac:dyDescent="0.25">
      <c r="A61" s="91"/>
      <c r="B61" s="77"/>
      <c r="C61" s="77"/>
      <c r="U61" s="129">
        <v>760</v>
      </c>
      <c r="V61" s="22"/>
      <c r="W61" s="14"/>
      <c r="X61" s="32"/>
      <c r="AA61" s="129"/>
      <c r="AB61" s="22"/>
      <c r="AC61" s="14"/>
      <c r="AD61" s="32"/>
    </row>
    <row r="62" spans="1:30" x14ac:dyDescent="0.25">
      <c r="A62" s="91"/>
      <c r="B62" s="32"/>
      <c r="D62" s="106"/>
      <c r="G62" s="63"/>
      <c r="I62" s="47" t="s">
        <v>7</v>
      </c>
      <c r="J62" s="48" t="s">
        <v>8</v>
      </c>
      <c r="K62" s="44"/>
      <c r="L62" s="9" t="s">
        <v>0</v>
      </c>
      <c r="M62" s="187"/>
      <c r="N62" s="11" t="s">
        <v>2</v>
      </c>
      <c r="P62" s="12" t="s">
        <v>0</v>
      </c>
      <c r="Q62" s="13" t="s">
        <v>2</v>
      </c>
      <c r="U62" s="14"/>
      <c r="V62" s="22"/>
      <c r="W62" s="14"/>
      <c r="X62" s="32"/>
      <c r="AA62" s="14"/>
      <c r="AB62" s="22"/>
      <c r="AC62" s="14"/>
      <c r="AD62" s="32"/>
    </row>
    <row r="63" spans="1:30" x14ac:dyDescent="0.25">
      <c r="A63" s="91"/>
      <c r="B63" s="32"/>
      <c r="D63" s="106" t="s">
        <v>43</v>
      </c>
      <c r="E63" s="68"/>
      <c r="F63" s="75"/>
      <c r="G63" s="62"/>
      <c r="H63" s="13">
        <v>401</v>
      </c>
      <c r="I63" s="47" t="s">
        <v>5</v>
      </c>
      <c r="J63" s="48" t="s">
        <v>4</v>
      </c>
      <c r="K63" s="46"/>
      <c r="L63" s="27">
        <v>401</v>
      </c>
      <c r="M63" s="173" t="s">
        <v>11</v>
      </c>
      <c r="N63" s="15">
        <v>5121</v>
      </c>
      <c r="P63" s="29">
        <v>14280</v>
      </c>
      <c r="Q63" s="30">
        <v>14280</v>
      </c>
      <c r="T63" s="36" t="s">
        <v>16</v>
      </c>
      <c r="U63" s="37">
        <f>U60-U61+U62</f>
        <v>2280</v>
      </c>
      <c r="V63" s="38"/>
      <c r="W63" s="37">
        <f>SUM(W59:W62)</f>
        <v>0</v>
      </c>
      <c r="X63" s="39" t="s">
        <v>17</v>
      </c>
      <c r="Z63" s="36" t="s">
        <v>16</v>
      </c>
      <c r="AA63" s="37">
        <f>AA59+AA60+AA61+AA62</f>
        <v>15000</v>
      </c>
      <c r="AB63" s="38"/>
      <c r="AC63" s="37">
        <f>SUM(AC59:AC62)</f>
        <v>14280</v>
      </c>
      <c r="AD63" s="39" t="s">
        <v>17</v>
      </c>
    </row>
    <row r="64" spans="1:30" x14ac:dyDescent="0.25">
      <c r="A64" s="91"/>
      <c r="B64" s="32"/>
      <c r="D64" s="106"/>
      <c r="H64" s="13">
        <v>5121</v>
      </c>
      <c r="I64" s="49" t="s">
        <v>1</v>
      </c>
      <c r="J64" s="50" t="s">
        <v>4</v>
      </c>
      <c r="L64" s="24"/>
      <c r="M64" s="188"/>
      <c r="N64" s="25"/>
      <c r="O64" s="24"/>
      <c r="P64" s="24"/>
      <c r="Q64" s="26"/>
      <c r="T64" s="33"/>
      <c r="U64" s="34"/>
      <c r="V64" s="35"/>
      <c r="W64" s="40">
        <f>U63-W63</f>
        <v>2280</v>
      </c>
      <c r="X64" s="41" t="s">
        <v>18</v>
      </c>
      <c r="Z64" s="33"/>
      <c r="AA64" s="34"/>
      <c r="AB64" s="35"/>
      <c r="AC64" s="40">
        <f>AA63-AC63</f>
        <v>720</v>
      </c>
      <c r="AD64" s="41" t="s">
        <v>18</v>
      </c>
    </row>
    <row r="65" spans="1:30" x14ac:dyDescent="0.25">
      <c r="A65" s="91"/>
      <c r="B65" s="77"/>
      <c r="C65" s="77"/>
      <c r="D65" s="106"/>
      <c r="Y65" s="42"/>
    </row>
    <row r="66" spans="1:30" x14ac:dyDescent="0.25">
      <c r="A66" s="91"/>
      <c r="B66" s="32"/>
    </row>
    <row r="67" spans="1:30" ht="15.75" x14ac:dyDescent="0.25">
      <c r="A67" s="91"/>
      <c r="B67" s="77"/>
      <c r="C67" s="77"/>
      <c r="T67" s="92"/>
      <c r="U67" s="320"/>
      <c r="V67" s="320"/>
      <c r="W67" s="320"/>
      <c r="X67" s="93"/>
      <c r="Y67" s="91"/>
      <c r="Z67" s="92"/>
      <c r="AA67" s="320"/>
      <c r="AB67" s="320"/>
      <c r="AC67" s="320"/>
      <c r="AD67" s="93"/>
    </row>
    <row r="68" spans="1:30" x14ac:dyDescent="0.25">
      <c r="A68" s="91"/>
      <c r="B68" s="77"/>
      <c r="C68" s="77"/>
      <c r="T68" s="100"/>
      <c r="U68" s="95"/>
      <c r="V68" s="95"/>
      <c r="W68" s="95"/>
      <c r="X68" s="91"/>
      <c r="Y68" s="91"/>
      <c r="Z68" s="94"/>
      <c r="AA68" s="95"/>
      <c r="AB68" s="95"/>
      <c r="AC68" s="96"/>
      <c r="AD68" s="157"/>
    </row>
    <row r="69" spans="1:30" x14ac:dyDescent="0.25">
      <c r="A69" s="91"/>
      <c r="B69" s="77"/>
    </row>
    <row r="70" spans="1:30" ht="14.25" customHeight="1" x14ac:dyDescent="0.25">
      <c r="A70" s="91"/>
      <c r="B70" s="32"/>
      <c r="D70" s="183" t="s">
        <v>44</v>
      </c>
      <c r="F70" s="74"/>
      <c r="I70" s="47" t="s">
        <v>7</v>
      </c>
      <c r="J70" s="48" t="s">
        <v>8</v>
      </c>
      <c r="K70" s="44"/>
      <c r="L70" s="9" t="s">
        <v>0</v>
      </c>
      <c r="M70" s="187"/>
      <c r="N70" s="11" t="s">
        <v>2</v>
      </c>
      <c r="P70" s="12" t="s">
        <v>0</v>
      </c>
      <c r="Q70" s="13" t="s">
        <v>2</v>
      </c>
      <c r="T70" s="18" t="s">
        <v>0</v>
      </c>
      <c r="U70" s="315">
        <v>4091</v>
      </c>
      <c r="V70" s="315"/>
      <c r="W70" s="315"/>
      <c r="X70" s="19" t="s">
        <v>2</v>
      </c>
      <c r="Z70" s="18" t="s">
        <v>0</v>
      </c>
      <c r="AA70" s="315">
        <v>401</v>
      </c>
      <c r="AB70" s="315"/>
      <c r="AC70" s="315"/>
      <c r="AD70" s="19" t="s">
        <v>2</v>
      </c>
    </row>
    <row r="71" spans="1:30" x14ac:dyDescent="0.25">
      <c r="A71" s="91"/>
      <c r="B71" s="32"/>
      <c r="C71" s="78" t="s">
        <v>45</v>
      </c>
      <c r="D71" s="106" t="s">
        <v>46</v>
      </c>
      <c r="G71" s="63"/>
      <c r="H71" s="13">
        <v>301</v>
      </c>
      <c r="I71" s="47" t="s">
        <v>1</v>
      </c>
      <c r="J71" s="48" t="s">
        <v>3</v>
      </c>
      <c r="K71" s="46"/>
      <c r="L71" s="27" t="s">
        <v>12</v>
      </c>
      <c r="M71" s="173" t="s">
        <v>11</v>
      </c>
      <c r="N71" s="15">
        <v>401</v>
      </c>
      <c r="P71" s="29"/>
      <c r="Q71" s="30">
        <f>P72+P73+P74</f>
        <v>76755</v>
      </c>
      <c r="T71" s="111" t="s">
        <v>13</v>
      </c>
      <c r="U71" s="20"/>
      <c r="V71" s="21"/>
      <c r="W71" s="20"/>
      <c r="X71" s="17"/>
      <c r="Z71" s="31"/>
      <c r="AA71" s="20"/>
      <c r="AB71" s="21"/>
      <c r="AC71" s="61"/>
      <c r="AD71" s="112" t="s">
        <v>13</v>
      </c>
    </row>
    <row r="72" spans="1:30" x14ac:dyDescent="0.25">
      <c r="A72" s="91"/>
      <c r="B72" s="32"/>
      <c r="C72" s="77"/>
      <c r="D72" s="106"/>
      <c r="G72" s="63"/>
      <c r="H72" s="13">
        <v>4091</v>
      </c>
      <c r="I72" s="47" t="s">
        <v>1</v>
      </c>
      <c r="J72" s="48" t="s">
        <v>3</v>
      </c>
      <c r="K72" s="45"/>
      <c r="L72" s="28">
        <v>301</v>
      </c>
      <c r="N72" s="103"/>
      <c r="P72" s="43">
        <v>60000</v>
      </c>
      <c r="Q72" s="14"/>
      <c r="T72" s="1" t="s">
        <v>14</v>
      </c>
      <c r="U72" s="14">
        <v>4500</v>
      </c>
      <c r="V72" s="22"/>
      <c r="W72" s="165">
        <v>2250</v>
      </c>
      <c r="X72" s="16" t="s">
        <v>15</v>
      </c>
      <c r="Z72" s="1" t="s">
        <v>14</v>
      </c>
      <c r="AA72" s="14">
        <v>75148.5</v>
      </c>
      <c r="AB72" s="22"/>
      <c r="AC72" s="14">
        <v>76755</v>
      </c>
      <c r="AD72" s="16" t="s">
        <v>15</v>
      </c>
    </row>
    <row r="73" spans="1:30" x14ac:dyDescent="0.25">
      <c r="A73" s="91"/>
      <c r="B73" s="32"/>
      <c r="C73" s="77"/>
      <c r="D73" s="107"/>
      <c r="E73" s="68"/>
      <c r="F73" s="75"/>
      <c r="G73" s="62"/>
      <c r="H73" s="13">
        <v>4426</v>
      </c>
      <c r="I73" s="47" t="s">
        <v>1</v>
      </c>
      <c r="J73" s="48" t="s">
        <v>3</v>
      </c>
      <c r="K73" s="45"/>
      <c r="L73" s="28">
        <v>4091</v>
      </c>
      <c r="N73" s="103"/>
      <c r="P73" s="43">
        <v>4500</v>
      </c>
      <c r="Q73" s="14"/>
      <c r="U73" s="129">
        <v>1350</v>
      </c>
      <c r="V73" s="22"/>
      <c r="W73" s="14">
        <v>900</v>
      </c>
      <c r="X73" s="32"/>
      <c r="AA73" s="14"/>
      <c r="AB73" s="22"/>
      <c r="AC73" s="129">
        <v>1606.5</v>
      </c>
      <c r="AD73" s="32"/>
    </row>
    <row r="74" spans="1:30" x14ac:dyDescent="0.25">
      <c r="A74" s="91"/>
      <c r="B74" s="32"/>
      <c r="D74" s="106"/>
      <c r="G74" s="63"/>
      <c r="H74" s="13">
        <v>401</v>
      </c>
      <c r="I74" s="47" t="s">
        <v>5</v>
      </c>
      <c r="J74" s="48" t="s">
        <v>3</v>
      </c>
      <c r="L74">
        <v>4426</v>
      </c>
      <c r="M74" s="193"/>
      <c r="N74" s="15"/>
      <c r="P74" s="43">
        <f>(P72+P73)*19%</f>
        <v>12255</v>
      </c>
      <c r="Q74" s="14"/>
      <c r="U74" s="129"/>
      <c r="V74" s="22"/>
      <c r="W74" s="14"/>
      <c r="X74" s="32"/>
      <c r="AA74" s="14"/>
      <c r="AB74" s="22"/>
      <c r="AC74" s="14"/>
      <c r="AD74" s="32"/>
    </row>
    <row r="75" spans="1:30" x14ac:dyDescent="0.25">
      <c r="A75" s="91"/>
      <c r="B75" s="32"/>
      <c r="T75" s="36" t="s">
        <v>16</v>
      </c>
      <c r="U75" s="37">
        <f>U72-U73+U74</f>
        <v>3150</v>
      </c>
      <c r="V75" s="38"/>
      <c r="W75" s="37">
        <f>W72+W73+W74</f>
        <v>3150</v>
      </c>
      <c r="X75" s="39" t="s">
        <v>17</v>
      </c>
      <c r="Z75" s="36" t="s">
        <v>16</v>
      </c>
      <c r="AA75" s="37">
        <f>SUM(AA71:AA74)</f>
        <v>75148.5</v>
      </c>
      <c r="AB75" s="38"/>
      <c r="AC75" s="37">
        <f>AC72-AC73+AC74</f>
        <v>75148.5</v>
      </c>
      <c r="AD75" s="39" t="s">
        <v>17</v>
      </c>
    </row>
    <row r="76" spans="1:30" x14ac:dyDescent="0.25">
      <c r="A76" s="91"/>
      <c r="B76" s="32"/>
      <c r="T76" s="33"/>
      <c r="U76" s="34"/>
      <c r="V76" s="35"/>
      <c r="W76" s="40">
        <f>U75-W75</f>
        <v>0</v>
      </c>
      <c r="X76" s="41" t="s">
        <v>18</v>
      </c>
      <c r="Z76" s="41" t="s">
        <v>19</v>
      </c>
      <c r="AA76" s="40">
        <f>AC75-AA75</f>
        <v>0</v>
      </c>
      <c r="AB76" s="35"/>
      <c r="AC76" s="40"/>
      <c r="AD76" s="41"/>
    </row>
    <row r="77" spans="1:30" x14ac:dyDescent="0.25">
      <c r="A77" s="91"/>
      <c r="B77" s="32"/>
      <c r="D77" s="106"/>
      <c r="F77" s="75"/>
      <c r="G77" s="63"/>
      <c r="I77" s="47" t="s">
        <v>7</v>
      </c>
      <c r="J77" s="48" t="s">
        <v>8</v>
      </c>
      <c r="K77" s="44"/>
      <c r="L77" s="9" t="s">
        <v>0</v>
      </c>
      <c r="M77" s="187"/>
      <c r="N77" s="11" t="s">
        <v>2</v>
      </c>
      <c r="P77" s="12" t="s">
        <v>0</v>
      </c>
      <c r="Q77" s="13" t="s">
        <v>2</v>
      </c>
    </row>
    <row r="78" spans="1:30" ht="16.5" customHeight="1" x14ac:dyDescent="0.25">
      <c r="A78" s="91"/>
      <c r="B78" s="32"/>
      <c r="D78" s="106" t="s">
        <v>54</v>
      </c>
      <c r="E78" s="68"/>
      <c r="F78" s="75"/>
      <c r="G78" s="62"/>
      <c r="H78" s="13">
        <v>4091</v>
      </c>
      <c r="I78" s="47" t="s">
        <v>1</v>
      </c>
      <c r="J78" s="48" t="s">
        <v>4</v>
      </c>
      <c r="K78" s="46"/>
      <c r="L78" s="27" t="s">
        <v>12</v>
      </c>
      <c r="M78" s="173" t="s">
        <v>11</v>
      </c>
      <c r="N78" s="15">
        <v>401</v>
      </c>
      <c r="P78" s="126"/>
      <c r="Q78" s="127">
        <f>P79+P80</f>
        <v>1606.5</v>
      </c>
      <c r="Y78" s="42"/>
    </row>
    <row r="79" spans="1:30" ht="16.5" thickBot="1" x14ac:dyDescent="0.3">
      <c r="A79" s="91"/>
      <c r="B79" s="77"/>
      <c r="C79" s="77"/>
      <c r="D79" s="106"/>
      <c r="H79" s="13">
        <v>4426</v>
      </c>
      <c r="I79" s="47" t="s">
        <v>5</v>
      </c>
      <c r="J79" s="48" t="s">
        <v>4</v>
      </c>
      <c r="K79" s="45"/>
      <c r="L79" s="28">
        <v>4091</v>
      </c>
      <c r="N79" s="103"/>
      <c r="P79" s="184">
        <v>1350</v>
      </c>
      <c r="Q79" s="129"/>
      <c r="T79" s="18" t="s">
        <v>0</v>
      </c>
      <c r="U79" s="315">
        <v>4426</v>
      </c>
      <c r="V79" s="315"/>
      <c r="W79" s="315"/>
      <c r="X79" s="19" t="s">
        <v>2</v>
      </c>
      <c r="Z79" s="18" t="s">
        <v>0</v>
      </c>
      <c r="AA79" s="315">
        <v>5121</v>
      </c>
      <c r="AB79" s="315"/>
      <c r="AC79" s="315"/>
      <c r="AD79" s="19" t="s">
        <v>2</v>
      </c>
    </row>
    <row r="80" spans="1:30" x14ac:dyDescent="0.25">
      <c r="A80" s="91"/>
      <c r="B80" s="153"/>
      <c r="C80" s="77"/>
      <c r="D80" s="106"/>
      <c r="G80" s="63"/>
      <c r="H80" s="13">
        <v>401</v>
      </c>
      <c r="I80" s="49" t="s">
        <v>5</v>
      </c>
      <c r="J80" s="50" t="s">
        <v>4</v>
      </c>
      <c r="L80" s="28">
        <v>4426</v>
      </c>
      <c r="N80" s="103"/>
      <c r="P80" s="184">
        <f>P79*19%</f>
        <v>256.5</v>
      </c>
      <c r="Q80" s="129"/>
      <c r="T80" s="111" t="s">
        <v>13</v>
      </c>
      <c r="U80" s="20"/>
      <c r="V80" s="21"/>
      <c r="W80" s="20"/>
      <c r="X80" s="17"/>
      <c r="Z80" s="111" t="s">
        <v>13</v>
      </c>
      <c r="AA80" s="196">
        <v>100000</v>
      </c>
      <c r="AB80" s="21"/>
      <c r="AC80" s="20"/>
      <c r="AD80" s="17"/>
    </row>
    <row r="81" spans="1:30" x14ac:dyDescent="0.25">
      <c r="A81" s="91"/>
      <c r="B81" s="98"/>
      <c r="D81" s="106"/>
      <c r="G81" s="63"/>
      <c r="Q81" s="14"/>
      <c r="T81" s="1" t="s">
        <v>14</v>
      </c>
      <c r="U81" s="14">
        <v>12255</v>
      </c>
      <c r="V81" s="22"/>
      <c r="W81" s="14"/>
      <c r="X81" s="16" t="s">
        <v>15</v>
      </c>
      <c r="Z81" s="1" t="s">
        <v>14</v>
      </c>
      <c r="AA81" s="14"/>
      <c r="AB81" s="22"/>
      <c r="AC81" s="14">
        <v>75148.5</v>
      </c>
      <c r="AD81" s="16" t="s">
        <v>15</v>
      </c>
    </row>
    <row r="82" spans="1:30" x14ac:dyDescent="0.25">
      <c r="A82" s="91"/>
      <c r="B82" s="153"/>
      <c r="C82" s="77"/>
      <c r="U82" s="129">
        <v>256.5</v>
      </c>
      <c r="V82" s="22"/>
      <c r="W82" s="14"/>
      <c r="X82" s="32"/>
      <c r="AA82" s="129"/>
      <c r="AB82" s="22"/>
      <c r="AC82" s="14"/>
      <c r="AD82" s="32"/>
    </row>
    <row r="83" spans="1:30" x14ac:dyDescent="0.25">
      <c r="A83" s="91"/>
      <c r="B83" s="153"/>
      <c r="D83" s="106"/>
      <c r="G83" s="63"/>
      <c r="I83" s="47" t="s">
        <v>7</v>
      </c>
      <c r="J83" s="48" t="s">
        <v>8</v>
      </c>
      <c r="K83" s="44"/>
      <c r="L83" s="9" t="s">
        <v>0</v>
      </c>
      <c r="M83" s="187"/>
      <c r="N83" s="11" t="s">
        <v>2</v>
      </c>
      <c r="P83" s="12" t="s">
        <v>0</v>
      </c>
      <c r="Q83" s="13" t="s">
        <v>2</v>
      </c>
      <c r="U83" s="14"/>
      <c r="V83" s="22"/>
      <c r="W83" s="14"/>
      <c r="X83" s="32"/>
      <c r="AA83" s="14"/>
      <c r="AB83" s="22"/>
      <c r="AC83" s="14"/>
      <c r="AD83" s="32"/>
    </row>
    <row r="84" spans="1:30" x14ac:dyDescent="0.25">
      <c r="A84" s="91"/>
      <c r="B84" s="153"/>
      <c r="D84" s="106" t="s">
        <v>47</v>
      </c>
      <c r="E84" s="68"/>
      <c r="F84" s="75"/>
      <c r="G84" s="62"/>
      <c r="H84" s="13">
        <v>4091</v>
      </c>
      <c r="I84" s="47" t="s">
        <v>5</v>
      </c>
      <c r="J84" s="48" t="s">
        <v>4</v>
      </c>
      <c r="K84" s="46"/>
      <c r="L84" s="27">
        <v>381</v>
      </c>
      <c r="M84" s="173" t="s">
        <v>11</v>
      </c>
      <c r="N84" s="15">
        <v>4091</v>
      </c>
      <c r="P84" s="29">
        <v>2250</v>
      </c>
      <c r="Q84" s="30">
        <f>P84</f>
        <v>2250</v>
      </c>
      <c r="T84" s="36" t="s">
        <v>16</v>
      </c>
      <c r="U84" s="37">
        <f>U81-U82+U83</f>
        <v>11998.5</v>
      </c>
      <c r="V84" s="38"/>
      <c r="W84" s="37">
        <f>SUM(W80:W83)</f>
        <v>0</v>
      </c>
      <c r="X84" s="39" t="s">
        <v>17</v>
      </c>
      <c r="Z84" s="36" t="s">
        <v>16</v>
      </c>
      <c r="AA84" s="37">
        <f>AA80+AA81+AA82+AA83</f>
        <v>100000</v>
      </c>
      <c r="AB84" s="38"/>
      <c r="AC84" s="37">
        <f>SUM(AC80:AC83)</f>
        <v>75148.5</v>
      </c>
      <c r="AD84" s="39" t="s">
        <v>17</v>
      </c>
    </row>
    <row r="85" spans="1:30" x14ac:dyDescent="0.25">
      <c r="A85" s="91"/>
      <c r="B85" s="98"/>
      <c r="H85" s="13">
        <v>381</v>
      </c>
      <c r="I85" s="49" t="s">
        <v>1</v>
      </c>
      <c r="J85" s="50" t="s">
        <v>3</v>
      </c>
      <c r="T85" s="33"/>
      <c r="U85" s="34"/>
      <c r="V85" s="35"/>
      <c r="W85" s="40">
        <f>U84-W84</f>
        <v>11998.5</v>
      </c>
      <c r="X85" s="41" t="s">
        <v>18</v>
      </c>
      <c r="Z85" s="33"/>
      <c r="AA85" s="34"/>
      <c r="AB85" s="35"/>
      <c r="AC85" s="40">
        <f>AA84-AC84</f>
        <v>24851.5</v>
      </c>
      <c r="AD85" s="41" t="s">
        <v>18</v>
      </c>
    </row>
    <row r="86" spans="1:30" ht="15.75" x14ac:dyDescent="0.25">
      <c r="A86" s="91"/>
      <c r="B86" s="98"/>
      <c r="C86" s="98"/>
      <c r="R86" s="91"/>
      <c r="S86" s="186"/>
      <c r="T86" s="92"/>
      <c r="U86" s="195"/>
      <c r="V86" s="195"/>
      <c r="W86" s="195"/>
      <c r="X86" s="93"/>
      <c r="Y86" s="91"/>
      <c r="Z86" s="91"/>
      <c r="AA86" s="95"/>
      <c r="AB86" s="95"/>
      <c r="AC86" s="95"/>
      <c r="AD86" s="98"/>
    </row>
    <row r="87" spans="1:30" ht="16.5" customHeight="1" x14ac:dyDescent="0.25">
      <c r="A87" s="91"/>
      <c r="B87" s="98"/>
      <c r="C87" s="98"/>
      <c r="R87" s="91"/>
      <c r="S87" s="186"/>
      <c r="T87" s="100"/>
      <c r="U87" s="95"/>
      <c r="V87" s="95"/>
      <c r="W87" s="95"/>
      <c r="X87" s="91"/>
      <c r="Y87" s="91"/>
      <c r="Z87" s="91"/>
      <c r="AA87" s="95"/>
      <c r="AB87" s="95"/>
      <c r="AC87" s="95"/>
      <c r="AD87" s="98"/>
    </row>
    <row r="88" spans="1:30" ht="16.5" thickBot="1" x14ac:dyDescent="0.3">
      <c r="A88" s="91"/>
      <c r="B88" s="98"/>
      <c r="C88" s="98"/>
      <c r="D88" s="106"/>
      <c r="G88" s="63"/>
      <c r="I88" s="47" t="s">
        <v>7</v>
      </c>
      <c r="J88" s="48" t="s">
        <v>8</v>
      </c>
      <c r="K88" s="44"/>
      <c r="L88" s="9" t="s">
        <v>0</v>
      </c>
      <c r="M88" s="187"/>
      <c r="N88" s="11" t="s">
        <v>2</v>
      </c>
      <c r="P88" s="12" t="s">
        <v>0</v>
      </c>
      <c r="Q88" s="13" t="s">
        <v>2</v>
      </c>
      <c r="R88" s="91"/>
      <c r="S88" s="186"/>
      <c r="T88" s="18" t="s">
        <v>0</v>
      </c>
      <c r="U88" s="321">
        <v>381</v>
      </c>
      <c r="V88" s="321"/>
      <c r="W88" s="321"/>
      <c r="X88" s="19" t="s">
        <v>2</v>
      </c>
      <c r="Y88" s="91"/>
      <c r="Z88" s="18" t="s">
        <v>0</v>
      </c>
      <c r="AA88" s="321">
        <v>608</v>
      </c>
      <c r="AB88" s="321"/>
      <c r="AC88" s="321"/>
      <c r="AD88" s="19" t="s">
        <v>2</v>
      </c>
    </row>
    <row r="89" spans="1:30" x14ac:dyDescent="0.25">
      <c r="A89" s="91"/>
      <c r="B89" s="98"/>
      <c r="C89" s="98"/>
      <c r="D89" s="106" t="s">
        <v>48</v>
      </c>
      <c r="E89" s="68"/>
      <c r="F89" s="75"/>
      <c r="G89" s="62"/>
      <c r="H89" s="13">
        <v>608</v>
      </c>
      <c r="I89" s="47" t="s">
        <v>1</v>
      </c>
      <c r="J89" s="48" t="s">
        <v>3</v>
      </c>
      <c r="K89" s="46"/>
      <c r="L89" s="27">
        <v>608</v>
      </c>
      <c r="M89" s="173" t="s">
        <v>11</v>
      </c>
      <c r="N89" s="15">
        <v>4091</v>
      </c>
      <c r="P89" s="29">
        <v>900</v>
      </c>
      <c r="Q89" s="30">
        <f>P89</f>
        <v>900</v>
      </c>
      <c r="R89" s="91"/>
      <c r="S89" s="186"/>
      <c r="T89" s="111" t="s">
        <v>13</v>
      </c>
      <c r="U89" s="20"/>
      <c r="V89" s="21"/>
      <c r="W89" s="20"/>
      <c r="X89" s="17"/>
      <c r="Y89" s="91"/>
      <c r="Z89" s="111" t="s">
        <v>13</v>
      </c>
      <c r="AA89" s="20"/>
      <c r="AB89" s="21"/>
      <c r="AC89" s="20"/>
      <c r="AD89" s="17"/>
    </row>
    <row r="90" spans="1:30" x14ac:dyDescent="0.25">
      <c r="A90" s="91"/>
      <c r="B90" s="98"/>
      <c r="C90" s="98"/>
      <c r="D90" s="155"/>
      <c r="E90" s="117"/>
      <c r="F90" s="118"/>
      <c r="G90" s="117"/>
      <c r="H90" s="119">
        <v>4091</v>
      </c>
      <c r="I90" s="145" t="s">
        <v>5</v>
      </c>
      <c r="J90" s="146" t="s">
        <v>4</v>
      </c>
      <c r="K90" s="152"/>
      <c r="L90" s="91"/>
      <c r="M90" s="189"/>
      <c r="N90" s="91"/>
      <c r="O90" s="91"/>
      <c r="P90" s="95"/>
      <c r="Q90" s="95"/>
      <c r="R90" s="91"/>
      <c r="S90" s="186"/>
      <c r="T90" s="1" t="s">
        <v>14</v>
      </c>
      <c r="U90" s="14">
        <v>2250</v>
      </c>
      <c r="V90" s="22"/>
      <c r="W90" s="14"/>
      <c r="X90" s="16" t="s">
        <v>15</v>
      </c>
      <c r="Y90" s="91"/>
      <c r="Z90" s="1" t="s">
        <v>14</v>
      </c>
      <c r="AA90" s="14">
        <v>900</v>
      </c>
      <c r="AB90" s="22"/>
      <c r="AC90" s="14"/>
      <c r="AD90" s="16" t="s">
        <v>15</v>
      </c>
    </row>
    <row r="91" spans="1:30" x14ac:dyDescent="0.25">
      <c r="A91" s="91"/>
      <c r="B91" s="178"/>
      <c r="C91" s="98"/>
      <c r="D91" s="155"/>
      <c r="E91" s="117"/>
      <c r="F91" s="118"/>
      <c r="G91" s="117"/>
      <c r="H91" s="119"/>
      <c r="I91" s="120"/>
      <c r="J91" s="154"/>
      <c r="K91" s="91"/>
      <c r="L91" s="91"/>
      <c r="M91" s="189"/>
      <c r="N91" s="91"/>
      <c r="O91" s="91"/>
      <c r="P91" s="91"/>
      <c r="Q91" s="205"/>
      <c r="R91" s="205"/>
      <c r="S91" s="186"/>
      <c r="U91" s="129"/>
      <c r="V91" s="22"/>
      <c r="W91" s="14"/>
      <c r="X91" s="32"/>
      <c r="Y91" s="91"/>
      <c r="AA91" s="129"/>
      <c r="AB91" s="22"/>
      <c r="AC91" s="14"/>
      <c r="AD91" s="32"/>
    </row>
    <row r="92" spans="1:30" x14ac:dyDescent="0.25">
      <c r="A92" s="91"/>
      <c r="B92" s="178"/>
      <c r="C92" s="194"/>
      <c r="Q92" s="207"/>
      <c r="R92" s="209"/>
      <c r="S92" s="204"/>
      <c r="U92" s="14"/>
      <c r="V92" s="22"/>
      <c r="W92" s="14"/>
      <c r="X92" s="32"/>
      <c r="Y92" s="91"/>
      <c r="AA92" s="14"/>
      <c r="AB92" s="22"/>
      <c r="AC92" s="14"/>
      <c r="AD92" s="32"/>
    </row>
    <row r="93" spans="1:30" x14ac:dyDescent="0.25">
      <c r="A93" s="91"/>
      <c r="B93" s="178"/>
      <c r="C93" s="194"/>
      <c r="D93" s="106"/>
      <c r="G93" s="63"/>
      <c r="I93" s="47" t="s">
        <v>7</v>
      </c>
      <c r="J93" s="48" t="s">
        <v>8</v>
      </c>
      <c r="K93" s="44"/>
      <c r="L93" s="9" t="s">
        <v>0</v>
      </c>
      <c r="M93" s="187"/>
      <c r="N93" s="11" t="s">
        <v>2</v>
      </c>
      <c r="P93" s="23" t="s">
        <v>0</v>
      </c>
      <c r="Q93" s="208" t="s">
        <v>2</v>
      </c>
      <c r="R93" s="209"/>
      <c r="S93" s="130"/>
      <c r="T93" s="36" t="s">
        <v>16</v>
      </c>
      <c r="U93" s="37">
        <f>U90-U91+U92</f>
        <v>2250</v>
      </c>
      <c r="V93" s="38"/>
      <c r="W93" s="37">
        <f>SUM(W89:W92)</f>
        <v>0</v>
      </c>
      <c r="X93" s="39" t="s">
        <v>17</v>
      </c>
      <c r="Y93" s="144"/>
      <c r="Z93" s="36" t="s">
        <v>16</v>
      </c>
      <c r="AA93" s="37">
        <f>AA90-AA91+AA92</f>
        <v>900</v>
      </c>
      <c r="AB93" s="38"/>
      <c r="AC93" s="37">
        <f>SUM(AC89:AC92)</f>
        <v>0</v>
      </c>
      <c r="AD93" s="39" t="s">
        <v>17</v>
      </c>
    </row>
    <row r="94" spans="1:30" x14ac:dyDescent="0.25">
      <c r="A94" s="91"/>
      <c r="B94" s="94"/>
      <c r="C94" s="194"/>
      <c r="D94" s="106" t="s">
        <v>49</v>
      </c>
      <c r="E94" s="68"/>
      <c r="F94" s="75"/>
      <c r="G94" s="62"/>
      <c r="H94" s="13">
        <v>401</v>
      </c>
      <c r="I94" s="47" t="s">
        <v>5</v>
      </c>
      <c r="J94" s="48" t="s">
        <v>4</v>
      </c>
      <c r="K94" s="46"/>
      <c r="L94" s="27">
        <v>401</v>
      </c>
      <c r="M94" s="173" t="s">
        <v>11</v>
      </c>
      <c r="N94" s="15">
        <v>5121</v>
      </c>
      <c r="P94" s="29">
        <v>75148.5</v>
      </c>
      <c r="Q94" s="26">
        <f>P94</f>
        <v>75148.5</v>
      </c>
      <c r="R94" s="206"/>
      <c r="S94" s="91"/>
      <c r="T94" s="33"/>
      <c r="U94" s="34"/>
      <c r="V94" s="35"/>
      <c r="W94" s="40">
        <f>U93-W93</f>
        <v>2250</v>
      </c>
      <c r="X94" s="41" t="s">
        <v>18</v>
      </c>
      <c r="Y94" s="91"/>
      <c r="Z94" s="33"/>
      <c r="AA94" s="34"/>
      <c r="AB94" s="35"/>
      <c r="AC94" s="40">
        <f>AA93-AC93</f>
        <v>900</v>
      </c>
      <c r="AD94" s="41" t="s">
        <v>18</v>
      </c>
    </row>
    <row r="95" spans="1:30" x14ac:dyDescent="0.25">
      <c r="A95" s="91"/>
      <c r="B95" s="94"/>
      <c r="C95" s="153"/>
      <c r="D95" s="134"/>
      <c r="E95" s="114"/>
      <c r="F95" s="115"/>
      <c r="G95" s="114"/>
      <c r="H95" s="13">
        <v>5121</v>
      </c>
      <c r="I95" s="49" t="s">
        <v>1</v>
      </c>
      <c r="J95" s="50" t="s">
        <v>4</v>
      </c>
      <c r="L95" s="24"/>
      <c r="M95" s="188"/>
      <c r="N95" s="25"/>
      <c r="O95" s="24"/>
      <c r="P95" s="179"/>
      <c r="Q95" s="179"/>
      <c r="R95" s="91"/>
      <c r="S95" s="91"/>
      <c r="T95" s="94"/>
      <c r="U95" s="95"/>
      <c r="V95" s="95"/>
      <c r="W95" s="95"/>
      <c r="X95" s="97"/>
      <c r="Y95" s="91"/>
      <c r="Z95" s="94"/>
      <c r="AA95" s="95"/>
      <c r="AB95" s="95"/>
      <c r="AC95" s="95"/>
      <c r="AD95" s="97"/>
    </row>
    <row r="96" spans="1:30" x14ac:dyDescent="0.25">
      <c r="A96" s="91"/>
      <c r="B96" s="94"/>
      <c r="C96" s="153"/>
      <c r="D96" s="158"/>
      <c r="E96" s="123"/>
      <c r="F96" s="159"/>
      <c r="G96" s="160"/>
      <c r="H96" s="119"/>
      <c r="I96" s="145"/>
      <c r="J96" s="146"/>
      <c r="K96" s="152"/>
      <c r="L96" s="91"/>
      <c r="M96" s="189"/>
      <c r="N96" s="91"/>
      <c r="O96" s="91"/>
      <c r="P96" s="95"/>
      <c r="Q96" s="95"/>
      <c r="R96" s="91"/>
      <c r="S96" s="91"/>
      <c r="T96" s="91"/>
      <c r="U96" s="95"/>
      <c r="V96" s="95"/>
      <c r="W96" s="95"/>
      <c r="X96" s="98"/>
      <c r="Y96" s="91"/>
      <c r="Z96" s="91"/>
      <c r="AA96" s="95"/>
      <c r="AB96" s="95"/>
      <c r="AC96" s="95"/>
      <c r="AD96" s="98"/>
    </row>
    <row r="97" spans="1:30" x14ac:dyDescent="0.25">
      <c r="A97" s="91"/>
      <c r="B97" s="94"/>
      <c r="C97" s="98"/>
      <c r="D97" s="155"/>
      <c r="E97" s="117"/>
      <c r="F97" s="118"/>
      <c r="G97" s="156"/>
      <c r="H97" s="119"/>
      <c r="I97" s="120"/>
      <c r="J97" s="154"/>
      <c r="K97" s="91"/>
      <c r="L97" s="91"/>
      <c r="M97" s="189"/>
      <c r="N97" s="91"/>
      <c r="O97" s="91"/>
      <c r="P97" s="91"/>
      <c r="Q97" s="95"/>
      <c r="R97" s="91"/>
      <c r="S97" s="91"/>
      <c r="T97" s="91"/>
      <c r="U97" s="95"/>
      <c r="V97" s="95"/>
      <c r="W97" s="95"/>
      <c r="X97" s="98"/>
      <c r="Y97" s="91"/>
      <c r="Z97" s="91"/>
      <c r="AA97" s="95"/>
      <c r="AB97" s="95"/>
      <c r="AC97" s="95"/>
      <c r="AD97" s="98"/>
    </row>
    <row r="98" spans="1:30" x14ac:dyDescent="0.25">
      <c r="A98" s="91"/>
      <c r="B98" s="94"/>
      <c r="C98" s="98"/>
      <c r="D98" s="155"/>
      <c r="E98" s="117"/>
      <c r="F98" s="159"/>
      <c r="G98" s="156"/>
      <c r="H98" s="119"/>
      <c r="I98" s="145"/>
      <c r="J98" s="146"/>
      <c r="K98" s="147"/>
      <c r="L98" s="148"/>
      <c r="M98" s="189"/>
      <c r="N98" s="97"/>
      <c r="O98" s="91"/>
      <c r="P98" s="119"/>
      <c r="Q98" s="149"/>
      <c r="R98" s="91"/>
      <c r="S98" s="91"/>
      <c r="T98" s="94"/>
      <c r="U98" s="96"/>
      <c r="V98" s="96"/>
      <c r="W98" s="96"/>
      <c r="X98" s="97"/>
      <c r="Y98" s="91"/>
      <c r="Z98" s="94"/>
      <c r="AA98" s="96"/>
      <c r="AB98" s="96"/>
      <c r="AC98" s="96"/>
      <c r="AD98" s="97"/>
    </row>
    <row r="99" spans="1:30" x14ac:dyDescent="0.25">
      <c r="A99" s="91"/>
      <c r="B99" s="94"/>
      <c r="C99" s="98"/>
      <c r="D99" s="158"/>
      <c r="E99" s="123"/>
      <c r="F99" s="159"/>
      <c r="G99" s="160"/>
      <c r="H99" s="119"/>
      <c r="I99" s="145"/>
      <c r="J99" s="146"/>
      <c r="K99" s="150"/>
      <c r="L99" s="98"/>
      <c r="M99" s="189"/>
      <c r="N99" s="151"/>
      <c r="O99" s="91"/>
      <c r="P99" s="95"/>
      <c r="Q99" s="95"/>
      <c r="R99" s="91"/>
      <c r="S99" s="91"/>
      <c r="T99" s="91"/>
      <c r="U99" s="96"/>
      <c r="V99" s="96"/>
      <c r="W99" s="99"/>
      <c r="X99" s="100"/>
      <c r="Y99" s="91"/>
      <c r="Z99" s="100"/>
      <c r="AA99" s="99"/>
      <c r="AB99" s="96"/>
      <c r="AC99" s="99"/>
      <c r="AD99" s="100"/>
    </row>
    <row r="100" spans="1:30" x14ac:dyDescent="0.25">
      <c r="A100" s="91"/>
      <c r="B100" s="94"/>
      <c r="C100" s="98"/>
      <c r="D100" s="155"/>
      <c r="E100" s="117"/>
      <c r="F100" s="118"/>
      <c r="G100" s="117"/>
      <c r="H100" s="119"/>
      <c r="I100" s="145"/>
      <c r="J100" s="146"/>
      <c r="K100" s="152"/>
      <c r="L100" s="91"/>
      <c r="M100" s="189"/>
      <c r="N100" s="151"/>
      <c r="O100" s="91"/>
      <c r="P100" s="95"/>
      <c r="Q100" s="95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</row>
    <row r="101" spans="1:30" x14ac:dyDescent="0.25">
      <c r="A101" s="91"/>
      <c r="B101" s="94"/>
      <c r="C101" s="98"/>
      <c r="D101" s="155"/>
      <c r="E101" s="117"/>
      <c r="F101" s="118"/>
      <c r="G101" s="156"/>
      <c r="H101" s="119"/>
      <c r="I101" s="145"/>
      <c r="J101" s="146"/>
      <c r="K101" s="152"/>
      <c r="L101" s="91"/>
      <c r="M101" s="189"/>
      <c r="N101" s="151"/>
      <c r="O101" s="91"/>
      <c r="P101" s="95"/>
      <c r="Q101" s="95"/>
      <c r="R101" s="91"/>
      <c r="S101" s="91"/>
      <c r="T101" s="91"/>
      <c r="U101" s="91"/>
      <c r="V101" s="91"/>
      <c r="W101" s="91"/>
      <c r="X101" s="91"/>
      <c r="Y101" s="101"/>
      <c r="Z101" s="91"/>
      <c r="AA101" s="91"/>
      <c r="AB101" s="91"/>
      <c r="AC101" s="91"/>
      <c r="AD101" s="91"/>
    </row>
    <row r="102" spans="1:30" ht="15.75" x14ac:dyDescent="0.25">
      <c r="A102" s="91"/>
      <c r="B102" s="94"/>
      <c r="C102" s="153"/>
      <c r="D102" s="155"/>
      <c r="E102" s="117"/>
      <c r="F102" s="118"/>
      <c r="G102" s="156"/>
      <c r="H102" s="119"/>
      <c r="I102" s="120"/>
      <c r="J102" s="154"/>
      <c r="K102" s="91"/>
      <c r="L102" s="91"/>
      <c r="M102" s="189"/>
      <c r="N102" s="91"/>
      <c r="O102" s="91"/>
      <c r="P102" s="91"/>
      <c r="Q102" s="95"/>
      <c r="R102" s="91"/>
      <c r="S102" s="91"/>
      <c r="T102" s="92"/>
      <c r="U102" s="320"/>
      <c r="V102" s="320"/>
      <c r="W102" s="320"/>
      <c r="X102" s="93"/>
      <c r="Y102" s="91"/>
      <c r="Z102" s="92"/>
      <c r="AA102" s="320"/>
      <c r="AB102" s="320"/>
      <c r="AC102" s="320"/>
      <c r="AD102" s="93"/>
    </row>
    <row r="103" spans="1:30" x14ac:dyDescent="0.25">
      <c r="A103" s="91"/>
      <c r="B103" s="94"/>
      <c r="C103" s="153"/>
      <c r="D103" s="155"/>
      <c r="E103" s="117"/>
      <c r="F103" s="118"/>
      <c r="G103" s="156"/>
      <c r="H103" s="119"/>
      <c r="I103" s="120"/>
      <c r="J103" s="154"/>
      <c r="K103" s="91"/>
      <c r="L103" s="91"/>
      <c r="M103" s="189"/>
      <c r="N103" s="91"/>
      <c r="O103" s="91"/>
      <c r="P103" s="91"/>
      <c r="Q103" s="95"/>
      <c r="R103" s="91"/>
      <c r="S103" s="91"/>
      <c r="T103" s="100"/>
      <c r="U103" s="95"/>
      <c r="V103" s="95"/>
      <c r="W103" s="95"/>
      <c r="X103" s="91"/>
      <c r="Y103" s="91"/>
      <c r="Z103" s="94"/>
      <c r="AA103" s="95"/>
      <c r="AB103" s="95"/>
      <c r="AC103" s="96"/>
      <c r="AD103" s="157"/>
    </row>
    <row r="104" spans="1:30" x14ac:dyDescent="0.25">
      <c r="A104" s="91"/>
      <c r="B104" s="94"/>
      <c r="C104" s="98"/>
      <c r="D104" s="155"/>
      <c r="E104" s="117"/>
      <c r="F104" s="118"/>
      <c r="G104" s="156"/>
      <c r="H104" s="119"/>
      <c r="I104" s="145"/>
      <c r="J104" s="146"/>
      <c r="K104" s="147"/>
      <c r="L104" s="148"/>
      <c r="M104" s="189"/>
      <c r="N104" s="97"/>
      <c r="O104" s="91"/>
      <c r="P104" s="119"/>
      <c r="Q104" s="119"/>
      <c r="R104" s="91"/>
      <c r="S104" s="91"/>
      <c r="T104" s="94"/>
      <c r="U104" s="95"/>
      <c r="V104" s="95"/>
      <c r="W104" s="95"/>
      <c r="X104" s="97"/>
      <c r="Y104" s="91"/>
      <c r="Z104" s="94"/>
      <c r="AA104" s="95"/>
      <c r="AB104" s="95"/>
      <c r="AC104" s="95"/>
      <c r="AD104" s="97"/>
    </row>
    <row r="105" spans="1:30" x14ac:dyDescent="0.25">
      <c r="A105" s="91"/>
      <c r="B105" s="94"/>
      <c r="C105" s="153"/>
      <c r="D105" s="158"/>
      <c r="E105" s="123"/>
      <c r="F105" s="159"/>
      <c r="G105" s="160"/>
      <c r="H105" s="119"/>
      <c r="I105" s="145"/>
      <c r="J105" s="146"/>
      <c r="K105" s="150"/>
      <c r="L105" s="98"/>
      <c r="M105" s="189"/>
      <c r="N105" s="151"/>
      <c r="O105" s="91"/>
      <c r="P105" s="95"/>
      <c r="Q105" s="95"/>
      <c r="R105" s="91"/>
      <c r="S105" s="91"/>
      <c r="T105" s="91"/>
      <c r="U105" s="95"/>
      <c r="V105" s="95"/>
      <c r="W105" s="95"/>
      <c r="X105" s="98"/>
      <c r="Y105" s="91"/>
      <c r="Z105" s="91"/>
      <c r="AA105" s="95"/>
      <c r="AB105" s="95"/>
      <c r="AC105" s="95"/>
      <c r="AD105" s="98"/>
    </row>
    <row r="106" spans="1:30" x14ac:dyDescent="0.25">
      <c r="A106" s="91"/>
      <c r="B106" s="94"/>
      <c r="C106" s="98"/>
      <c r="D106" s="155"/>
      <c r="E106" s="117"/>
      <c r="F106" s="118"/>
      <c r="G106" s="117"/>
      <c r="H106" s="119"/>
      <c r="I106" s="145"/>
      <c r="J106" s="146"/>
      <c r="K106" s="91"/>
      <c r="L106" s="91"/>
      <c r="M106" s="189"/>
      <c r="N106" s="91"/>
      <c r="O106" s="91"/>
      <c r="P106" s="91"/>
      <c r="Q106" s="91"/>
      <c r="R106" s="91"/>
      <c r="S106" s="91"/>
      <c r="T106" s="91"/>
      <c r="U106" s="95"/>
      <c r="V106" s="95"/>
      <c r="W106" s="95"/>
      <c r="X106" s="98"/>
      <c r="Y106" s="91"/>
      <c r="Z106" s="91"/>
      <c r="AA106" s="95"/>
      <c r="AB106" s="95"/>
      <c r="AC106" s="95"/>
      <c r="AD106" s="98"/>
    </row>
    <row r="107" spans="1:30" x14ac:dyDescent="0.25">
      <c r="A107" s="91"/>
      <c r="B107" s="210"/>
      <c r="C107" s="211"/>
      <c r="D107" s="252"/>
      <c r="E107" s="253"/>
      <c r="F107" s="254"/>
      <c r="G107" s="253"/>
      <c r="H107" s="255"/>
      <c r="I107" s="256"/>
      <c r="J107" s="257"/>
      <c r="K107" s="258"/>
      <c r="L107" s="258"/>
      <c r="M107" s="259"/>
      <c r="N107" s="258"/>
      <c r="O107" s="258"/>
      <c r="P107" s="258"/>
      <c r="Q107" s="258"/>
      <c r="R107" s="258"/>
      <c r="S107" s="258"/>
      <c r="T107" s="260"/>
      <c r="U107" s="261"/>
      <c r="V107" s="261"/>
      <c r="W107" s="262"/>
      <c r="X107" s="97"/>
      <c r="Y107" s="91"/>
      <c r="Z107" s="94"/>
      <c r="AA107" s="96"/>
      <c r="AB107" s="96"/>
      <c r="AC107" s="96"/>
      <c r="AD107" s="97"/>
    </row>
    <row r="108" spans="1:30" x14ac:dyDescent="0.25">
      <c r="A108" s="91"/>
      <c r="B108" s="210"/>
      <c r="C108" s="223"/>
      <c r="D108" s="263"/>
      <c r="E108" s="264"/>
      <c r="F108" s="265"/>
      <c r="G108" s="266"/>
      <c r="H108" s="227"/>
      <c r="I108" s="228"/>
      <c r="J108" s="229"/>
      <c r="K108" s="267"/>
      <c r="L108" s="268"/>
      <c r="M108" s="269"/>
      <c r="N108" s="270"/>
      <c r="O108" s="233"/>
      <c r="P108" s="227"/>
      <c r="Q108" s="227"/>
      <c r="R108" s="271"/>
      <c r="S108" s="271"/>
      <c r="T108" s="271"/>
      <c r="U108" s="272"/>
      <c r="V108" s="272"/>
      <c r="W108" s="273"/>
      <c r="X108" s="100"/>
      <c r="Y108" s="91"/>
      <c r="Z108" s="100"/>
      <c r="AA108" s="99"/>
      <c r="AB108" s="96"/>
      <c r="AC108" s="99"/>
      <c r="AD108" s="100"/>
    </row>
    <row r="109" spans="1:30" x14ac:dyDescent="0.25">
      <c r="A109" s="91"/>
      <c r="B109" s="210"/>
      <c r="C109" s="274"/>
      <c r="D109" s="224"/>
      <c r="E109" s="225"/>
      <c r="F109" s="226"/>
      <c r="G109" s="225"/>
      <c r="H109" s="227"/>
      <c r="I109" s="228"/>
      <c r="J109" s="229"/>
      <c r="K109" s="230"/>
      <c r="L109" s="231"/>
      <c r="M109" s="269"/>
      <c r="N109" s="232"/>
      <c r="O109" s="233"/>
      <c r="P109" s="239"/>
      <c r="Q109" s="239"/>
      <c r="R109" s="271"/>
      <c r="S109" s="271"/>
      <c r="T109" s="271"/>
      <c r="U109" s="271"/>
      <c r="V109" s="271"/>
      <c r="W109" s="235"/>
      <c r="X109" s="91"/>
      <c r="Y109" s="101"/>
      <c r="Z109" s="91"/>
      <c r="AA109" s="91"/>
      <c r="AB109" s="91"/>
      <c r="AC109" s="91"/>
      <c r="AD109" s="91"/>
    </row>
    <row r="110" spans="1:30" x14ac:dyDescent="0.25">
      <c r="A110" s="91"/>
      <c r="B110" s="210"/>
      <c r="C110" s="223"/>
      <c r="D110" s="224"/>
      <c r="E110" s="225"/>
      <c r="F110" s="226"/>
      <c r="G110" s="225"/>
      <c r="H110" s="227"/>
      <c r="I110" s="228"/>
      <c r="J110" s="229"/>
      <c r="K110" s="236"/>
      <c r="L110" s="233"/>
      <c r="M110" s="269"/>
      <c r="N110" s="232"/>
      <c r="O110" s="233"/>
      <c r="P110" s="238"/>
      <c r="Q110" s="239"/>
      <c r="R110" s="271"/>
      <c r="S110" s="271"/>
      <c r="T110" s="271"/>
      <c r="U110" s="271"/>
      <c r="V110" s="271"/>
      <c r="W110" s="235"/>
      <c r="X110" s="91"/>
      <c r="Y110" s="91"/>
      <c r="Z110" s="91"/>
      <c r="AA110" s="91"/>
      <c r="AB110" s="91"/>
      <c r="AC110" s="91"/>
      <c r="AD110" s="91"/>
    </row>
    <row r="111" spans="1:30" ht="15.75" x14ac:dyDescent="0.25">
      <c r="A111" s="91"/>
      <c r="B111" s="210"/>
      <c r="C111" s="274"/>
      <c r="D111" s="224"/>
      <c r="E111" s="225"/>
      <c r="F111" s="226"/>
      <c r="G111" s="225"/>
      <c r="H111" s="227"/>
      <c r="I111" s="275"/>
      <c r="J111" s="276"/>
      <c r="K111" s="233"/>
      <c r="L111" s="233"/>
      <c r="M111" s="269"/>
      <c r="N111" s="232"/>
      <c r="O111" s="233"/>
      <c r="P111" s="238"/>
      <c r="Q111" s="239"/>
      <c r="R111" s="271"/>
      <c r="S111" s="271"/>
      <c r="T111" s="277"/>
      <c r="U111" s="322"/>
      <c r="V111" s="322"/>
      <c r="W111" s="323"/>
      <c r="X111" s="93"/>
      <c r="Y111" s="91"/>
      <c r="Z111" s="92"/>
      <c r="AA111" s="320"/>
      <c r="AB111" s="320"/>
      <c r="AC111" s="320"/>
      <c r="AD111" s="93"/>
    </row>
    <row r="112" spans="1:30" x14ac:dyDescent="0.25">
      <c r="A112" s="91"/>
      <c r="B112" s="210"/>
      <c r="C112" s="274"/>
      <c r="D112" s="278"/>
      <c r="E112" s="225"/>
      <c r="F112" s="226"/>
      <c r="G112" s="225"/>
      <c r="H112" s="227"/>
      <c r="I112" s="275"/>
      <c r="J112" s="276"/>
      <c r="K112" s="233"/>
      <c r="L112" s="233"/>
      <c r="M112" s="269"/>
      <c r="N112" s="232"/>
      <c r="O112" s="233"/>
      <c r="P112" s="238"/>
      <c r="Q112" s="239"/>
      <c r="R112" s="271"/>
      <c r="S112" s="271"/>
      <c r="T112" s="279"/>
      <c r="U112" s="280"/>
      <c r="V112" s="280"/>
      <c r="W112" s="281"/>
      <c r="X112" s="91"/>
      <c r="Y112" s="91"/>
      <c r="Z112" s="94"/>
      <c r="AA112" s="95"/>
      <c r="AB112" s="95"/>
      <c r="AC112" s="96"/>
      <c r="AD112" s="157"/>
    </row>
    <row r="113" spans="1:30" x14ac:dyDescent="0.25">
      <c r="A113" s="91"/>
      <c r="B113" s="210"/>
      <c r="C113" s="274"/>
      <c r="D113" s="224"/>
      <c r="E113" s="225"/>
      <c r="F113" s="226"/>
      <c r="G113" s="225"/>
      <c r="H113" s="227"/>
      <c r="I113" s="228"/>
      <c r="J113" s="229"/>
      <c r="K113" s="267"/>
      <c r="L113" s="268"/>
      <c r="M113" s="269"/>
      <c r="N113" s="270"/>
      <c r="O113" s="233"/>
      <c r="P113" s="227"/>
      <c r="Q113" s="227"/>
      <c r="R113" s="271"/>
      <c r="S113" s="271"/>
      <c r="T113" s="282"/>
      <c r="U113" s="280"/>
      <c r="V113" s="280"/>
      <c r="W113" s="281"/>
      <c r="X113" s="97"/>
      <c r="Y113" s="91"/>
      <c r="Z113" s="94"/>
      <c r="AA113" s="95"/>
      <c r="AB113" s="95"/>
      <c r="AC113" s="95"/>
      <c r="AD113" s="97"/>
    </row>
    <row r="114" spans="1:30" x14ac:dyDescent="0.25">
      <c r="A114" s="91"/>
      <c r="B114" s="210"/>
      <c r="C114" s="223"/>
      <c r="D114" s="278"/>
      <c r="E114" s="225"/>
      <c r="F114" s="226"/>
      <c r="G114" s="225"/>
      <c r="H114" s="227"/>
      <c r="I114" s="228"/>
      <c r="J114" s="229"/>
      <c r="K114" s="230"/>
      <c r="L114" s="231"/>
      <c r="M114" s="269"/>
      <c r="N114" s="232"/>
      <c r="O114" s="233"/>
      <c r="P114" s="234"/>
      <c r="Q114" s="234"/>
      <c r="R114" s="271"/>
      <c r="S114" s="271"/>
      <c r="T114" s="271"/>
      <c r="U114" s="280"/>
      <c r="V114" s="280"/>
      <c r="W114" s="281"/>
      <c r="X114" s="98"/>
      <c r="Y114" s="91"/>
      <c r="Z114" s="91"/>
      <c r="AA114" s="95"/>
      <c r="AB114" s="95"/>
      <c r="AC114" s="95"/>
      <c r="AD114" s="98"/>
    </row>
    <row r="115" spans="1:30" x14ac:dyDescent="0.25">
      <c r="A115" s="91"/>
      <c r="B115" s="210"/>
      <c r="C115" s="223"/>
      <c r="D115" s="224"/>
      <c r="E115" s="225"/>
      <c r="F115" s="226"/>
      <c r="G115" s="225"/>
      <c r="H115" s="227"/>
      <c r="I115" s="228"/>
      <c r="J115" s="229"/>
      <c r="K115" s="236"/>
      <c r="L115" s="233"/>
      <c r="M115" s="269"/>
      <c r="N115" s="232"/>
      <c r="O115" s="233"/>
      <c r="P115" s="238"/>
      <c r="Q115" s="239"/>
      <c r="R115" s="271"/>
      <c r="S115" s="271"/>
      <c r="T115" s="271"/>
      <c r="U115" s="280"/>
      <c r="V115" s="280"/>
      <c r="W115" s="281"/>
      <c r="X115" s="98"/>
      <c r="Y115" s="91"/>
      <c r="Z115" s="91"/>
      <c r="AA115" s="95"/>
      <c r="AB115" s="95"/>
      <c r="AC115" s="95"/>
      <c r="AD115" s="98"/>
    </row>
    <row r="116" spans="1:30" x14ac:dyDescent="0.25">
      <c r="A116" s="91"/>
      <c r="B116" s="210"/>
      <c r="C116" s="223"/>
      <c r="D116" s="224"/>
      <c r="E116" s="225"/>
      <c r="F116" s="226"/>
      <c r="G116" s="225"/>
      <c r="H116" s="227"/>
      <c r="I116" s="275"/>
      <c r="J116" s="276"/>
      <c r="K116" s="233"/>
      <c r="L116" s="233"/>
      <c r="M116" s="269"/>
      <c r="N116" s="232"/>
      <c r="O116" s="233"/>
      <c r="P116" s="238"/>
      <c r="Q116" s="239"/>
      <c r="R116" s="271"/>
      <c r="S116" s="271"/>
      <c r="T116" s="282"/>
      <c r="U116" s="272"/>
      <c r="V116" s="272"/>
      <c r="W116" s="283"/>
      <c r="X116" s="97"/>
      <c r="Y116" s="91"/>
      <c r="Z116" s="94"/>
      <c r="AA116" s="96"/>
      <c r="AB116" s="96"/>
      <c r="AC116" s="96"/>
      <c r="AD116" s="97"/>
    </row>
    <row r="117" spans="1:30" x14ac:dyDescent="0.25">
      <c r="A117" s="91"/>
      <c r="B117" s="210"/>
      <c r="C117" s="223"/>
      <c r="D117" s="278"/>
      <c r="E117" s="225"/>
      <c r="F117" s="226"/>
      <c r="G117" s="225"/>
      <c r="H117" s="227"/>
      <c r="I117" s="275"/>
      <c r="J117" s="276"/>
      <c r="K117" s="233"/>
      <c r="L117" s="233"/>
      <c r="M117" s="269"/>
      <c r="N117" s="233"/>
      <c r="O117" s="233"/>
      <c r="P117" s="233"/>
      <c r="Q117" s="233"/>
      <c r="R117" s="271"/>
      <c r="S117" s="271"/>
      <c r="T117" s="271"/>
      <c r="U117" s="272"/>
      <c r="V117" s="272"/>
      <c r="W117" s="273"/>
      <c r="X117" s="100"/>
      <c r="Y117" s="91"/>
      <c r="Z117" s="100"/>
      <c r="AA117" s="99"/>
      <c r="AB117" s="96"/>
      <c r="AC117" s="99"/>
      <c r="AD117" s="100"/>
    </row>
    <row r="118" spans="1:30" x14ac:dyDescent="0.25">
      <c r="A118" s="91"/>
      <c r="B118" s="210"/>
      <c r="C118" s="223"/>
      <c r="D118" s="278"/>
      <c r="E118" s="225"/>
      <c r="F118" s="226"/>
      <c r="G118" s="266"/>
      <c r="H118" s="227"/>
      <c r="I118" s="228"/>
      <c r="J118" s="229"/>
      <c r="K118" s="267"/>
      <c r="L118" s="268"/>
      <c r="M118" s="269"/>
      <c r="N118" s="270"/>
      <c r="O118" s="233"/>
      <c r="P118" s="227"/>
      <c r="Q118" s="227"/>
      <c r="R118" s="271"/>
      <c r="S118" s="271"/>
      <c r="T118" s="271"/>
      <c r="U118" s="271"/>
      <c r="V118" s="271"/>
      <c r="W118" s="235"/>
      <c r="X118" s="91"/>
      <c r="Y118" s="91"/>
      <c r="Z118" s="91"/>
      <c r="AA118" s="91"/>
      <c r="AB118" s="91"/>
      <c r="AC118" s="91"/>
      <c r="AD118" s="91"/>
    </row>
    <row r="119" spans="1:30" x14ac:dyDescent="0.25">
      <c r="A119" s="91"/>
      <c r="B119" s="210"/>
      <c r="C119" s="223"/>
      <c r="D119" s="224"/>
      <c r="E119" s="225"/>
      <c r="F119" s="226"/>
      <c r="G119" s="225"/>
      <c r="H119" s="227"/>
      <c r="I119" s="228"/>
      <c r="J119" s="229"/>
      <c r="K119" s="230"/>
      <c r="L119" s="231"/>
      <c r="M119" s="269"/>
      <c r="N119" s="232"/>
      <c r="O119" s="233"/>
      <c r="P119" s="234"/>
      <c r="Q119" s="234"/>
      <c r="R119" s="271"/>
      <c r="S119" s="271"/>
      <c r="T119" s="271"/>
      <c r="U119" s="271"/>
      <c r="V119" s="271"/>
      <c r="W119" s="235"/>
      <c r="X119" s="91"/>
      <c r="Y119" s="91"/>
      <c r="Z119" s="91"/>
      <c r="AA119" s="91"/>
      <c r="AB119" s="91"/>
      <c r="AC119" s="91"/>
      <c r="AD119" s="91"/>
    </row>
    <row r="120" spans="1:30" ht="18.75" x14ac:dyDescent="0.3">
      <c r="A120" s="91"/>
      <c r="B120" s="210"/>
      <c r="C120" s="223"/>
      <c r="D120" s="278"/>
      <c r="E120" s="225"/>
      <c r="F120" s="226"/>
      <c r="G120" s="225"/>
      <c r="H120" s="227"/>
      <c r="I120" s="228"/>
      <c r="J120" s="229"/>
      <c r="K120" s="236"/>
      <c r="L120" s="233"/>
      <c r="M120" s="269"/>
      <c r="N120" s="232"/>
      <c r="O120" s="233"/>
      <c r="P120" s="238"/>
      <c r="Q120" s="239"/>
      <c r="R120" s="271"/>
      <c r="S120" s="271"/>
      <c r="T120" s="277"/>
      <c r="U120" s="322"/>
      <c r="V120" s="322"/>
      <c r="W120" s="323"/>
      <c r="X120" s="93"/>
      <c r="Y120" s="91"/>
      <c r="Z120" s="92"/>
      <c r="AA120" s="316"/>
      <c r="AB120" s="316"/>
      <c r="AC120" s="316"/>
      <c r="AD120" s="93"/>
    </row>
    <row r="121" spans="1:30" x14ac:dyDescent="0.25">
      <c r="A121" s="91"/>
      <c r="B121" s="210"/>
      <c r="C121" s="223"/>
      <c r="D121" s="278"/>
      <c r="E121" s="225"/>
      <c r="F121" s="226"/>
      <c r="G121" s="225"/>
      <c r="H121" s="227"/>
      <c r="I121" s="275"/>
      <c r="J121" s="276"/>
      <c r="K121" s="233"/>
      <c r="L121" s="233"/>
      <c r="M121" s="269"/>
      <c r="N121" s="232"/>
      <c r="O121" s="233"/>
      <c r="P121" s="238"/>
      <c r="Q121" s="239"/>
      <c r="R121" s="271"/>
      <c r="S121" s="271"/>
      <c r="T121" s="279"/>
      <c r="U121" s="280"/>
      <c r="V121" s="280"/>
      <c r="W121" s="281"/>
      <c r="X121" s="91"/>
      <c r="Y121" s="91"/>
      <c r="Z121" s="94"/>
      <c r="AA121" s="95"/>
      <c r="AB121" s="95"/>
      <c r="AC121" s="96"/>
      <c r="AD121" s="157"/>
    </row>
    <row r="122" spans="1:30" x14ac:dyDescent="0.25">
      <c r="A122" s="91"/>
      <c r="B122" s="210"/>
      <c r="C122" s="223"/>
      <c r="D122" s="284"/>
      <c r="E122" s="285"/>
      <c r="F122" s="286"/>
      <c r="G122" s="225"/>
      <c r="H122" s="227"/>
      <c r="I122" s="228"/>
      <c r="J122" s="229"/>
      <c r="K122" s="267"/>
      <c r="L122" s="268"/>
      <c r="M122" s="269"/>
      <c r="N122" s="270"/>
      <c r="O122" s="233"/>
      <c r="P122" s="227"/>
      <c r="Q122" s="227"/>
      <c r="R122" s="271"/>
      <c r="S122" s="271"/>
      <c r="T122" s="282"/>
      <c r="U122" s="280"/>
      <c r="V122" s="280"/>
      <c r="W122" s="281"/>
      <c r="X122" s="97"/>
      <c r="Y122" s="91"/>
      <c r="Z122" s="94"/>
      <c r="AA122" s="95"/>
      <c r="AB122" s="95"/>
      <c r="AC122" s="95"/>
      <c r="AD122" s="97"/>
    </row>
    <row r="123" spans="1:30" x14ac:dyDescent="0.25">
      <c r="A123" s="91"/>
      <c r="B123" s="210"/>
      <c r="C123" s="223"/>
      <c r="D123" s="284"/>
      <c r="E123" s="285"/>
      <c r="F123" s="286"/>
      <c r="G123" s="225"/>
      <c r="H123" s="227"/>
      <c r="I123" s="228"/>
      <c r="J123" s="229"/>
      <c r="K123" s="230"/>
      <c r="L123" s="231"/>
      <c r="M123" s="269"/>
      <c r="N123" s="232"/>
      <c r="O123" s="233"/>
      <c r="P123" s="234"/>
      <c r="Q123" s="234"/>
      <c r="R123" s="271"/>
      <c r="S123" s="271"/>
      <c r="T123" s="271"/>
      <c r="U123" s="280"/>
      <c r="V123" s="280"/>
      <c r="W123" s="281"/>
      <c r="X123" s="98"/>
      <c r="Y123" s="91"/>
      <c r="Z123" s="91"/>
      <c r="AA123" s="95"/>
      <c r="AB123" s="95"/>
      <c r="AC123" s="95"/>
      <c r="AD123" s="98"/>
    </row>
    <row r="124" spans="1:30" x14ac:dyDescent="0.25">
      <c r="A124" s="91"/>
      <c r="B124" s="210"/>
      <c r="C124" s="223"/>
      <c r="D124" s="287"/>
      <c r="E124" s="288"/>
      <c r="F124" s="289"/>
      <c r="G124" s="225"/>
      <c r="H124" s="227"/>
      <c r="I124" s="228"/>
      <c r="J124" s="229"/>
      <c r="K124" s="236"/>
      <c r="L124" s="233"/>
      <c r="M124" s="269"/>
      <c r="N124" s="232"/>
      <c r="O124" s="233"/>
      <c r="P124" s="238"/>
      <c r="Q124" s="239"/>
      <c r="R124" s="271"/>
      <c r="S124" s="271"/>
      <c r="T124" s="271"/>
      <c r="U124" s="280"/>
      <c r="V124" s="280"/>
      <c r="W124" s="281"/>
      <c r="X124" s="98"/>
      <c r="Y124" s="91"/>
      <c r="Z124" s="91"/>
      <c r="AA124" s="95"/>
      <c r="AB124" s="95"/>
      <c r="AC124" s="95"/>
      <c r="AD124" s="98"/>
    </row>
    <row r="125" spans="1:30" x14ac:dyDescent="0.25">
      <c r="A125" s="91"/>
      <c r="B125" s="210"/>
      <c r="C125" s="223"/>
      <c r="D125" s="284"/>
      <c r="E125" s="285"/>
      <c r="F125" s="286"/>
      <c r="G125" s="225"/>
      <c r="H125" s="227"/>
      <c r="I125" s="275"/>
      <c r="J125" s="276"/>
      <c r="K125" s="233"/>
      <c r="L125" s="233"/>
      <c r="M125" s="269"/>
      <c r="N125" s="233"/>
      <c r="O125" s="233"/>
      <c r="P125" s="233"/>
      <c r="Q125" s="233"/>
      <c r="R125" s="271"/>
      <c r="S125" s="271"/>
      <c r="T125" s="282"/>
      <c r="U125" s="272"/>
      <c r="V125" s="272"/>
      <c r="W125" s="283"/>
      <c r="X125" s="97"/>
      <c r="Y125" s="91"/>
      <c r="Z125" s="94"/>
      <c r="AA125" s="96"/>
      <c r="AB125" s="96"/>
      <c r="AC125" s="96"/>
      <c r="AD125" s="97"/>
    </row>
    <row r="126" spans="1:30" x14ac:dyDescent="0.25">
      <c r="A126" s="91"/>
      <c r="B126" s="210"/>
      <c r="C126" s="223"/>
      <c r="D126" s="284"/>
      <c r="E126" s="285"/>
      <c r="F126" s="286"/>
      <c r="G126" s="285"/>
      <c r="H126" s="290"/>
      <c r="I126" s="291"/>
      <c r="J126" s="292"/>
      <c r="K126" s="293"/>
      <c r="L126" s="294"/>
      <c r="M126" s="295"/>
      <c r="N126" s="296"/>
      <c r="O126" s="271"/>
      <c r="P126" s="290"/>
      <c r="Q126" s="297"/>
      <c r="R126" s="271"/>
      <c r="S126" s="271"/>
      <c r="T126" s="271"/>
      <c r="U126" s="272"/>
      <c r="V126" s="272"/>
      <c r="W126" s="273"/>
      <c r="X126" s="100"/>
      <c r="Y126" s="91"/>
      <c r="Z126" s="100"/>
      <c r="AA126" s="99"/>
      <c r="AB126" s="96"/>
      <c r="AC126" s="99"/>
      <c r="AD126" s="100"/>
    </row>
    <row r="127" spans="1:30" x14ac:dyDescent="0.25">
      <c r="A127" s="91"/>
      <c r="B127" s="210"/>
      <c r="C127" s="223"/>
      <c r="D127" s="224"/>
      <c r="E127" s="225"/>
      <c r="F127" s="226"/>
      <c r="G127" s="225"/>
      <c r="H127" s="227"/>
      <c r="I127" s="228"/>
      <c r="J127" s="229"/>
      <c r="K127" s="267"/>
      <c r="L127" s="268"/>
      <c r="M127" s="269"/>
      <c r="N127" s="270"/>
      <c r="O127" s="233"/>
      <c r="P127" s="227"/>
      <c r="Q127" s="227"/>
      <c r="R127" s="271"/>
      <c r="S127" s="271"/>
      <c r="T127" s="271"/>
      <c r="U127" s="280"/>
      <c r="V127" s="280"/>
      <c r="W127" s="281"/>
      <c r="X127" s="98"/>
      <c r="Y127" s="91"/>
      <c r="Z127" s="91"/>
      <c r="AA127" s="95"/>
      <c r="AB127" s="95"/>
      <c r="AC127" s="95"/>
      <c r="AD127" s="98"/>
    </row>
    <row r="128" spans="1:30" x14ac:dyDescent="0.25">
      <c r="A128" s="91"/>
      <c r="B128" s="210"/>
      <c r="C128" s="274"/>
      <c r="D128" s="298"/>
      <c r="E128" s="225"/>
      <c r="F128" s="299"/>
      <c r="G128" s="225"/>
      <c r="H128" s="269"/>
      <c r="I128" s="300"/>
      <c r="J128" s="301"/>
      <c r="K128" s="302"/>
      <c r="L128" s="303"/>
      <c r="M128" s="269"/>
      <c r="N128" s="304"/>
      <c r="O128" s="305"/>
      <c r="P128" s="306"/>
      <c r="Q128" s="306"/>
      <c r="R128" s="271"/>
      <c r="S128" s="271"/>
      <c r="T128" s="282"/>
      <c r="U128" s="272"/>
      <c r="V128" s="272"/>
      <c r="W128" s="283"/>
      <c r="X128" s="97"/>
      <c r="Y128" s="91"/>
      <c r="Z128" s="94"/>
      <c r="AA128" s="96"/>
      <c r="AB128" s="96"/>
      <c r="AC128" s="96"/>
      <c r="AD128" s="97"/>
    </row>
    <row r="129" spans="1:30" ht="15.75" x14ac:dyDescent="0.25">
      <c r="A129" s="91"/>
      <c r="B129" s="210"/>
      <c r="C129" s="274"/>
      <c r="D129" s="284"/>
      <c r="E129" s="285"/>
      <c r="F129" s="286"/>
      <c r="G129" s="285"/>
      <c r="H129" s="290"/>
      <c r="I129" s="291"/>
      <c r="J129" s="292"/>
      <c r="K129" s="307"/>
      <c r="L129" s="271"/>
      <c r="M129" s="295"/>
      <c r="N129" s="308"/>
      <c r="O129" s="271"/>
      <c r="P129" s="280"/>
      <c r="Q129" s="280"/>
      <c r="R129" s="271"/>
      <c r="S129" s="271"/>
      <c r="T129" s="277"/>
      <c r="U129" s="322"/>
      <c r="V129" s="322"/>
      <c r="W129" s="323"/>
      <c r="X129" s="93"/>
      <c r="Y129" s="91"/>
      <c r="Z129" s="100"/>
      <c r="AA129" s="99"/>
      <c r="AB129" s="96"/>
      <c r="AC129" s="99"/>
      <c r="AD129" s="100"/>
    </row>
    <row r="130" spans="1:30" x14ac:dyDescent="0.25">
      <c r="A130" s="91"/>
      <c r="B130" s="210"/>
      <c r="C130" s="274"/>
      <c r="D130" s="309"/>
      <c r="E130" s="285"/>
      <c r="F130" s="286"/>
      <c r="G130" s="285"/>
      <c r="H130" s="290"/>
      <c r="I130" s="310"/>
      <c r="J130" s="311"/>
      <c r="K130" s="271"/>
      <c r="L130" s="271"/>
      <c r="M130" s="295"/>
      <c r="N130" s="271"/>
      <c r="O130" s="271"/>
      <c r="P130" s="271"/>
      <c r="Q130" s="280"/>
      <c r="R130" s="271"/>
      <c r="S130" s="271"/>
      <c r="T130" s="279"/>
      <c r="U130" s="280"/>
      <c r="V130" s="280"/>
      <c r="W130" s="281"/>
      <c r="X130" s="91"/>
      <c r="Y130" s="91"/>
      <c r="Z130" s="91"/>
      <c r="AA130" s="91"/>
      <c r="AB130" s="91"/>
      <c r="AC130" s="91"/>
      <c r="AD130" s="91"/>
    </row>
    <row r="131" spans="1:30" x14ac:dyDescent="0.25">
      <c r="A131" s="91"/>
      <c r="B131" s="210"/>
      <c r="C131" s="223"/>
      <c r="D131" s="309"/>
      <c r="E131" s="285"/>
      <c r="F131" s="286"/>
      <c r="G131" s="285"/>
      <c r="H131" s="290"/>
      <c r="I131" s="310"/>
      <c r="J131" s="311"/>
      <c r="K131" s="271"/>
      <c r="L131" s="271"/>
      <c r="M131" s="295"/>
      <c r="N131" s="271"/>
      <c r="O131" s="271"/>
      <c r="P131" s="271"/>
      <c r="Q131" s="271"/>
      <c r="R131" s="271"/>
      <c r="S131" s="271"/>
      <c r="T131" s="282"/>
      <c r="U131" s="280"/>
      <c r="V131" s="280"/>
      <c r="W131" s="281"/>
      <c r="X131" s="97"/>
      <c r="Y131" s="91"/>
      <c r="Z131" s="91"/>
      <c r="AA131" s="91"/>
      <c r="AB131" s="91"/>
      <c r="AC131" s="91"/>
      <c r="AD131" s="91"/>
    </row>
    <row r="132" spans="1:30" ht="15.75" x14ac:dyDescent="0.25">
      <c r="A132" s="91"/>
      <c r="B132" s="210"/>
      <c r="C132" s="223"/>
      <c r="D132" s="309"/>
      <c r="E132" s="285"/>
      <c r="F132" s="286"/>
      <c r="G132" s="285"/>
      <c r="H132" s="290"/>
      <c r="I132" s="291"/>
      <c r="J132" s="292"/>
      <c r="K132" s="293"/>
      <c r="L132" s="294"/>
      <c r="M132" s="295"/>
      <c r="N132" s="296"/>
      <c r="O132" s="271"/>
      <c r="P132" s="290"/>
      <c r="Q132" s="297"/>
      <c r="R132" s="271"/>
      <c r="S132" s="271"/>
      <c r="T132" s="271"/>
      <c r="U132" s="280"/>
      <c r="V132" s="280"/>
      <c r="W132" s="281"/>
      <c r="X132" s="98"/>
      <c r="Y132" s="91"/>
      <c r="Z132" s="92"/>
      <c r="AA132" s="195"/>
      <c r="AB132" s="195"/>
      <c r="AC132" s="195"/>
      <c r="AD132" s="93"/>
    </row>
    <row r="133" spans="1:30" x14ac:dyDescent="0.25">
      <c r="A133" s="91"/>
      <c r="B133" s="210"/>
      <c r="C133" s="223"/>
      <c r="D133" s="284"/>
      <c r="E133" s="285"/>
      <c r="F133" s="286"/>
      <c r="G133" s="285"/>
      <c r="H133" s="290"/>
      <c r="I133" s="291"/>
      <c r="J133" s="292"/>
      <c r="K133" s="312"/>
      <c r="L133" s="223"/>
      <c r="M133" s="295"/>
      <c r="N133" s="308"/>
      <c r="O133" s="271"/>
      <c r="P133" s="280"/>
      <c r="Q133" s="280"/>
      <c r="R133" s="271"/>
      <c r="S133" s="271"/>
      <c r="T133" s="271"/>
      <c r="U133" s="280"/>
      <c r="V133" s="280"/>
      <c r="W133" s="281"/>
      <c r="X133" s="98"/>
      <c r="Y133" s="91"/>
      <c r="Z133" s="94"/>
      <c r="AA133" s="95"/>
      <c r="AB133" s="95"/>
      <c r="AC133" s="96"/>
      <c r="AD133" s="97"/>
    </row>
    <row r="134" spans="1:30" x14ac:dyDescent="0.25">
      <c r="A134" s="91"/>
      <c r="B134" s="210"/>
      <c r="C134" s="223"/>
      <c r="D134" s="309"/>
      <c r="E134" s="285"/>
      <c r="F134" s="286"/>
      <c r="G134" s="285"/>
      <c r="H134" s="290"/>
      <c r="I134" s="310"/>
      <c r="J134" s="311"/>
      <c r="K134" s="271"/>
      <c r="L134" s="271"/>
      <c r="M134" s="295"/>
      <c r="N134" s="271"/>
      <c r="O134" s="271"/>
      <c r="P134" s="271"/>
      <c r="Q134" s="271"/>
      <c r="R134" s="271"/>
      <c r="S134" s="271"/>
      <c r="T134" s="282"/>
      <c r="U134" s="272"/>
      <c r="V134" s="272"/>
      <c r="W134" s="283"/>
      <c r="X134" s="97"/>
      <c r="Y134" s="91"/>
      <c r="Z134" s="94"/>
      <c r="AA134" s="95"/>
      <c r="AB134" s="95"/>
      <c r="AC134" s="95"/>
      <c r="AD134" s="97"/>
    </row>
    <row r="135" spans="1:30" x14ac:dyDescent="0.25">
      <c r="A135" s="91"/>
      <c r="B135" s="210"/>
      <c r="C135" s="223"/>
      <c r="D135" s="309"/>
      <c r="E135" s="285"/>
      <c r="F135" s="286"/>
      <c r="G135" s="285"/>
      <c r="H135" s="290"/>
      <c r="I135" s="310"/>
      <c r="J135" s="311"/>
      <c r="K135" s="271"/>
      <c r="L135" s="271"/>
      <c r="M135" s="295"/>
      <c r="N135" s="271"/>
      <c r="O135" s="271"/>
      <c r="P135" s="271"/>
      <c r="Q135" s="271"/>
      <c r="R135" s="271"/>
      <c r="S135" s="271"/>
      <c r="T135" s="271"/>
      <c r="U135" s="272"/>
      <c r="V135" s="272"/>
      <c r="W135" s="273"/>
      <c r="X135" s="100"/>
      <c r="Y135" s="91"/>
      <c r="Z135" s="91"/>
      <c r="AA135" s="95"/>
      <c r="AB135" s="95"/>
      <c r="AC135" s="95"/>
      <c r="AD135" s="98"/>
    </row>
    <row r="136" spans="1:30" x14ac:dyDescent="0.25">
      <c r="A136" s="91"/>
      <c r="B136" s="210"/>
      <c r="C136" s="223"/>
      <c r="D136" s="309"/>
      <c r="E136" s="285"/>
      <c r="F136" s="286"/>
      <c r="G136" s="285"/>
      <c r="H136" s="290"/>
      <c r="I136" s="310"/>
      <c r="J136" s="311"/>
      <c r="K136" s="271"/>
      <c r="L136" s="271"/>
      <c r="M136" s="295"/>
      <c r="N136" s="271"/>
      <c r="O136" s="271"/>
      <c r="P136" s="271"/>
      <c r="Q136" s="271"/>
      <c r="R136" s="271"/>
      <c r="S136" s="271"/>
      <c r="T136" s="271"/>
      <c r="U136" s="280"/>
      <c r="V136" s="280"/>
      <c r="W136" s="281"/>
      <c r="X136" s="98"/>
      <c r="Y136" s="91"/>
      <c r="Z136" s="91"/>
      <c r="AA136" s="95"/>
      <c r="AB136" s="95"/>
      <c r="AC136" s="95"/>
      <c r="AD136" s="98"/>
    </row>
    <row r="137" spans="1:30" x14ac:dyDescent="0.25">
      <c r="A137" s="91"/>
      <c r="B137" s="210"/>
      <c r="C137" s="223"/>
      <c r="D137" s="309"/>
      <c r="E137" s="285"/>
      <c r="F137" s="286"/>
      <c r="G137" s="285"/>
      <c r="H137" s="290"/>
      <c r="I137" s="310"/>
      <c r="J137" s="311"/>
      <c r="K137" s="271"/>
      <c r="L137" s="271"/>
      <c r="M137" s="295"/>
      <c r="N137" s="271"/>
      <c r="O137" s="271"/>
      <c r="P137" s="271"/>
      <c r="Q137" s="271"/>
      <c r="R137" s="271"/>
      <c r="S137" s="271"/>
      <c r="T137" s="282"/>
      <c r="U137" s="272"/>
      <c r="V137" s="272"/>
      <c r="W137" s="283"/>
      <c r="X137" s="97"/>
      <c r="Y137" s="91"/>
      <c r="Z137" s="94"/>
      <c r="AA137" s="96"/>
      <c r="AB137" s="96"/>
      <c r="AC137" s="96"/>
      <c r="AD137" s="97"/>
    </row>
    <row r="138" spans="1:30" x14ac:dyDescent="0.25">
      <c r="A138" s="91"/>
      <c r="B138" s="210"/>
      <c r="C138" s="223"/>
      <c r="D138" s="309"/>
      <c r="E138" s="285"/>
      <c r="F138" s="286"/>
      <c r="G138" s="285"/>
      <c r="H138" s="290"/>
      <c r="I138" s="310"/>
      <c r="J138" s="311"/>
      <c r="K138" s="271"/>
      <c r="L138" s="271"/>
      <c r="M138" s="295"/>
      <c r="N138" s="271"/>
      <c r="O138" s="271"/>
      <c r="P138" s="271"/>
      <c r="Q138" s="271"/>
      <c r="R138" s="271"/>
      <c r="S138" s="271"/>
      <c r="T138" s="271"/>
      <c r="U138" s="272"/>
      <c r="V138" s="272"/>
      <c r="W138" s="273"/>
      <c r="X138" s="100"/>
      <c r="Y138" s="91"/>
      <c r="Z138" s="100"/>
      <c r="AA138" s="99"/>
      <c r="AB138" s="96"/>
      <c r="AC138" s="99"/>
      <c r="AD138" s="100"/>
    </row>
    <row r="139" spans="1:30" x14ac:dyDescent="0.25">
      <c r="A139" s="91"/>
      <c r="B139" s="210"/>
      <c r="C139" s="223"/>
      <c r="D139" s="309"/>
      <c r="E139" s="285"/>
      <c r="F139" s="286"/>
      <c r="G139" s="285"/>
      <c r="H139" s="290"/>
      <c r="I139" s="291"/>
      <c r="J139" s="292"/>
      <c r="K139" s="293"/>
      <c r="L139" s="294"/>
      <c r="M139" s="295"/>
      <c r="N139" s="296"/>
      <c r="O139" s="271"/>
      <c r="P139" s="290"/>
      <c r="Q139" s="290"/>
      <c r="R139" s="271"/>
      <c r="S139" s="271"/>
      <c r="T139" s="271"/>
      <c r="U139" s="271"/>
      <c r="V139" s="271"/>
      <c r="W139" s="235"/>
      <c r="X139" s="91"/>
      <c r="Y139" s="91"/>
      <c r="Z139" s="91"/>
      <c r="AA139" s="91"/>
      <c r="AB139" s="91"/>
      <c r="AC139" s="91"/>
      <c r="AD139" s="91"/>
    </row>
    <row r="140" spans="1:30" x14ac:dyDescent="0.25">
      <c r="A140" s="91"/>
      <c r="B140" s="210"/>
      <c r="C140" s="223"/>
      <c r="D140" s="309"/>
      <c r="E140" s="285"/>
      <c r="F140" s="286"/>
      <c r="G140" s="285"/>
      <c r="H140" s="290"/>
      <c r="I140" s="291"/>
      <c r="J140" s="292"/>
      <c r="K140" s="307"/>
      <c r="L140" s="223"/>
      <c r="M140" s="295"/>
      <c r="N140" s="308"/>
      <c r="O140" s="271"/>
      <c r="P140" s="280"/>
      <c r="Q140" s="280"/>
      <c r="R140" s="271"/>
      <c r="S140" s="271"/>
      <c r="T140" s="271"/>
      <c r="U140" s="271"/>
      <c r="V140" s="271"/>
      <c r="W140" s="235"/>
      <c r="X140" s="91"/>
      <c r="Y140" s="91"/>
      <c r="Z140" s="91"/>
      <c r="AA140" s="91"/>
      <c r="AB140" s="91"/>
      <c r="AC140" s="91"/>
      <c r="AD140" s="91"/>
    </row>
    <row r="141" spans="1:30" ht="15.75" x14ac:dyDescent="0.25">
      <c r="C141" s="231"/>
      <c r="D141" s="278"/>
      <c r="E141" s="225"/>
      <c r="F141" s="226"/>
      <c r="G141" s="225"/>
      <c r="H141" s="227"/>
      <c r="I141" s="228"/>
      <c r="J141" s="229"/>
      <c r="K141" s="230"/>
      <c r="L141" s="233"/>
      <c r="M141" s="269"/>
      <c r="N141" s="233"/>
      <c r="O141" s="233"/>
      <c r="P141" s="138"/>
      <c r="Q141" s="138"/>
      <c r="R141" s="233"/>
      <c r="S141" s="233"/>
      <c r="T141" s="277"/>
      <c r="U141" s="313"/>
      <c r="V141" s="313"/>
      <c r="W141" s="314"/>
      <c r="X141" s="182"/>
      <c r="Y141" s="144"/>
      <c r="Z141" s="180"/>
      <c r="AA141" s="181"/>
      <c r="AB141" s="181"/>
      <c r="AC141" s="181"/>
      <c r="AD141" s="182"/>
    </row>
    <row r="142" spans="1:30" x14ac:dyDescent="0.25">
      <c r="C142" s="231"/>
      <c r="D142" s="278"/>
      <c r="E142" s="225"/>
      <c r="F142" s="226"/>
      <c r="G142" s="225"/>
      <c r="H142" s="227"/>
      <c r="I142" s="228"/>
      <c r="J142" s="229"/>
      <c r="K142" s="230"/>
      <c r="L142" s="233"/>
      <c r="M142" s="269"/>
      <c r="N142" s="233"/>
      <c r="O142" s="233"/>
      <c r="P142" s="138"/>
      <c r="Q142" s="138"/>
      <c r="R142" s="233"/>
      <c r="S142" s="233"/>
      <c r="T142" s="282"/>
      <c r="U142" s="280"/>
      <c r="V142" s="280"/>
      <c r="W142" s="281"/>
      <c r="X142" s="91"/>
      <c r="Y142" s="91"/>
      <c r="Z142" s="94"/>
      <c r="AA142" s="95"/>
      <c r="AB142" s="95"/>
      <c r="AC142" s="96"/>
      <c r="AD142" s="97"/>
    </row>
    <row r="143" spans="1:30" x14ac:dyDescent="0.25">
      <c r="C143" s="231"/>
      <c r="D143" s="278"/>
      <c r="E143" s="225"/>
      <c r="F143" s="226"/>
      <c r="G143" s="225"/>
      <c r="H143" s="227"/>
      <c r="I143" s="275"/>
      <c r="J143" s="276"/>
      <c r="K143" s="233"/>
      <c r="L143" s="233"/>
      <c r="M143" s="269"/>
      <c r="N143" s="233"/>
      <c r="O143" s="233"/>
      <c r="P143" s="233"/>
      <c r="Q143" s="233"/>
      <c r="R143" s="233"/>
      <c r="S143" s="233"/>
      <c r="T143" s="282"/>
      <c r="U143" s="280"/>
      <c r="V143" s="280"/>
      <c r="W143" s="281"/>
      <c r="X143" s="97"/>
      <c r="Y143" s="91"/>
      <c r="Z143" s="94"/>
      <c r="AA143" s="95"/>
      <c r="AB143" s="95"/>
      <c r="AC143" s="95"/>
      <c r="AD143" s="97"/>
    </row>
    <row r="144" spans="1:30" x14ac:dyDescent="0.25">
      <c r="C144" s="231"/>
      <c r="D144" s="278"/>
      <c r="E144" s="225"/>
      <c r="F144" s="226"/>
      <c r="G144" s="225"/>
      <c r="H144" s="227"/>
      <c r="I144" s="275"/>
      <c r="J144" s="276"/>
      <c r="K144" s="233"/>
      <c r="L144" s="233"/>
      <c r="M144" s="269"/>
      <c r="N144" s="233"/>
      <c r="O144" s="233"/>
      <c r="P144" s="233"/>
      <c r="Q144" s="233"/>
      <c r="R144" s="233"/>
      <c r="S144" s="233"/>
      <c r="T144" s="271"/>
      <c r="U144" s="280"/>
      <c r="V144" s="280"/>
      <c r="W144" s="281"/>
      <c r="X144" s="98"/>
      <c r="Y144" s="91"/>
      <c r="Z144" s="91"/>
      <c r="AA144" s="95"/>
      <c r="AB144" s="95"/>
      <c r="AC144" s="95"/>
      <c r="AD144" s="98"/>
    </row>
    <row r="145" spans="9:30" x14ac:dyDescent="0.25">
      <c r="I145" s="51"/>
      <c r="J145" s="52"/>
      <c r="K145" s="53"/>
      <c r="L145" s="54"/>
      <c r="M145" s="188"/>
      <c r="N145" s="55"/>
      <c r="O145" s="24"/>
      <c r="P145" s="23"/>
      <c r="Q145" s="23"/>
      <c r="T145" s="144"/>
      <c r="U145" s="142"/>
      <c r="V145" s="142"/>
      <c r="W145" s="142"/>
      <c r="X145" s="98"/>
      <c r="Y145" s="91"/>
      <c r="Z145" s="91"/>
      <c r="AA145" s="95"/>
      <c r="AB145" s="95"/>
      <c r="AC145" s="95"/>
      <c r="AD145" s="98"/>
    </row>
    <row r="146" spans="9:30" x14ac:dyDescent="0.25">
      <c r="I146" s="51"/>
      <c r="J146" s="52"/>
      <c r="K146" s="56"/>
      <c r="L146" s="57"/>
      <c r="M146" s="188"/>
      <c r="N146" s="25"/>
      <c r="O146" s="24"/>
      <c r="P146" s="26"/>
      <c r="Q146" s="26"/>
      <c r="T146" s="94"/>
      <c r="U146" s="96"/>
      <c r="V146" s="96"/>
      <c r="W146" s="96"/>
      <c r="X146" s="97"/>
      <c r="Y146" s="91"/>
      <c r="Z146" s="94"/>
      <c r="AA146" s="96"/>
      <c r="AB146" s="96"/>
      <c r="AC146" s="96"/>
      <c r="AD146" s="97"/>
    </row>
    <row r="147" spans="9:30" x14ac:dyDescent="0.25">
      <c r="I147" s="51"/>
      <c r="J147" s="52"/>
      <c r="K147" s="58"/>
      <c r="L147" s="24"/>
      <c r="M147" s="188"/>
      <c r="N147" s="24"/>
      <c r="O147" s="24"/>
      <c r="P147" s="26"/>
      <c r="Q147" s="26"/>
      <c r="T147" s="91"/>
      <c r="U147" s="96"/>
      <c r="V147" s="96"/>
      <c r="W147" s="99"/>
      <c r="X147" s="100"/>
      <c r="Y147" s="91"/>
      <c r="Z147" s="100"/>
      <c r="AA147" s="99"/>
      <c r="AB147" s="96"/>
      <c r="AC147" s="99"/>
      <c r="AD147" s="100"/>
    </row>
    <row r="148" spans="9:30" x14ac:dyDescent="0.25">
      <c r="I148" s="51"/>
      <c r="J148" s="52"/>
      <c r="K148" s="58"/>
      <c r="L148" s="24"/>
      <c r="M148" s="188"/>
      <c r="N148" s="24"/>
      <c r="O148" s="24"/>
      <c r="P148" s="26"/>
      <c r="Q148" s="26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</row>
    <row r="149" spans="9:30" x14ac:dyDescent="0.25">
      <c r="I149" s="59"/>
      <c r="J149" s="60"/>
      <c r="K149" s="24"/>
      <c r="L149" s="24"/>
      <c r="M149" s="188"/>
      <c r="N149" s="24"/>
      <c r="O149" s="24"/>
      <c r="P149" s="24"/>
      <c r="Q149" s="24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</row>
    <row r="150" spans="9:30" ht="15.75" x14ac:dyDescent="0.25">
      <c r="I150" s="59"/>
      <c r="J150" s="60"/>
      <c r="K150" s="24"/>
      <c r="L150" s="24"/>
      <c r="M150" s="188"/>
      <c r="N150" s="24"/>
      <c r="O150" s="24"/>
      <c r="P150" s="24"/>
      <c r="Q150" s="24"/>
      <c r="T150" s="92"/>
      <c r="U150" s="195"/>
      <c r="V150" s="195"/>
      <c r="W150" s="195"/>
      <c r="X150" s="93"/>
      <c r="Y150" s="91"/>
      <c r="Z150" s="92"/>
      <c r="AA150" s="195"/>
      <c r="AB150" s="195"/>
      <c r="AC150" s="195"/>
      <c r="AD150" s="93"/>
    </row>
    <row r="151" spans="9:30" x14ac:dyDescent="0.25">
      <c r="I151" s="51"/>
      <c r="J151" s="52"/>
      <c r="K151" s="53"/>
      <c r="L151" s="54"/>
      <c r="M151" s="188"/>
      <c r="N151" s="55"/>
      <c r="O151" s="24"/>
      <c r="P151" s="23"/>
      <c r="Q151" s="23"/>
      <c r="T151" s="94"/>
      <c r="U151" s="95"/>
      <c r="V151" s="95"/>
      <c r="W151" s="95"/>
      <c r="X151" s="91"/>
      <c r="Y151" s="91"/>
      <c r="Z151" s="94"/>
      <c r="AA151" s="95"/>
      <c r="AB151" s="95"/>
      <c r="AC151" s="96"/>
      <c r="AD151" s="97"/>
    </row>
    <row r="152" spans="9:30" x14ac:dyDescent="0.25">
      <c r="I152" s="51"/>
      <c r="J152" s="52"/>
      <c r="K152" s="56"/>
      <c r="L152" s="57"/>
      <c r="M152" s="188"/>
      <c r="N152" s="25"/>
      <c r="O152" s="24"/>
      <c r="P152" s="26"/>
      <c r="Q152" s="26"/>
      <c r="T152" s="94"/>
      <c r="U152" s="95"/>
      <c r="V152" s="95"/>
      <c r="W152" s="95"/>
      <c r="X152" s="97"/>
      <c r="Y152" s="91"/>
      <c r="Z152" s="94"/>
      <c r="AA152" s="95"/>
      <c r="AB152" s="95"/>
      <c r="AC152" s="95"/>
      <c r="AD152" s="97"/>
    </row>
    <row r="153" spans="9:30" x14ac:dyDescent="0.25">
      <c r="I153" s="51"/>
      <c r="J153" s="52"/>
      <c r="K153" s="58"/>
      <c r="L153" s="24"/>
      <c r="M153" s="188"/>
      <c r="N153" s="24"/>
      <c r="O153" s="24"/>
      <c r="P153" s="26"/>
      <c r="Q153" s="26"/>
      <c r="T153" s="91"/>
      <c r="U153" s="95"/>
      <c r="V153" s="95"/>
      <c r="W153" s="95"/>
      <c r="X153" s="98"/>
      <c r="Y153" s="91"/>
      <c r="Z153" s="91"/>
      <c r="AA153" s="95"/>
      <c r="AB153" s="95"/>
      <c r="AC153" s="95"/>
      <c r="AD153" s="98"/>
    </row>
    <row r="154" spans="9:30" x14ac:dyDescent="0.25">
      <c r="I154" s="51"/>
      <c r="J154" s="52"/>
      <c r="K154" s="58"/>
      <c r="L154" s="24"/>
      <c r="M154" s="188"/>
      <c r="N154" s="24"/>
      <c r="O154" s="24"/>
      <c r="P154" s="26"/>
      <c r="Q154" s="26"/>
      <c r="T154" s="91"/>
      <c r="U154" s="95"/>
      <c r="V154" s="95"/>
      <c r="W154" s="95"/>
      <c r="X154" s="98"/>
      <c r="Y154" s="91"/>
      <c r="Z154" s="91"/>
      <c r="AA154" s="95"/>
      <c r="AB154" s="95"/>
      <c r="AC154" s="95"/>
      <c r="AD154" s="98"/>
    </row>
    <row r="155" spans="9:30" x14ac:dyDescent="0.25">
      <c r="I155" s="59"/>
      <c r="J155" s="60"/>
      <c r="K155" s="24"/>
      <c r="L155" s="24"/>
      <c r="M155" s="188"/>
      <c r="N155" s="24"/>
      <c r="O155" s="24"/>
      <c r="P155" s="24"/>
      <c r="Q155" s="24"/>
      <c r="T155" s="94"/>
      <c r="U155" s="96"/>
      <c r="V155" s="96"/>
      <c r="W155" s="96"/>
      <c r="X155" s="97"/>
      <c r="Y155" s="91"/>
      <c r="Z155" s="94"/>
      <c r="AA155" s="96"/>
      <c r="AB155" s="96"/>
      <c r="AC155" s="96"/>
      <c r="AD155" s="97"/>
    </row>
    <row r="156" spans="9:30" x14ac:dyDescent="0.25">
      <c r="I156" s="59"/>
      <c r="J156" s="60"/>
      <c r="K156" s="24"/>
      <c r="L156" s="24"/>
      <c r="M156" s="188"/>
      <c r="N156" s="24"/>
      <c r="O156" s="24"/>
      <c r="P156" s="24"/>
      <c r="Q156" s="24"/>
      <c r="T156" s="91"/>
      <c r="U156" s="96"/>
      <c r="V156" s="96"/>
      <c r="W156" s="99"/>
      <c r="X156" s="100"/>
      <c r="Y156" s="91"/>
      <c r="Z156" s="100"/>
      <c r="AA156" s="99"/>
      <c r="AB156" s="96"/>
      <c r="AC156" s="99"/>
      <c r="AD156" s="100"/>
    </row>
    <row r="157" spans="9:30" x14ac:dyDescent="0.25">
      <c r="I157" s="51"/>
      <c r="J157" s="52"/>
      <c r="K157" s="53"/>
      <c r="L157" s="54"/>
      <c r="M157" s="188"/>
      <c r="N157" s="55"/>
      <c r="O157" s="24"/>
      <c r="P157" s="23"/>
      <c r="Q157" s="23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</row>
    <row r="158" spans="9:30" x14ac:dyDescent="0.25">
      <c r="I158" s="51"/>
      <c r="J158" s="52"/>
      <c r="K158" s="56"/>
      <c r="L158" s="57"/>
      <c r="M158" s="188"/>
      <c r="N158" s="25"/>
      <c r="O158" s="24"/>
      <c r="P158" s="26"/>
      <c r="Q158" s="26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</row>
    <row r="159" spans="9:30" ht="15.75" x14ac:dyDescent="0.25">
      <c r="I159" s="51"/>
      <c r="J159" s="52"/>
      <c r="K159" s="58"/>
      <c r="L159" s="24"/>
      <c r="M159" s="188"/>
      <c r="N159" s="24"/>
      <c r="O159" s="24"/>
      <c r="P159" s="26"/>
      <c r="Q159" s="26"/>
      <c r="T159" s="81"/>
      <c r="U159" s="82"/>
      <c r="V159" s="82"/>
      <c r="W159" s="82"/>
      <c r="X159" s="83"/>
      <c r="Y159" s="80"/>
      <c r="Z159" s="81"/>
      <c r="AA159" s="82"/>
      <c r="AB159" s="82"/>
      <c r="AC159" s="82"/>
      <c r="AD159" s="83"/>
    </row>
    <row r="160" spans="9:30" x14ac:dyDescent="0.25">
      <c r="I160" s="51"/>
      <c r="J160" s="52"/>
      <c r="K160" s="58"/>
      <c r="L160" s="24"/>
      <c r="M160" s="188"/>
      <c r="N160" s="24"/>
      <c r="O160" s="24"/>
      <c r="P160" s="26"/>
      <c r="Q160" s="26"/>
      <c r="T160" s="84"/>
      <c r="U160" s="85"/>
      <c r="V160" s="85"/>
      <c r="W160" s="85"/>
      <c r="X160" s="80"/>
      <c r="Y160" s="80"/>
      <c r="Z160" s="84"/>
      <c r="AA160" s="85"/>
      <c r="AB160" s="85"/>
      <c r="AC160" s="86"/>
      <c r="AD160" s="87"/>
    </row>
    <row r="161" spans="3:30" x14ac:dyDescent="0.25">
      <c r="I161" s="59"/>
      <c r="J161" s="60"/>
      <c r="K161" s="24"/>
      <c r="L161" s="24"/>
      <c r="M161" s="188"/>
      <c r="N161" s="24"/>
      <c r="O161" s="24"/>
      <c r="P161" s="24"/>
      <c r="Q161" s="24"/>
      <c r="T161" s="84"/>
      <c r="U161" s="85"/>
      <c r="V161" s="85"/>
      <c r="W161" s="85"/>
      <c r="X161" s="87"/>
      <c r="Y161" s="80"/>
      <c r="Z161" s="84"/>
      <c r="AA161" s="85"/>
      <c r="AB161" s="85"/>
      <c r="AC161" s="85"/>
      <c r="AD161" s="87"/>
    </row>
    <row r="162" spans="3:30" x14ac:dyDescent="0.25">
      <c r="I162" s="59"/>
      <c r="J162" s="60"/>
      <c r="K162" s="24"/>
      <c r="L162" s="24"/>
      <c r="M162" s="188"/>
      <c r="N162" s="24"/>
      <c r="O162" s="24"/>
      <c r="P162" s="24"/>
      <c r="Q162" s="24"/>
      <c r="T162" s="80"/>
      <c r="U162" s="85"/>
      <c r="V162" s="85"/>
      <c r="W162" s="85"/>
      <c r="X162" s="88"/>
      <c r="Y162" s="80"/>
      <c r="Z162" s="80"/>
      <c r="AA162" s="85"/>
      <c r="AB162" s="85"/>
      <c r="AC162" s="85"/>
      <c r="AD162" s="88"/>
    </row>
    <row r="163" spans="3:30" x14ac:dyDescent="0.25">
      <c r="I163" s="51"/>
      <c r="J163" s="52"/>
      <c r="K163" s="58"/>
      <c r="L163" s="54"/>
      <c r="M163" s="188"/>
      <c r="N163" s="55"/>
      <c r="O163" s="24"/>
      <c r="P163" s="23"/>
      <c r="Q163" s="23"/>
      <c r="T163" s="80"/>
      <c r="U163" s="85"/>
      <c r="V163" s="85"/>
      <c r="W163" s="85"/>
      <c r="X163" s="88"/>
      <c r="Y163" s="80"/>
      <c r="Z163" s="80"/>
      <c r="AA163" s="85"/>
      <c r="AB163" s="85"/>
      <c r="AC163" s="85"/>
      <c r="AD163" s="88"/>
    </row>
    <row r="164" spans="3:30" x14ac:dyDescent="0.25">
      <c r="I164" s="59"/>
      <c r="J164" s="60"/>
      <c r="K164" s="53"/>
      <c r="L164" s="57"/>
      <c r="M164" s="188"/>
      <c r="N164" s="25"/>
      <c r="O164" s="24"/>
      <c r="P164" s="26"/>
      <c r="Q164" s="26"/>
      <c r="T164" s="84"/>
      <c r="U164" s="86"/>
      <c r="V164" s="86"/>
      <c r="W164" s="86"/>
      <c r="X164" s="87"/>
      <c r="Y164" s="80"/>
      <c r="Z164" s="84"/>
      <c r="AA164" s="86"/>
      <c r="AB164" s="86"/>
      <c r="AC164" s="86"/>
      <c r="AD164" s="87"/>
    </row>
    <row r="165" spans="3:30" x14ac:dyDescent="0.25">
      <c r="I165" s="59"/>
      <c r="J165" s="60"/>
      <c r="K165" s="24"/>
      <c r="L165" s="24"/>
      <c r="M165" s="188"/>
      <c r="N165" s="24"/>
      <c r="O165" s="24"/>
      <c r="P165" s="24"/>
      <c r="Q165" s="24"/>
      <c r="T165" s="80"/>
      <c r="U165" s="86"/>
      <c r="V165" s="86"/>
      <c r="W165" s="89"/>
      <c r="X165" s="90"/>
      <c r="Y165" s="80"/>
      <c r="Z165" s="90"/>
      <c r="AA165" s="89"/>
      <c r="AB165" s="86"/>
      <c r="AC165" s="89"/>
      <c r="AD165" s="90"/>
    </row>
    <row r="166" spans="3:30" x14ac:dyDescent="0.25"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</row>
    <row r="167" spans="3:30" x14ac:dyDescent="0.25"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</row>
    <row r="168" spans="3:30" ht="15.75" x14ac:dyDescent="0.25">
      <c r="T168" s="81"/>
      <c r="U168" s="82"/>
      <c r="V168" s="82"/>
      <c r="W168" s="82"/>
      <c r="X168" s="83"/>
      <c r="Y168" s="80"/>
      <c r="Z168" s="80"/>
      <c r="AA168" s="80"/>
      <c r="AB168" s="80"/>
      <c r="AC168" s="80"/>
      <c r="AD168" s="80"/>
    </row>
    <row r="169" spans="3:30" x14ac:dyDescent="0.25">
      <c r="T169" s="84"/>
      <c r="U169" s="85"/>
      <c r="V169" s="85"/>
      <c r="W169" s="85"/>
      <c r="X169" s="80"/>
      <c r="Y169" s="80"/>
      <c r="Z169" s="80"/>
      <c r="AA169" s="80"/>
      <c r="AB169" s="80"/>
      <c r="AC169" s="80"/>
      <c r="AD169" s="80"/>
    </row>
    <row r="170" spans="3:30" x14ac:dyDescent="0.25">
      <c r="T170" s="84"/>
      <c r="U170" s="85"/>
      <c r="V170" s="85"/>
      <c r="W170" s="85"/>
      <c r="X170" s="87"/>
      <c r="Y170" s="80"/>
      <c r="Z170" s="80"/>
      <c r="AA170" s="80"/>
      <c r="AB170" s="80"/>
      <c r="AC170" s="80"/>
      <c r="AD170" s="80"/>
    </row>
    <row r="171" spans="3:30" x14ac:dyDescent="0.25">
      <c r="T171" s="80"/>
      <c r="U171" s="85"/>
      <c r="V171" s="85"/>
      <c r="W171" s="85"/>
      <c r="X171" s="88"/>
      <c r="Y171" s="80"/>
      <c r="Z171" s="80"/>
      <c r="AA171" s="80"/>
      <c r="AB171" s="80"/>
      <c r="AC171" s="80"/>
      <c r="AD171" s="80"/>
    </row>
    <row r="172" spans="3:30" x14ac:dyDescent="0.25">
      <c r="T172" s="80"/>
      <c r="U172" s="85"/>
      <c r="V172" s="85"/>
      <c r="W172" s="85"/>
      <c r="X172" s="88"/>
      <c r="Y172" s="80"/>
      <c r="Z172" s="80"/>
      <c r="AA172" s="80"/>
      <c r="AB172" s="80"/>
      <c r="AC172" s="80"/>
      <c r="AD172" s="80"/>
    </row>
    <row r="173" spans="3:30" x14ac:dyDescent="0.25">
      <c r="T173" s="84"/>
      <c r="U173" s="86"/>
      <c r="V173" s="86"/>
      <c r="W173" s="86"/>
      <c r="X173" s="87"/>
      <c r="Y173" s="80"/>
      <c r="Z173" s="80"/>
      <c r="AA173" s="80"/>
      <c r="AB173" s="80"/>
      <c r="AC173" s="80"/>
      <c r="AD173" s="80"/>
    </row>
    <row r="174" spans="3:30" x14ac:dyDescent="0.25">
      <c r="C174" s="77"/>
      <c r="T174" s="90"/>
      <c r="U174" s="89"/>
      <c r="V174" s="86"/>
      <c r="W174" s="89"/>
      <c r="X174" s="90"/>
      <c r="Y174" s="80"/>
      <c r="Z174" s="80"/>
      <c r="AA174" s="80"/>
      <c r="AB174" s="80"/>
      <c r="AC174" s="80"/>
      <c r="AD174" s="80"/>
    </row>
    <row r="175" spans="3:30" x14ac:dyDescent="0.25"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</row>
    <row r="176" spans="3:30" x14ac:dyDescent="0.25"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</row>
    <row r="177" spans="20:30" x14ac:dyDescent="0.25"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</row>
    <row r="178" spans="20:30" x14ac:dyDescent="0.25"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</row>
    <row r="179" spans="20:30" x14ac:dyDescent="0.25"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</row>
    <row r="180" spans="20:30" x14ac:dyDescent="0.25"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</row>
    <row r="181" spans="20:30" x14ac:dyDescent="0.25"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</row>
    <row r="182" spans="20:30" x14ac:dyDescent="0.25"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</row>
    <row r="183" spans="20:30" x14ac:dyDescent="0.25"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</row>
    <row r="184" spans="20:30" x14ac:dyDescent="0.25"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</row>
  </sheetData>
  <mergeCells count="26">
    <mergeCell ref="U79:W79"/>
    <mergeCell ref="AA79:AC79"/>
    <mergeCell ref="AA88:AC88"/>
    <mergeCell ref="U88:W88"/>
    <mergeCell ref="U129:W129"/>
    <mergeCell ref="AA120:AC120"/>
    <mergeCell ref="AA111:AC111"/>
    <mergeCell ref="U111:W111"/>
    <mergeCell ref="AA102:AC102"/>
    <mergeCell ref="U102:W102"/>
    <mergeCell ref="U120:W120"/>
    <mergeCell ref="AA13:AC13"/>
    <mergeCell ref="U70:W70"/>
    <mergeCell ref="AA70:AC70"/>
    <mergeCell ref="Y1:AC1"/>
    <mergeCell ref="U13:W13"/>
    <mergeCell ref="AA22:AC22"/>
    <mergeCell ref="U35:W35"/>
    <mergeCell ref="AA35:AC35"/>
    <mergeCell ref="U22:W22"/>
    <mergeCell ref="AA58:AC58"/>
    <mergeCell ref="U67:W67"/>
    <mergeCell ref="AA67:AC67"/>
    <mergeCell ref="U49:W49"/>
    <mergeCell ref="AA49:AC49"/>
    <mergeCell ref="U58:W58"/>
  </mergeCells>
  <pageMargins left="0.19685039370078741" right="0.19685039370078741" top="0.39370078740157483" bottom="0.39370078740157483" header="0.31496062992125984" footer="0.31496062992125984"/>
  <pageSetup paperSize="9" orientation="landscape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08F726E745A04C91F9F8F895D66162" ma:contentTypeVersion="2" ma:contentTypeDescription="Create a new document." ma:contentTypeScope="" ma:versionID="754e55f924c09c1c451957368d568516">
  <xsd:schema xmlns:xsd="http://www.w3.org/2001/XMLSchema" xmlns:xs="http://www.w3.org/2001/XMLSchema" xmlns:p="http://schemas.microsoft.com/office/2006/metadata/properties" xmlns:ns2="9a07d9f6-5560-42b9-af2b-9c7500fb4ebb" targetNamespace="http://schemas.microsoft.com/office/2006/metadata/properties" ma:root="true" ma:fieldsID="a42f74979edba4d53594f2409591de41" ns2:_="">
    <xsd:import namespace="9a07d9f6-5560-42b9-af2b-9c7500fb4e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7d9f6-5560-42b9-af2b-9c7500fb4e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F445A4-AB12-473F-8559-B2B684A055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99B7C8-82B4-4790-9B17-0E338C55E30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9CF9323-1541-49A8-B440-34F0FF96CE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Avansuri primite de la clienti</vt:lpstr>
      <vt:lpstr>Avansuri acordate furnizorilor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2020-10-09T08:24:51Z</dcterms:created>
  <dcterms:modified xsi:type="dcterms:W3CDTF">2022-05-09T14:45:05Z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0x0101002008F726E745A04C91F9F8F895D66162</vt:lpwstr>
  </property>
</Properties>
</file>