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#doctorat\predareFEAA\isa\ME\L5\"/>
    </mc:Choice>
  </mc:AlternateContent>
  <xr:revisionPtr revIDLastSave="0" documentId="13_ncr:1_{166A3546-8AE4-4A5E-A70D-33EA8ECA4B8D}" xr6:coauthVersionLast="47" xr6:coauthVersionMax="47" xr10:uidLastSave="{00000000-0000-0000-0000-000000000000}"/>
  <bookViews>
    <workbookView xWindow="1200" yWindow="2490" windowWidth="23895" windowHeight="11055" activeTab="4" xr2:uid="{274E71C0-9FBB-4C85-AA12-08CC36D58EED}"/>
  </bookViews>
  <sheets>
    <sheet name="GoalSeek" sheetId="1" r:id="rId1"/>
    <sheet name="Solver" sheetId="2" r:id="rId2"/>
    <sheet name="Scenarii" sheetId="3" r:id="rId3"/>
    <sheet name="Tabele simulare" sheetId="5" r:id="rId4"/>
    <sheet name="Group" sheetId="6" r:id="rId5"/>
  </sheets>
  <definedNames>
    <definedName name="solver_adj" localSheetId="1" hidden="1">Solver!$E$3:$G$3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Solver!$D$5:$D$9</definedName>
    <definedName name="solver_lhs2" localSheetId="1" hidden="1">Solver!$E$3:$G$3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Solver!$E$14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Solver!$C$5:$C$9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6" l="1"/>
  <c r="C15" i="6"/>
  <c r="D15" i="6"/>
  <c r="F15" i="6"/>
  <c r="G15" i="6"/>
  <c r="H15" i="6"/>
  <c r="J15" i="6"/>
  <c r="K15" i="6"/>
  <c r="L15" i="6"/>
  <c r="N15" i="6"/>
  <c r="O15" i="6"/>
  <c r="P15" i="6"/>
  <c r="B15" i="6"/>
  <c r="C10" i="6"/>
  <c r="D10" i="6"/>
  <c r="F10" i="6"/>
  <c r="G10" i="6"/>
  <c r="H10" i="6"/>
  <c r="J10" i="6"/>
  <c r="K10" i="6"/>
  <c r="L10" i="6"/>
  <c r="N10" i="6"/>
  <c r="O10" i="6"/>
  <c r="P10" i="6"/>
  <c r="B10" i="6"/>
  <c r="Q5" i="6"/>
  <c r="Q6" i="6"/>
  <c r="Q7" i="6"/>
  <c r="Q8" i="6"/>
  <c r="Q9" i="6"/>
  <c r="Q11" i="6"/>
  <c r="Q12" i="6"/>
  <c r="Q13" i="6"/>
  <c r="Q14" i="6"/>
  <c r="M5" i="6"/>
  <c r="M6" i="6"/>
  <c r="M7" i="6"/>
  <c r="M8" i="6"/>
  <c r="M9" i="6"/>
  <c r="M11" i="6"/>
  <c r="M12" i="6"/>
  <c r="M14" i="6"/>
  <c r="I5" i="6"/>
  <c r="I6" i="6"/>
  <c r="I7" i="6"/>
  <c r="I8" i="6"/>
  <c r="I9" i="6"/>
  <c r="I11" i="6"/>
  <c r="I12" i="6"/>
  <c r="I13" i="6"/>
  <c r="I14" i="6"/>
  <c r="Q4" i="6"/>
  <c r="M4" i="6"/>
  <c r="I4" i="6"/>
  <c r="E5" i="6"/>
  <c r="E6" i="6"/>
  <c r="E7" i="6"/>
  <c r="E8" i="6"/>
  <c r="E9" i="6"/>
  <c r="E11" i="6"/>
  <c r="E12" i="6"/>
  <c r="E13" i="6"/>
  <c r="E14" i="6"/>
  <c r="E4" i="6"/>
  <c r="R4" i="6" s="1"/>
  <c r="H9" i="5"/>
  <c r="I6" i="5"/>
  <c r="B7" i="5"/>
  <c r="C5" i="5"/>
  <c r="C5" i="1"/>
  <c r="C7" i="3"/>
  <c r="L16" i="6" l="1"/>
  <c r="F16" i="6"/>
  <c r="P16" i="6"/>
  <c r="C16" i="6"/>
  <c r="R9" i="6"/>
  <c r="D16" i="6"/>
  <c r="R14" i="6"/>
  <c r="O16" i="6"/>
  <c r="K16" i="6"/>
  <c r="R13" i="6"/>
  <c r="Q15" i="6"/>
  <c r="M15" i="6"/>
  <c r="J16" i="6"/>
  <c r="R12" i="6"/>
  <c r="G16" i="6"/>
  <c r="I15" i="6"/>
  <c r="E15" i="6"/>
  <c r="N16" i="6"/>
  <c r="H16" i="6"/>
  <c r="R11" i="6"/>
  <c r="B16" i="6"/>
  <c r="R8" i="6"/>
  <c r="R7" i="6"/>
  <c r="Q10" i="6"/>
  <c r="M10" i="6"/>
  <c r="R6" i="6"/>
  <c r="I10" i="6"/>
  <c r="R5" i="6"/>
  <c r="E10" i="6"/>
  <c r="Q16" i="6" l="1"/>
  <c r="M16" i="6"/>
  <c r="R15" i="6"/>
  <c r="I16" i="6"/>
  <c r="E16" i="6"/>
  <c r="R10" i="6"/>
  <c r="R16" i="6" l="1"/>
  <c r="G13" i="2"/>
  <c r="F13" i="2"/>
  <c r="E13" i="2"/>
  <c r="E14" i="2" l="1"/>
</calcChain>
</file>

<file path=xl/sharedStrings.xml><?xml version="1.0" encoding="utf-8"?>
<sst xmlns="http://schemas.openxmlformats.org/spreadsheetml/2006/main" count="71" uniqueCount="60">
  <si>
    <t>Depuneri anuale</t>
  </si>
  <si>
    <t>Numar de ani</t>
  </si>
  <si>
    <t>Rata dobanzii</t>
  </si>
  <si>
    <t>Valoarea viitoare</t>
  </si>
  <si>
    <t>Produs1</t>
  </si>
  <si>
    <t>Produs2</t>
  </si>
  <si>
    <t>Produs3</t>
  </si>
  <si>
    <t>Reper1</t>
  </si>
  <si>
    <t>Reper2</t>
  </si>
  <si>
    <t>Reper3</t>
  </si>
  <si>
    <t>Reper4</t>
  </si>
  <si>
    <t>Reper5</t>
  </si>
  <si>
    <t>Produs</t>
  </si>
  <si>
    <t>Profit unitar</t>
  </si>
  <si>
    <t>Produs 1</t>
  </si>
  <si>
    <t>Produs 2</t>
  </si>
  <si>
    <t>Produs 3</t>
  </si>
  <si>
    <t>Stoc</t>
  </si>
  <si>
    <t>Utilizat</t>
  </si>
  <si>
    <t>Nume reper</t>
  </si>
  <si>
    <t>Nr produse realizate</t>
  </si>
  <si>
    <t>=&gt;&gt;&gt;&gt;&gt;&gt;</t>
  </si>
  <si>
    <t>Profit</t>
  </si>
  <si>
    <t>Total</t>
  </si>
  <si>
    <t>NPER</t>
  </si>
  <si>
    <t>PMT</t>
  </si>
  <si>
    <t>RATE</t>
  </si>
  <si>
    <t>PV</t>
  </si>
  <si>
    <t>Venituri</t>
  </si>
  <si>
    <t>Cheltuieli</t>
  </si>
  <si>
    <t>Rata  profitului</t>
  </si>
  <si>
    <t>FCT</t>
  </si>
  <si>
    <t>ian</t>
  </si>
  <si>
    <t>feb</t>
  </si>
  <si>
    <t>mar</t>
  </si>
  <si>
    <t>apr</t>
  </si>
  <si>
    <t>mai</t>
  </si>
  <si>
    <t>iun</t>
  </si>
  <si>
    <t>iul</t>
  </si>
  <si>
    <t>aug</t>
  </si>
  <si>
    <t>sept</t>
  </si>
  <si>
    <t>oct</t>
  </si>
  <si>
    <t>nov</t>
  </si>
  <si>
    <t>dec</t>
  </si>
  <si>
    <t>T1</t>
  </si>
  <si>
    <t>T2</t>
  </si>
  <si>
    <t>T4</t>
  </si>
  <si>
    <t>chirie</t>
  </si>
  <si>
    <t>energ electr</t>
  </si>
  <si>
    <t>telecomunic</t>
  </si>
  <si>
    <t>apa si canal</t>
  </si>
  <si>
    <t>gaz</t>
  </si>
  <si>
    <t>reparatii</t>
  </si>
  <si>
    <t>SUBtotal terti</t>
  </si>
  <si>
    <t>productie</t>
  </si>
  <si>
    <t>depozitare</t>
  </si>
  <si>
    <t>distribuire</t>
  </si>
  <si>
    <t>promovare</t>
  </si>
  <si>
    <t>SUBtotal exploatare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</si>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</sst>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4C29-E3A8-4BF4-BC68-2B767CA524A4}">
  <dimension ref="B2:C5"/>
  <sheetViews>
    <sheetView workbookViewId="0">
      <selection activeCell="E18" sqref="E18"/>
    </sheetView>
  </sheetViews>
  <sheetFormatPr defaultRowHeight="15" x14ac:dyDescent="0.25"/>
  <cols>
    <col min="2" max="2" width="16.28515625" bestFit="1" customWidth="1"/>
    <col min="3" max="3" width="10.85546875" bestFit="1" customWidth="1"/>
  </cols>
  <sheetData>
    <row r="2" spans="2:3" x14ac:dyDescent="0.25">
      <c r="B2" t="s">
        <v>0</v>
      </c>
      <c r="C2">
        <v>-2000</v>
      </c>
    </row>
    <row r="3" spans="2:3" x14ac:dyDescent="0.25">
      <c r="B3" t="s">
        <v>1</v>
      </c>
      <c r="C3">
        <v>5</v>
      </c>
    </row>
    <row r="4" spans="2:3" x14ac:dyDescent="0.25">
      <c r="B4" t="s">
        <v>2</v>
      </c>
      <c r="C4" s="1">
        <v>7.0000000000000007E-2</v>
      </c>
    </row>
    <row r="5" spans="2:3" x14ac:dyDescent="0.25">
      <c r="B5" t="s">
        <v>3</v>
      </c>
      <c r="C5" s="2">
        <f>FV(C4,C3,C2)</f>
        <v>11501.478020000004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E0E35-5C5D-4FEA-B21C-FBAD04DB878B}">
  <dimension ref="B2:L14"/>
  <sheetViews>
    <sheetView workbookViewId="0">
      <selection activeCell="D18" sqref="D18"/>
    </sheetView>
  </sheetViews>
  <sheetFormatPr defaultRowHeight="15" x14ac:dyDescent="0.25"/>
  <cols>
    <col min="2" max="2" width="19.28515625" bestFit="1" customWidth="1"/>
    <col min="3" max="3" width="11.140625" customWidth="1"/>
    <col min="4" max="4" width="11.7109375" customWidth="1"/>
    <col min="16" max="16" width="11.7109375" bestFit="1" customWidth="1"/>
  </cols>
  <sheetData>
    <row r="2" spans="2:12" x14ac:dyDescent="0.25">
      <c r="C2" s="3"/>
      <c r="D2" s="3"/>
      <c r="E2" s="3" t="s">
        <v>4</v>
      </c>
      <c r="F2" s="3" t="s">
        <v>5</v>
      </c>
      <c r="G2" s="3" t="s">
        <v>6</v>
      </c>
      <c r="L2" s="3"/>
    </row>
    <row r="3" spans="2:12" x14ac:dyDescent="0.25">
      <c r="B3" s="3" t="s">
        <v>20</v>
      </c>
      <c r="C3" s="6" t="s">
        <v>21</v>
      </c>
      <c r="D3" s="6"/>
      <c r="E3">
        <v>50</v>
      </c>
      <c r="F3">
        <v>50</v>
      </c>
      <c r="G3">
        <v>50</v>
      </c>
      <c r="I3" s="3" t="s">
        <v>12</v>
      </c>
      <c r="J3" s="3" t="s">
        <v>13</v>
      </c>
    </row>
    <row r="4" spans="2:12" x14ac:dyDescent="0.25">
      <c r="B4" t="s">
        <v>19</v>
      </c>
      <c r="C4" t="s">
        <v>17</v>
      </c>
      <c r="D4" t="s">
        <v>18</v>
      </c>
      <c r="I4" t="s">
        <v>14</v>
      </c>
      <c r="J4">
        <v>60</v>
      </c>
    </row>
    <row r="5" spans="2:12" x14ac:dyDescent="0.25">
      <c r="B5" s="3" t="s">
        <v>7</v>
      </c>
      <c r="C5">
        <v>800</v>
      </c>
      <c r="D5" s="4">
        <v>250</v>
      </c>
      <c r="E5">
        <v>1</v>
      </c>
      <c r="F5">
        <v>2</v>
      </c>
      <c r="G5">
        <v>1</v>
      </c>
      <c r="I5" t="s">
        <v>15</v>
      </c>
      <c r="J5">
        <v>52</v>
      </c>
    </row>
    <row r="6" spans="2:12" x14ac:dyDescent="0.25">
      <c r="B6" s="3" t="s">
        <v>8</v>
      </c>
      <c r="C6">
        <v>250</v>
      </c>
      <c r="D6" s="4">
        <v>100</v>
      </c>
      <c r="E6">
        <v>0</v>
      </c>
      <c r="F6">
        <v>1</v>
      </c>
      <c r="G6">
        <v>1</v>
      </c>
      <c r="I6" t="s">
        <v>16</v>
      </c>
      <c r="J6">
        <v>47</v>
      </c>
    </row>
    <row r="7" spans="2:12" x14ac:dyDescent="0.25">
      <c r="B7" s="3" t="s">
        <v>9</v>
      </c>
      <c r="C7">
        <v>820</v>
      </c>
      <c r="D7" s="4">
        <v>250</v>
      </c>
      <c r="E7">
        <v>3</v>
      </c>
      <c r="F7">
        <v>1</v>
      </c>
      <c r="G7">
        <v>1</v>
      </c>
    </row>
    <row r="8" spans="2:12" x14ac:dyDescent="0.25">
      <c r="B8" s="3" t="s">
        <v>10</v>
      </c>
      <c r="C8">
        <v>540</v>
      </c>
      <c r="D8" s="4">
        <v>200</v>
      </c>
      <c r="E8">
        <v>2</v>
      </c>
      <c r="F8">
        <v>0</v>
      </c>
      <c r="G8">
        <v>2</v>
      </c>
    </row>
    <row r="9" spans="2:12" x14ac:dyDescent="0.25">
      <c r="B9" s="3" t="s">
        <v>11</v>
      </c>
      <c r="C9">
        <v>680</v>
      </c>
      <c r="D9" s="4">
        <v>250</v>
      </c>
      <c r="E9">
        <v>1</v>
      </c>
      <c r="F9">
        <v>1</v>
      </c>
      <c r="G9">
        <v>3</v>
      </c>
    </row>
    <row r="12" spans="2:12" x14ac:dyDescent="0.25">
      <c r="F12" t="s">
        <v>22</v>
      </c>
    </row>
    <row r="13" spans="2:12" x14ac:dyDescent="0.25">
      <c r="D13" t="s">
        <v>12</v>
      </c>
      <c r="E13">
        <f>E3*J4</f>
        <v>3000</v>
      </c>
      <c r="F13">
        <f>F3*J5</f>
        <v>2600</v>
      </c>
      <c r="G13">
        <f>G3*J6</f>
        <v>2350</v>
      </c>
    </row>
    <row r="14" spans="2:12" x14ac:dyDescent="0.25">
      <c r="D14" t="s">
        <v>23</v>
      </c>
      <c r="E14">
        <f>E13+F13+G13</f>
        <v>7950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865D-ED69-4337-A85F-AACD41069065}">
  <dimension ref="B3:G7"/>
  <sheetViews>
    <sheetView workbookViewId="0">
      <selection activeCell="C3" sqref="C3 C4 C5"/>
    </sheetView>
  </sheetViews>
  <sheetFormatPr defaultRowHeight="15" x14ac:dyDescent="0.25"/>
  <cols>
    <col min="3" max="3" width="92.28515625" bestFit="1" customWidth="1"/>
  </cols>
  <sheetData>
    <row r="3" spans="2:7" x14ac:dyDescent="0.25">
      <c r="B3" t="s">
        <v>24</v>
      </c>
      <c r="C3">
        <v>5</v>
      </c>
      <c r="E3" t="s">
        <v>24</v>
      </c>
      <c r="F3" t="s">
        <v>25</v>
      </c>
      <c r="G3" t="s">
        <v>26</v>
      </c>
    </row>
    <row r="4" spans="2:7" x14ac:dyDescent="0.25">
      <c r="B4" t="s">
        <v>25</v>
      </c>
      <c r="C4">
        <v>-1000</v>
      </c>
      <c r="E4">
        <v>5</v>
      </c>
      <c r="F4">
        <v>-1000</v>
      </c>
      <c r="G4" s="1">
        <v>0.08</v>
      </c>
    </row>
    <row r="5" spans="2:7" x14ac:dyDescent="0.25">
      <c r="B5" t="s">
        <v>26</v>
      </c>
      <c r="C5" s="1">
        <v>0.08</v>
      </c>
      <c r="E5">
        <v>7</v>
      </c>
      <c r="F5">
        <v>-1200</v>
      </c>
      <c r="G5" s="1">
        <v>0.1</v>
      </c>
    </row>
    <row r="6" spans="2:7" x14ac:dyDescent="0.25">
      <c r="E6">
        <v>9</v>
      </c>
      <c r="F6">
        <v>-1400</v>
      </c>
      <c r="G6" s="1">
        <v>0.12</v>
      </c>
    </row>
    <row r="7" spans="2:7" x14ac:dyDescent="0.25">
      <c r="B7" t="s">
        <v>27</v>
      </c>
      <c r="C7" s="2">
        <f>PV(C5,C3,C4)</f>
        <v>3992.7100370780877</v>
      </c>
    </row>
  </sheetData>
  <scenarios current="0" show="0" sqref="C7">
    <scenario name="B1" locked="1" count="3" user="Randy" comment="Created by Randy on 3/27/2022">
      <inputCells r="C3" val="5"/>
      <inputCells r="C4" val="-1000"/>
      <inputCells r="C5" val="0.08" numFmtId="9"/>
    </scenario>
    <scenario name="B2" locked="1" count="3" user="Randy" comment="Created by Randy on 3/27/2022">
      <inputCells r="C3" val="7"/>
      <inputCells r="C4" val="-1200"/>
      <inputCells r="C5" val="0.1" numFmtId="9"/>
    </scenario>
    <scenario name="B3" locked="1" count="3" user="Randy" comment="Created by Randy on 3/27/2022">
      <inputCells r="C3" val="9"/>
      <inputCells r="C4" val="-1400"/>
      <inputCells r="C5" val="0.12" numFmtId="9"/>
    </scenario>
  </scenario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E538-6EED-4A0C-B244-ECBB5563C24B}">
  <dimension ref="A2:L17"/>
  <sheetViews>
    <sheetView workbookViewId="0">
      <selection activeCell="J19" sqref="J19"/>
    </sheetView>
  </sheetViews>
  <sheetFormatPr defaultRowHeight="15" x14ac:dyDescent="0.25"/>
  <cols>
    <col min="1" max="1" width="12.85546875" bestFit="1" customWidth="1"/>
    <col min="2" max="2" width="16.28515625" bestFit="1" customWidth="1"/>
    <col min="3" max="3" width="10.85546875" bestFit="1" customWidth="1"/>
    <col min="8" max="8" width="14.28515625" bestFit="1" customWidth="1"/>
  </cols>
  <sheetData>
    <row r="2" spans="1:12" x14ac:dyDescent="0.25">
      <c r="B2" t="s">
        <v>0</v>
      </c>
      <c r="C2">
        <v>-2000</v>
      </c>
    </row>
    <row r="3" spans="1:12" x14ac:dyDescent="0.25">
      <c r="B3" t="s">
        <v>1</v>
      </c>
      <c r="C3">
        <v>3</v>
      </c>
    </row>
    <row r="4" spans="1:12" x14ac:dyDescent="0.25">
      <c r="B4" t="s">
        <v>2</v>
      </c>
      <c r="C4" s="1">
        <v>0.15</v>
      </c>
      <c r="H4" t="s">
        <v>28</v>
      </c>
      <c r="I4">
        <v>1000</v>
      </c>
    </row>
    <row r="5" spans="1:12" x14ac:dyDescent="0.25">
      <c r="B5" t="s">
        <v>3</v>
      </c>
      <c r="C5" s="2">
        <f>FV(C4,C3,C2,,1)</f>
        <v>7986.7499999999927</v>
      </c>
      <c r="H5" t="s">
        <v>29</v>
      </c>
      <c r="I5">
        <v>800</v>
      </c>
    </row>
    <row r="6" spans="1:12" x14ac:dyDescent="0.25">
      <c r="H6" t="s">
        <v>30</v>
      </c>
      <c r="I6">
        <f>(I4-I5)/I4</f>
        <v>0.2</v>
      </c>
    </row>
    <row r="7" spans="1:12" x14ac:dyDescent="0.25">
      <c r="A7" t="s">
        <v>1</v>
      </c>
      <c r="B7" s="2">
        <f>FV(C4,C3,C2,,1)</f>
        <v>7986.7499999999927</v>
      </c>
    </row>
    <row r="8" spans="1:12" x14ac:dyDescent="0.25">
      <c r="A8">
        <v>1</v>
      </c>
      <c r="B8" s="2"/>
      <c r="H8" t="s">
        <v>31</v>
      </c>
    </row>
    <row r="9" spans="1:12" x14ac:dyDescent="0.25">
      <c r="A9">
        <v>2</v>
      </c>
      <c r="B9" s="2"/>
      <c r="H9">
        <f>(I4-I5)/I4</f>
        <v>0.2</v>
      </c>
      <c r="I9">
        <v>800</v>
      </c>
      <c r="J9">
        <v>850</v>
      </c>
      <c r="K9">
        <v>780</v>
      </c>
      <c r="L9">
        <v>1000</v>
      </c>
    </row>
    <row r="10" spans="1:12" x14ac:dyDescent="0.25">
      <c r="A10">
        <v>3</v>
      </c>
      <c r="B10" s="2"/>
      <c r="H10">
        <v>1200</v>
      </c>
    </row>
    <row r="11" spans="1:12" x14ac:dyDescent="0.25">
      <c r="A11">
        <v>4</v>
      </c>
      <c r="B11" s="2"/>
      <c r="H11">
        <v>1400</v>
      </c>
    </row>
    <row r="12" spans="1:12" x14ac:dyDescent="0.25">
      <c r="A12">
        <v>5</v>
      </c>
      <c r="B12" s="2"/>
      <c r="H12">
        <v>1500</v>
      </c>
    </row>
    <row r="13" spans="1:12" x14ac:dyDescent="0.25">
      <c r="A13">
        <v>6</v>
      </c>
      <c r="B13" s="2"/>
      <c r="H13">
        <v>2000</v>
      </c>
    </row>
    <row r="14" spans="1:12" x14ac:dyDescent="0.25">
      <c r="A14">
        <v>7</v>
      </c>
      <c r="B14" s="2"/>
      <c r="H14">
        <v>2100</v>
      </c>
    </row>
    <row r="15" spans="1:12" x14ac:dyDescent="0.25">
      <c r="A15">
        <v>8</v>
      </c>
      <c r="B15" s="2"/>
    </row>
    <row r="16" spans="1:12" x14ac:dyDescent="0.25">
      <c r="A16">
        <v>9</v>
      </c>
      <c r="B16" s="2"/>
    </row>
    <row r="17" spans="1:2" x14ac:dyDescent="0.25">
      <c r="A17">
        <v>10</v>
      </c>
      <c r="B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646E-947B-4B00-A6A2-83116CB0AD83}">
  <dimension ref="A3:R16"/>
  <sheetViews>
    <sheetView tabSelected="1" workbookViewId="0">
      <selection activeCell="K20" sqref="K20"/>
    </sheetView>
  </sheetViews>
  <sheetFormatPr defaultRowHeight="15" x14ac:dyDescent="0.25"/>
  <cols>
    <col min="1" max="1" width="18.85546875" bestFit="1" customWidth="1"/>
  </cols>
  <sheetData>
    <row r="3" spans="1:18" x14ac:dyDescent="0.25">
      <c r="B3" t="s">
        <v>32</v>
      </c>
      <c r="C3" t="s">
        <v>33</v>
      </c>
      <c r="D3" t="s">
        <v>34</v>
      </c>
      <c r="E3" t="s">
        <v>44</v>
      </c>
      <c r="F3" t="s">
        <v>35</v>
      </c>
      <c r="G3" t="s">
        <v>36</v>
      </c>
      <c r="H3" t="s">
        <v>37</v>
      </c>
      <c r="I3" t="s">
        <v>45</v>
      </c>
      <c r="J3" t="s">
        <v>38</v>
      </c>
      <c r="K3" t="s">
        <v>39</v>
      </c>
      <c r="L3" t="s">
        <v>40</v>
      </c>
      <c r="M3" t="s">
        <v>45</v>
      </c>
      <c r="N3" t="s">
        <v>41</v>
      </c>
      <c r="O3" t="s">
        <v>42</v>
      </c>
      <c r="P3" t="s">
        <v>43</v>
      </c>
      <c r="Q3" t="s">
        <v>46</v>
      </c>
      <c r="R3" t="s">
        <v>23</v>
      </c>
    </row>
    <row r="4" spans="1:18" x14ac:dyDescent="0.25">
      <c r="A4" t="s">
        <v>47</v>
      </c>
      <c r="B4">
        <v>690</v>
      </c>
      <c r="C4">
        <v>690</v>
      </c>
      <c r="D4">
        <v>690</v>
      </c>
      <c r="E4">
        <f>SUM(B4:D4)</f>
        <v>2070</v>
      </c>
      <c r="F4">
        <v>690</v>
      </c>
      <c r="G4">
        <v>690</v>
      </c>
      <c r="H4">
        <v>690</v>
      </c>
      <c r="I4">
        <f>SUM(F4:H4)</f>
        <v>2070</v>
      </c>
      <c r="J4">
        <v>690</v>
      </c>
      <c r="K4">
        <v>690</v>
      </c>
      <c r="L4">
        <v>690</v>
      </c>
      <c r="M4">
        <f>SUM(J4:L4)</f>
        <v>2070</v>
      </c>
      <c r="N4">
        <v>690</v>
      </c>
      <c r="O4">
        <v>690</v>
      </c>
      <c r="P4">
        <v>690</v>
      </c>
      <c r="Q4">
        <f>SUM(N4:P4)</f>
        <v>2070</v>
      </c>
      <c r="R4">
        <f>SUM(E4,I4,M4,Q4)</f>
        <v>8280</v>
      </c>
    </row>
    <row r="5" spans="1:18" x14ac:dyDescent="0.25">
      <c r="A5" t="s">
        <v>48</v>
      </c>
      <c r="B5">
        <v>250</v>
      </c>
      <c r="C5">
        <v>250</v>
      </c>
      <c r="D5">
        <v>200</v>
      </c>
      <c r="E5">
        <f t="shared" ref="E5:E14" si="0">SUM(B5:D5)</f>
        <v>700</v>
      </c>
      <c r="F5">
        <v>200</v>
      </c>
      <c r="G5">
        <v>175</v>
      </c>
      <c r="H5">
        <v>175</v>
      </c>
      <c r="I5">
        <f t="shared" ref="I5:I14" si="1">SUM(F5:H5)</f>
        <v>550</v>
      </c>
      <c r="J5">
        <v>165</v>
      </c>
      <c r="K5">
        <v>105</v>
      </c>
      <c r="L5">
        <v>165</v>
      </c>
      <c r="M5">
        <f t="shared" ref="M5:M14" si="2">SUM(J5:L5)</f>
        <v>435</v>
      </c>
      <c r="N5">
        <v>175</v>
      </c>
      <c r="O5">
        <v>200</v>
      </c>
      <c r="P5">
        <v>250</v>
      </c>
      <c r="Q5">
        <f t="shared" ref="Q5:Q14" si="3">SUM(N5:P5)</f>
        <v>625</v>
      </c>
      <c r="R5">
        <f t="shared" ref="R5:R14" si="4">SUM(E5,I5,M5,Q5)</f>
        <v>2310</v>
      </c>
    </row>
    <row r="6" spans="1:18" x14ac:dyDescent="0.25">
      <c r="A6" t="s">
        <v>49</v>
      </c>
      <c r="B6">
        <v>185</v>
      </c>
      <c r="C6">
        <v>190</v>
      </c>
      <c r="D6">
        <v>200</v>
      </c>
      <c r="E6">
        <f t="shared" si="0"/>
        <v>575</v>
      </c>
      <c r="F6">
        <v>207</v>
      </c>
      <c r="G6">
        <v>201</v>
      </c>
      <c r="H6">
        <v>213</v>
      </c>
      <c r="I6">
        <f t="shared" si="1"/>
        <v>621</v>
      </c>
      <c r="J6">
        <v>215</v>
      </c>
      <c r="K6">
        <v>100</v>
      </c>
      <c r="L6">
        <v>206</v>
      </c>
      <c r="M6">
        <f t="shared" si="2"/>
        <v>521</v>
      </c>
      <c r="N6">
        <v>213</v>
      </c>
      <c r="O6">
        <v>190</v>
      </c>
      <c r="P6">
        <v>220</v>
      </c>
      <c r="Q6">
        <f t="shared" si="3"/>
        <v>623</v>
      </c>
      <c r="R6">
        <f t="shared" si="4"/>
        <v>2340</v>
      </c>
    </row>
    <row r="7" spans="1:18" x14ac:dyDescent="0.25">
      <c r="A7" t="s">
        <v>50</v>
      </c>
      <c r="B7">
        <v>50</v>
      </c>
      <c r="C7">
        <v>50</v>
      </c>
      <c r="D7">
        <v>50</v>
      </c>
      <c r="E7">
        <f t="shared" si="0"/>
        <v>150</v>
      </c>
      <c r="F7">
        <v>50</v>
      </c>
      <c r="G7">
        <v>50</v>
      </c>
      <c r="H7">
        <v>50</v>
      </c>
      <c r="I7">
        <f t="shared" si="1"/>
        <v>150</v>
      </c>
      <c r="J7">
        <v>50</v>
      </c>
      <c r="K7">
        <v>50</v>
      </c>
      <c r="L7">
        <v>50</v>
      </c>
      <c r="M7">
        <f t="shared" si="2"/>
        <v>150</v>
      </c>
      <c r="N7">
        <v>50</v>
      </c>
      <c r="O7">
        <v>50</v>
      </c>
      <c r="P7">
        <v>50</v>
      </c>
      <c r="Q7">
        <f t="shared" si="3"/>
        <v>150</v>
      </c>
      <c r="R7">
        <f t="shared" si="4"/>
        <v>600</v>
      </c>
    </row>
    <row r="8" spans="1:18" x14ac:dyDescent="0.25">
      <c r="A8" t="s">
        <v>51</v>
      </c>
      <c r="B8">
        <v>500</v>
      </c>
      <c r="C8">
        <v>375</v>
      </c>
      <c r="D8">
        <v>85</v>
      </c>
      <c r="E8">
        <f t="shared" si="0"/>
        <v>960</v>
      </c>
      <c r="F8">
        <v>75</v>
      </c>
      <c r="G8">
        <v>79</v>
      </c>
      <c r="H8">
        <v>77</v>
      </c>
      <c r="I8">
        <f t="shared" si="1"/>
        <v>231</v>
      </c>
      <c r="J8">
        <v>75</v>
      </c>
      <c r="K8">
        <v>75</v>
      </c>
      <c r="L8">
        <v>105</v>
      </c>
      <c r="M8">
        <f t="shared" si="2"/>
        <v>255</v>
      </c>
      <c r="N8">
        <v>105</v>
      </c>
      <c r="O8">
        <v>250</v>
      </c>
      <c r="P8">
        <v>400</v>
      </c>
      <c r="Q8">
        <f t="shared" si="3"/>
        <v>755</v>
      </c>
      <c r="R8">
        <f t="shared" si="4"/>
        <v>2201</v>
      </c>
    </row>
    <row r="9" spans="1:18" x14ac:dyDescent="0.25">
      <c r="A9" t="s">
        <v>52</v>
      </c>
      <c r="B9">
        <v>0</v>
      </c>
      <c r="C9">
        <v>2000</v>
      </c>
      <c r="D9">
        <v>500</v>
      </c>
      <c r="E9">
        <f t="shared" si="0"/>
        <v>2500</v>
      </c>
      <c r="F9">
        <v>0</v>
      </c>
      <c r="G9">
        <v>0</v>
      </c>
      <c r="H9">
        <v>750</v>
      </c>
      <c r="I9">
        <f t="shared" si="1"/>
        <v>750</v>
      </c>
      <c r="J9">
        <v>1500</v>
      </c>
      <c r="K9">
        <v>1100</v>
      </c>
      <c r="L9">
        <v>357</v>
      </c>
      <c r="M9">
        <f t="shared" si="2"/>
        <v>2957</v>
      </c>
      <c r="N9">
        <v>280</v>
      </c>
      <c r="O9">
        <v>120</v>
      </c>
      <c r="P9">
        <v>300</v>
      </c>
      <c r="Q9">
        <f t="shared" si="3"/>
        <v>700</v>
      </c>
      <c r="R9">
        <f t="shared" si="4"/>
        <v>6907</v>
      </c>
    </row>
    <row r="10" spans="1:18" s="5" customFormat="1" x14ac:dyDescent="0.25">
      <c r="A10" s="5" t="s">
        <v>53</v>
      </c>
      <c r="B10" s="5">
        <f>SUM(B4:B9)</f>
        <v>1675</v>
      </c>
      <c r="C10" s="5">
        <f t="shared" ref="C10:R10" si="5">SUM(C4:C9)</f>
        <v>3555</v>
      </c>
      <c r="D10" s="5">
        <f t="shared" si="5"/>
        <v>1725</v>
      </c>
      <c r="E10" s="5">
        <f t="shared" si="5"/>
        <v>6955</v>
      </c>
      <c r="F10" s="5">
        <f t="shared" si="5"/>
        <v>1222</v>
      </c>
      <c r="G10" s="5">
        <f t="shared" si="5"/>
        <v>1195</v>
      </c>
      <c r="H10" s="5">
        <f t="shared" si="5"/>
        <v>1955</v>
      </c>
      <c r="I10" s="5">
        <f t="shared" si="5"/>
        <v>4372</v>
      </c>
      <c r="J10" s="5">
        <f t="shared" si="5"/>
        <v>2695</v>
      </c>
      <c r="K10" s="5">
        <f t="shared" si="5"/>
        <v>2120</v>
      </c>
      <c r="L10" s="5">
        <f t="shared" si="5"/>
        <v>1573</v>
      </c>
      <c r="M10" s="5">
        <f t="shared" si="5"/>
        <v>6388</v>
      </c>
      <c r="N10" s="5">
        <f t="shared" si="5"/>
        <v>1513</v>
      </c>
      <c r="O10" s="5">
        <f t="shared" si="5"/>
        <v>1500</v>
      </c>
      <c r="P10" s="5">
        <f t="shared" si="5"/>
        <v>1910</v>
      </c>
      <c r="Q10" s="5">
        <f t="shared" si="5"/>
        <v>4923</v>
      </c>
      <c r="R10" s="5">
        <f t="shared" si="5"/>
        <v>22638</v>
      </c>
    </row>
    <row r="11" spans="1:18" x14ac:dyDescent="0.25">
      <c r="A11" t="s">
        <v>54</v>
      </c>
      <c r="B11">
        <v>45000</v>
      </c>
      <c r="C11">
        <v>47500</v>
      </c>
      <c r="D11">
        <v>55000</v>
      </c>
      <c r="E11">
        <f t="shared" si="0"/>
        <v>147500</v>
      </c>
      <c r="F11">
        <v>75000</v>
      </c>
      <c r="G11">
        <v>77500</v>
      </c>
      <c r="H11">
        <v>80750</v>
      </c>
      <c r="I11">
        <f t="shared" si="1"/>
        <v>233250</v>
      </c>
      <c r="J11">
        <v>85000</v>
      </c>
      <c r="K11">
        <v>95000</v>
      </c>
      <c r="L11">
        <v>45000</v>
      </c>
      <c r="M11">
        <f t="shared" si="2"/>
        <v>225000</v>
      </c>
      <c r="N11">
        <v>56000</v>
      </c>
      <c r="O11">
        <v>45000</v>
      </c>
      <c r="P11">
        <v>45000</v>
      </c>
      <c r="Q11">
        <f t="shared" si="3"/>
        <v>146000</v>
      </c>
      <c r="R11">
        <f t="shared" si="4"/>
        <v>751750</v>
      </c>
    </row>
    <row r="12" spans="1:18" x14ac:dyDescent="0.25">
      <c r="A12" t="s">
        <v>55</v>
      </c>
      <c r="B12">
        <v>350</v>
      </c>
      <c r="C12">
        <v>350</v>
      </c>
      <c r="D12">
        <v>350</v>
      </c>
      <c r="E12">
        <f t="shared" si="0"/>
        <v>1050</v>
      </c>
      <c r="F12">
        <v>675</v>
      </c>
      <c r="G12">
        <v>700</v>
      </c>
      <c r="H12">
        <v>700</v>
      </c>
      <c r="I12">
        <f t="shared" si="1"/>
        <v>2075</v>
      </c>
      <c r="J12">
        <v>725</v>
      </c>
      <c r="K12">
        <v>750</v>
      </c>
      <c r="L12">
        <v>750</v>
      </c>
      <c r="M12">
        <f t="shared" si="2"/>
        <v>2225</v>
      </c>
      <c r="N12">
        <v>500</v>
      </c>
      <c r="O12">
        <v>450</v>
      </c>
      <c r="P12">
        <v>500</v>
      </c>
      <c r="Q12">
        <f t="shared" si="3"/>
        <v>1450</v>
      </c>
      <c r="R12">
        <f t="shared" si="4"/>
        <v>6800</v>
      </c>
    </row>
    <row r="13" spans="1:18" x14ac:dyDescent="0.25">
      <c r="A13" t="s">
        <v>56</v>
      </c>
      <c r="B13">
        <v>1500</v>
      </c>
      <c r="C13">
        <v>1500</v>
      </c>
      <c r="D13">
        <v>1500</v>
      </c>
      <c r="E13">
        <f t="shared" si="0"/>
        <v>4500</v>
      </c>
      <c r="F13">
        <v>2150</v>
      </c>
      <c r="G13">
        <v>2150</v>
      </c>
      <c r="H13">
        <v>2150</v>
      </c>
      <c r="I13">
        <f t="shared" si="1"/>
        <v>6450</v>
      </c>
      <c r="J13">
        <v>2150</v>
      </c>
      <c r="K13">
        <v>2150</v>
      </c>
      <c r="L13">
        <v>2150</v>
      </c>
      <c r="M13">
        <f t="shared" si="2"/>
        <v>6450</v>
      </c>
      <c r="N13">
        <v>1500</v>
      </c>
      <c r="O13">
        <v>1500</v>
      </c>
      <c r="P13">
        <v>1500</v>
      </c>
      <c r="Q13">
        <f t="shared" si="3"/>
        <v>4500</v>
      </c>
      <c r="R13">
        <f t="shared" si="4"/>
        <v>21900</v>
      </c>
    </row>
    <row r="14" spans="1:18" x14ac:dyDescent="0.25">
      <c r="A14" t="s">
        <v>57</v>
      </c>
      <c r="B14">
        <v>1200</v>
      </c>
      <c r="C14">
        <v>1200</v>
      </c>
      <c r="D14">
        <v>1200</v>
      </c>
      <c r="E14">
        <f t="shared" si="0"/>
        <v>3600</v>
      </c>
      <c r="F14">
        <v>1350</v>
      </c>
      <c r="G14">
        <v>1350</v>
      </c>
      <c r="H14">
        <v>1500</v>
      </c>
      <c r="I14">
        <f t="shared" si="1"/>
        <v>4200</v>
      </c>
      <c r="J14">
        <v>1500</v>
      </c>
      <c r="K14">
        <v>1500</v>
      </c>
      <c r="L14">
        <v>1500</v>
      </c>
      <c r="M14">
        <f t="shared" si="2"/>
        <v>4500</v>
      </c>
      <c r="N14">
        <v>1350</v>
      </c>
      <c r="O14">
        <v>13500</v>
      </c>
      <c r="P14">
        <v>2000</v>
      </c>
      <c r="Q14">
        <f t="shared" si="3"/>
        <v>16850</v>
      </c>
      <c r="R14">
        <f t="shared" si="4"/>
        <v>29150</v>
      </c>
    </row>
    <row r="15" spans="1:18" s="5" customFormat="1" x14ac:dyDescent="0.25">
      <c r="A15" s="5" t="s">
        <v>58</v>
      </c>
      <c r="B15" s="5">
        <f>SUM(B11:B14)</f>
        <v>48050</v>
      </c>
      <c r="C15" s="5">
        <f t="shared" ref="C15:R15" si="6">SUM(C11:C14)</f>
        <v>50550</v>
      </c>
      <c r="D15" s="5">
        <f t="shared" si="6"/>
        <v>58050</v>
      </c>
      <c r="E15" s="5">
        <f t="shared" si="6"/>
        <v>156650</v>
      </c>
      <c r="F15" s="5">
        <f t="shared" si="6"/>
        <v>79175</v>
      </c>
      <c r="G15" s="5">
        <f t="shared" si="6"/>
        <v>81700</v>
      </c>
      <c r="H15" s="5">
        <f t="shared" si="6"/>
        <v>85100</v>
      </c>
      <c r="I15" s="5">
        <f t="shared" si="6"/>
        <v>245975</v>
      </c>
      <c r="J15" s="5">
        <f t="shared" si="6"/>
        <v>89375</v>
      </c>
      <c r="K15" s="5">
        <f t="shared" si="6"/>
        <v>99400</v>
      </c>
      <c r="L15" s="5">
        <f t="shared" si="6"/>
        <v>49400</v>
      </c>
      <c r="M15" s="5">
        <f t="shared" si="6"/>
        <v>238175</v>
      </c>
      <c r="N15" s="5">
        <f t="shared" si="6"/>
        <v>59350</v>
      </c>
      <c r="O15" s="5">
        <f t="shared" si="6"/>
        <v>60450</v>
      </c>
      <c r="P15" s="5">
        <f t="shared" si="6"/>
        <v>49000</v>
      </c>
      <c r="Q15" s="5">
        <f t="shared" si="6"/>
        <v>168800</v>
      </c>
      <c r="R15" s="5">
        <f t="shared" si="6"/>
        <v>809600</v>
      </c>
    </row>
    <row r="16" spans="1:18" s="3" customFormat="1" x14ac:dyDescent="0.25">
      <c r="A16" s="3" t="s">
        <v>59</v>
      </c>
      <c r="B16" s="3">
        <f>SUM(B10,B15)</f>
        <v>49725</v>
      </c>
      <c r="C16" s="3">
        <f t="shared" ref="C16:R16" si="7">SUM(C10,C15)</f>
        <v>54105</v>
      </c>
      <c r="D16" s="3">
        <f t="shared" si="7"/>
        <v>59775</v>
      </c>
      <c r="E16" s="3">
        <f t="shared" si="7"/>
        <v>163605</v>
      </c>
      <c r="F16" s="3">
        <f t="shared" si="7"/>
        <v>80397</v>
      </c>
      <c r="G16" s="3">
        <f t="shared" si="7"/>
        <v>82895</v>
      </c>
      <c r="H16" s="3">
        <f t="shared" si="7"/>
        <v>87055</v>
      </c>
      <c r="I16" s="3">
        <f t="shared" si="7"/>
        <v>250347</v>
      </c>
      <c r="J16" s="3">
        <f t="shared" si="7"/>
        <v>92070</v>
      </c>
      <c r="K16" s="3">
        <f t="shared" si="7"/>
        <v>101520</v>
      </c>
      <c r="L16" s="3">
        <f t="shared" si="7"/>
        <v>50973</v>
      </c>
      <c r="M16" s="3">
        <f t="shared" si="7"/>
        <v>244563</v>
      </c>
      <c r="N16" s="3">
        <f t="shared" si="7"/>
        <v>60863</v>
      </c>
      <c r="O16" s="3">
        <f t="shared" si="7"/>
        <v>61950</v>
      </c>
      <c r="P16" s="3">
        <f t="shared" si="7"/>
        <v>50910</v>
      </c>
      <c r="Q16" s="3">
        <f t="shared" si="7"/>
        <v>173723</v>
      </c>
      <c r="R16" s="3">
        <f t="shared" si="7"/>
        <v>832238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2263BC723F04EAC13E442A33E2F21" ma:contentTypeVersion="2" ma:contentTypeDescription="Create a new document." ma:contentTypeScope="" ma:versionID="ab11429570cfb788ed841cc1e3808cd3">
  <xsd:schema xmlns:xsd="http://www.w3.org/2001/XMLSchema" xmlns:xs="http://www.w3.org/2001/XMLSchema" xmlns:p="http://schemas.microsoft.com/office/2006/metadata/properties" xmlns:ns2="cf602098-75f9-4c0e-be8f-88f0333fa7cb" targetNamespace="http://schemas.microsoft.com/office/2006/metadata/properties" ma:root="true" ma:fieldsID="3874fc48149a3d6c6c744ae9115eb69c" ns2:_="">
    <xsd:import namespace="cf602098-75f9-4c0e-be8f-88f0333fa7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02098-75f9-4c0e-be8f-88f0333fa7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A9250C-BC36-41A9-B82B-5B3167C1C761}"/>
</file>

<file path=customXml/itemProps2.xml><?xml version="1.0" encoding="utf-8"?>
<ds:datastoreItem xmlns:ds="http://schemas.openxmlformats.org/officeDocument/2006/customXml" ds:itemID="{43EE4C7F-B626-479D-A1C1-3D2CECB1A891}"/>
</file>

<file path=customXml/itemProps3.xml><?xml version="1.0" encoding="utf-8"?>
<ds:datastoreItem xmlns:ds="http://schemas.openxmlformats.org/officeDocument/2006/customXml" ds:itemID="{5688DA65-C98D-49E4-A272-6B5824D147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GoalSeek</vt:lpstr>
      <vt:lpstr>Solver</vt:lpstr>
      <vt:lpstr>Scenarii</vt:lpstr>
      <vt:lpstr>Tabele simulare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</dc:creator>
  <cp:lastModifiedBy>AllUser</cp:lastModifiedBy>
  <dcterms:created xsi:type="dcterms:W3CDTF">2022-03-27T06:05:11Z</dcterms:created>
  <dcterms:modified xsi:type="dcterms:W3CDTF">2022-03-30T14:52:02Z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0x0101009552263BC723F04EAC13E442A33E2F21</vt:lpwstr>
  </property>
</Properties>
</file>