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doctorat\predareFEAA\isa\ME\"/>
    </mc:Choice>
  </mc:AlternateContent>
  <xr:revisionPtr revIDLastSave="0" documentId="13_ncr:1_{AEFE2769-BA8A-49A6-9D33-19568A793506}" xr6:coauthVersionLast="47" xr6:coauthVersionMax="47" xr10:uidLastSave="{00000000-0000-0000-0000-000000000000}"/>
  <bookViews>
    <workbookView xWindow="25080" yWindow="-120" windowWidth="25440" windowHeight="15390" activeTab="1" xr2:uid="{BE604FB2-37CE-446D-A3AB-E705E80C0E35}"/>
  </bookViews>
  <sheets>
    <sheet name="Lab ex1" sheetId="1" r:id="rId1"/>
    <sheet name="Lab ex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2" l="1"/>
  <c r="G13" i="2" s="1"/>
  <c r="F11" i="2"/>
  <c r="G11" i="2" s="1"/>
  <c r="F7" i="2"/>
  <c r="G7" i="2" s="1"/>
  <c r="F9" i="2"/>
  <c r="G9" i="2" s="1"/>
  <c r="F10" i="2"/>
  <c r="G10" i="2" s="1"/>
  <c r="F8" i="2"/>
  <c r="G8" i="2" s="1"/>
  <c r="F14" i="2"/>
  <c r="G14" i="2" s="1"/>
  <c r="F12" i="2"/>
  <c r="G12" i="2" s="1"/>
  <c r="F5" i="2"/>
  <c r="G5" i="2" s="1"/>
  <c r="F6" i="2"/>
  <c r="H6" i="2" s="1"/>
  <c r="C17" i="1"/>
  <c r="B17" i="1"/>
  <c r="C16" i="1"/>
  <c r="B16" i="1"/>
  <c r="C15" i="1"/>
  <c r="B15" i="1"/>
  <c r="C14" i="1"/>
  <c r="B14" i="1"/>
  <c r="C11" i="1"/>
  <c r="B11" i="1"/>
  <c r="C8" i="1"/>
  <c r="B8" i="1"/>
  <c r="G6" i="2" l="1"/>
  <c r="J6" i="2"/>
  <c r="I6" i="2"/>
  <c r="J9" i="2"/>
  <c r="I9" i="2"/>
  <c r="H9" i="2"/>
  <c r="J7" i="2"/>
  <c r="J11" i="2"/>
  <c r="H12" i="2"/>
  <c r="I7" i="2"/>
  <c r="I11" i="2"/>
  <c r="I12" i="2"/>
  <c r="J14" i="2"/>
  <c r="I14" i="2"/>
  <c r="H14" i="2"/>
  <c r="J8" i="2"/>
  <c r="I8" i="2"/>
  <c r="H11" i="2"/>
  <c r="I13" i="2"/>
  <c r="J12" i="2"/>
  <c r="H13" i="2"/>
  <c r="H7" i="2"/>
  <c r="H8" i="2"/>
  <c r="J13" i="2"/>
  <c r="J5" i="2"/>
  <c r="J10" i="2"/>
  <c r="I5" i="2"/>
  <c r="I10" i="2"/>
  <c r="H5" i="2"/>
  <c r="H10" i="2"/>
</calcChain>
</file>

<file path=xl/sharedStrings.xml><?xml version="1.0" encoding="utf-8"?>
<sst xmlns="http://schemas.openxmlformats.org/spreadsheetml/2006/main" count="52" uniqueCount="43">
  <si>
    <t>Indicator</t>
  </si>
  <si>
    <t>Anul precedent</t>
  </si>
  <si>
    <t>Anul curent</t>
  </si>
  <si>
    <t>Venituri din exploatare</t>
  </si>
  <si>
    <t>Cheltuieli de exploatare</t>
  </si>
  <si>
    <t>Venituri financiare</t>
  </si>
  <si>
    <t>Cheltuieli financiare</t>
  </si>
  <si>
    <t>Venituri extraordinare</t>
  </si>
  <si>
    <t>Cheltuieli extraordinare</t>
  </si>
  <si>
    <t>Rezultat din exploatare</t>
  </si>
  <si>
    <t>Rezultat financiar</t>
  </si>
  <si>
    <t>Rezultat extraordinar</t>
  </si>
  <si>
    <t>Impozit</t>
  </si>
  <si>
    <t>Rezultat net</t>
  </si>
  <si>
    <t xml:space="preserve">S.C. Alfa S.R.L. </t>
  </si>
  <si>
    <t>Rezultatul brut</t>
  </si>
  <si>
    <t>Pix cu mina</t>
  </si>
  <si>
    <t>Pix cu gel</t>
  </si>
  <si>
    <t>Pix diplomat</t>
  </si>
  <si>
    <t>Pix Senator</t>
  </si>
  <si>
    <t>Pix Presedinte</t>
  </si>
  <si>
    <t>Creion cu radiera</t>
  </si>
  <si>
    <t>Radiera</t>
  </si>
  <si>
    <t>Hartie A4</t>
  </si>
  <si>
    <t>Cerneala</t>
  </si>
  <si>
    <t>Den produs</t>
  </si>
  <si>
    <t>UM</t>
  </si>
  <si>
    <t>buc</t>
  </si>
  <si>
    <t>Cantitate</t>
  </si>
  <si>
    <t>Pret unitar</t>
  </si>
  <si>
    <t>Hartie colorata A4</t>
  </si>
  <si>
    <t>Valoare</t>
  </si>
  <si>
    <t>SC BETA SRL</t>
  </si>
  <si>
    <t>Curs valutar</t>
  </si>
  <si>
    <t>eur</t>
  </si>
  <si>
    <t>dolar</t>
  </si>
  <si>
    <t>lire</t>
  </si>
  <si>
    <t>crypto</t>
  </si>
  <si>
    <t>Column1</t>
  </si>
  <si>
    <t>Valoare in eur</t>
  </si>
  <si>
    <t>Valoare in dolar</t>
  </si>
  <si>
    <t>Valoare in lire</t>
  </si>
  <si>
    <t>Valoare in 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</si>
</sst>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/>
    <xf numFmtId="2" fontId="0" fillId="0" borderId="0" xfId="0" applyNumberFormat="1"/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5">
    <dxf>
      <numFmt numFmtId="165" formatCode="_([$€-2]\ * #,##0.00_);_([$€-2]\ * \(#,##0.00\);_([$€-2]\ * &quot;-&quot;??_);_(@_)"/>
      <protection locked="0" hidden="0"/>
    </dxf>
    <dxf>
      <numFmt numFmtId="164" formatCode="_([$$-409]* #,##0.00_);_([$$-409]* \(#,##0.00\);_([$$-409]* &quot;-&quot;??_);_(@_)"/>
      <protection locked="0" hidden="0"/>
    </dxf>
    <dxf>
      <numFmt numFmtId="2" formatCode="0.00"/>
    </dxf>
    <dxf>
      <font>
        <b/>
        <i val="0"/>
      </font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578AF-F36C-49DB-A51B-75D0E5456EA8}" name="Table1" displayName="Table1" ref="A4:J14" totalsRowShown="0">
  <autoFilter ref="A4:J14" xr:uid="{B38578AF-F36C-49DB-A51B-75D0E5456EA8}"/>
  <sortState xmlns:xlrd2="http://schemas.microsoft.com/office/spreadsheetml/2017/richdata2" ref="A5:J14">
    <sortCondition ref="D5:D14"/>
  </sortState>
  <tableColumns count="10">
    <tableColumn id="1" xr3:uid="{2BDBE26C-0340-43B1-BA72-882AB320EBCF}" name="Column1"/>
    <tableColumn id="2" xr3:uid="{75446B6B-66BC-448D-B683-C89BC1678AAC}" name="Den produs"/>
    <tableColumn id="3" xr3:uid="{D9D0C116-1D75-4A87-ABB0-3EC755631185}" name="UM"/>
    <tableColumn id="4" xr3:uid="{50B56C38-0A56-4EB0-818C-01205416052A}" name="Cantitate"/>
    <tableColumn id="5" xr3:uid="{14A5AA7E-7B24-4FF2-AC33-63A5550C3809}" name="Pret unitar" dataDxfId="4"/>
    <tableColumn id="6" xr3:uid="{43172774-C82A-4872-A067-BE0A2B2EB29E}" name="Valoare">
      <calculatedColumnFormula>D5*E5</calculatedColumnFormula>
    </tableColumn>
    <tableColumn id="7" xr3:uid="{8EA36F44-B5A9-4316-82EB-4B5BFC2E0271}" name="Valoare in eur" dataDxfId="0">
      <calculatedColumnFormula>$F5/I$2</calculatedColumnFormula>
    </tableColumn>
    <tableColumn id="8" xr3:uid="{BF813FE2-94CF-4FE5-9555-9794CB9E126F}" name="Valoare in dolar" dataDxfId="1">
      <calculatedColumnFormula>$F5/J$2</calculatedColumnFormula>
    </tableColumn>
    <tableColumn id="9" xr3:uid="{BEE801D9-4343-473D-8411-908BE9E3ABEC}" name="Valoare in lire" dataDxfId="2">
      <calculatedColumnFormula>$F5/K$2</calculatedColumnFormula>
    </tableColumn>
    <tableColumn id="10" xr3:uid="{BA31B116-652D-4B62-8D34-2A27C60847B7}" name="Valoare in crypto">
      <calculatedColumnFormula>$F5/L$2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6FC7-C975-4440-BF20-A8B62A8638CE}">
  <dimension ref="A3:C17"/>
  <sheetViews>
    <sheetView workbookViewId="0">
      <selection activeCell="B17" sqref="B17:C17"/>
    </sheetView>
  </sheetViews>
  <sheetFormatPr defaultRowHeight="15" x14ac:dyDescent="0.25"/>
  <cols>
    <col min="1" max="1" width="21" customWidth="1"/>
    <col min="2" max="2" width="14.5703125" customWidth="1"/>
    <col min="3" max="3" width="19.7109375" customWidth="1"/>
  </cols>
  <sheetData>
    <row r="3" spans="1:3" x14ac:dyDescent="0.25">
      <c r="A3" t="s">
        <v>14</v>
      </c>
    </row>
    <row r="4" spans="1:3" ht="15.75" thickBot="1" x14ac:dyDescent="0.3"/>
    <row r="5" spans="1:3" ht="26.25" thickBot="1" x14ac:dyDescent="0.3">
      <c r="A5" s="1" t="s">
        <v>0</v>
      </c>
      <c r="B5" s="2" t="s">
        <v>1</v>
      </c>
      <c r="C5" s="2" t="s">
        <v>2</v>
      </c>
    </row>
    <row r="6" spans="1:3" ht="15.75" thickBot="1" x14ac:dyDescent="0.3">
      <c r="A6" s="3" t="s">
        <v>3</v>
      </c>
      <c r="B6" s="4">
        <v>1800</v>
      </c>
      <c r="C6" s="4">
        <v>2200</v>
      </c>
    </row>
    <row r="7" spans="1:3" ht="15.75" thickBot="1" x14ac:dyDescent="0.3">
      <c r="A7" s="3" t="s">
        <v>4</v>
      </c>
      <c r="B7" s="4">
        <v>1500</v>
      </c>
      <c r="C7" s="4">
        <v>1850</v>
      </c>
    </row>
    <row r="8" spans="1:3" ht="15.75" thickBot="1" x14ac:dyDescent="0.3">
      <c r="A8" s="3" t="s">
        <v>9</v>
      </c>
      <c r="B8" s="4">
        <f>B6-B7</f>
        <v>300</v>
      </c>
      <c r="C8" s="4">
        <f>C6-C7</f>
        <v>350</v>
      </c>
    </row>
    <row r="9" spans="1:3" ht="15.75" thickBot="1" x14ac:dyDescent="0.3">
      <c r="A9" s="3" t="s">
        <v>5</v>
      </c>
      <c r="B9" s="4">
        <v>800</v>
      </c>
      <c r="C9" s="4">
        <v>1100</v>
      </c>
    </row>
    <row r="10" spans="1:3" ht="15.75" thickBot="1" x14ac:dyDescent="0.3">
      <c r="A10" s="3" t="s">
        <v>6</v>
      </c>
      <c r="B10" s="4">
        <v>550</v>
      </c>
      <c r="C10" s="4">
        <v>785</v>
      </c>
    </row>
    <row r="11" spans="1:3" ht="15.75" thickBot="1" x14ac:dyDescent="0.3">
      <c r="A11" s="3" t="s">
        <v>10</v>
      </c>
      <c r="B11" s="4">
        <f>B9-B10</f>
        <v>250</v>
      </c>
      <c r="C11" s="4">
        <f>C9-C10</f>
        <v>315</v>
      </c>
    </row>
    <row r="12" spans="1:3" ht="15.75" thickBot="1" x14ac:dyDescent="0.3">
      <c r="A12" s="3" t="s">
        <v>7</v>
      </c>
      <c r="B12" s="4">
        <v>350</v>
      </c>
      <c r="C12" s="4">
        <v>460</v>
      </c>
    </row>
    <row r="13" spans="1:3" ht="15.75" thickBot="1" x14ac:dyDescent="0.3">
      <c r="A13" s="3" t="s">
        <v>8</v>
      </c>
      <c r="B13" s="4">
        <v>220</v>
      </c>
      <c r="C13" s="4">
        <v>370</v>
      </c>
    </row>
    <row r="14" spans="1:3" ht="15.75" thickBot="1" x14ac:dyDescent="0.3">
      <c r="A14" s="5" t="s">
        <v>11</v>
      </c>
      <c r="B14" s="6">
        <f>B12-B13</f>
        <v>130</v>
      </c>
      <c r="C14" s="6">
        <f>C12-C13</f>
        <v>90</v>
      </c>
    </row>
    <row r="15" spans="1:3" ht="15.75" thickBot="1" x14ac:dyDescent="0.3">
      <c r="A15" s="5" t="s">
        <v>15</v>
      </c>
      <c r="B15" s="6">
        <f>B8+B11+B14</f>
        <v>680</v>
      </c>
      <c r="C15" s="6">
        <f>SUM(C8,C11,C14)</f>
        <v>755</v>
      </c>
    </row>
    <row r="16" spans="1:3" ht="15.75" thickBot="1" x14ac:dyDescent="0.3">
      <c r="A16" s="5" t="s">
        <v>12</v>
      </c>
      <c r="B16" s="6">
        <f>16%*B15</f>
        <v>108.8</v>
      </c>
      <c r="C16" s="6">
        <f>C15*0.16</f>
        <v>120.8</v>
      </c>
    </row>
    <row r="17" spans="1:3" ht="15.75" thickBot="1" x14ac:dyDescent="0.3">
      <c r="A17" s="5" t="s">
        <v>13</v>
      </c>
      <c r="B17" s="6">
        <f>B15-B16</f>
        <v>571.20000000000005</v>
      </c>
      <c r="C17" s="6">
        <f>C15-C16</f>
        <v>634.20000000000005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E0B6-C248-4574-975E-AC5BF2969976}">
  <dimension ref="A1:L18"/>
  <sheetViews>
    <sheetView tabSelected="1" workbookViewId="0">
      <selection activeCell="H16" sqref="H16"/>
    </sheetView>
  </sheetViews>
  <sheetFormatPr defaultRowHeight="15" x14ac:dyDescent="0.25"/>
  <cols>
    <col min="1" max="1" width="11.42578125" bestFit="1" customWidth="1"/>
    <col min="2" max="2" width="16.140625" bestFit="1" customWidth="1"/>
    <col min="4" max="4" width="9.140625" customWidth="1"/>
    <col min="5" max="5" width="9.7109375" customWidth="1"/>
    <col min="6" max="6" width="7.85546875" customWidth="1"/>
    <col min="7" max="7" width="15.85546875" bestFit="1" customWidth="1"/>
    <col min="8" max="8" width="17.42578125" bestFit="1" customWidth="1"/>
    <col min="9" max="9" width="8.42578125" customWidth="1"/>
    <col min="10" max="10" width="12.140625" customWidth="1"/>
  </cols>
  <sheetData>
    <row r="1" spans="1:12" x14ac:dyDescent="0.25">
      <c r="I1" t="s">
        <v>34</v>
      </c>
      <c r="J1" t="s">
        <v>35</v>
      </c>
      <c r="K1" t="s">
        <v>36</v>
      </c>
      <c r="L1" t="s">
        <v>37</v>
      </c>
    </row>
    <row r="2" spans="1:12" x14ac:dyDescent="0.25">
      <c r="A2" t="s">
        <v>32</v>
      </c>
      <c r="H2" t="s">
        <v>33</v>
      </c>
      <c r="I2">
        <v>4.95</v>
      </c>
      <c r="J2">
        <v>4.3</v>
      </c>
      <c r="K2">
        <v>5.2</v>
      </c>
      <c r="L2">
        <v>100000</v>
      </c>
    </row>
    <row r="4" spans="1:12" x14ac:dyDescent="0.25">
      <c r="A4" t="s">
        <v>38</v>
      </c>
      <c r="B4" t="s">
        <v>25</v>
      </c>
      <c r="C4" t="s">
        <v>26</v>
      </c>
      <c r="D4" t="s">
        <v>28</v>
      </c>
      <c r="E4" t="s">
        <v>29</v>
      </c>
      <c r="F4" t="s">
        <v>31</v>
      </c>
      <c r="G4" t="s">
        <v>39</v>
      </c>
      <c r="H4" t="s">
        <v>40</v>
      </c>
      <c r="I4" t="s">
        <v>41</v>
      </c>
      <c r="J4" t="s">
        <v>42</v>
      </c>
    </row>
    <row r="5" spans="1:12" x14ac:dyDescent="0.25">
      <c r="A5">
        <v>10</v>
      </c>
      <c r="B5" t="s">
        <v>24</v>
      </c>
      <c r="C5" t="s">
        <v>27</v>
      </c>
      <c r="D5">
        <v>30</v>
      </c>
      <c r="E5" s="7">
        <v>10</v>
      </c>
      <c r="F5">
        <f>D5*E5</f>
        <v>300</v>
      </c>
      <c r="G5" s="9">
        <f>$F5/I$2</f>
        <v>60.606060606060602</v>
      </c>
      <c r="H5" s="8">
        <f>$F5/J$2</f>
        <v>69.767441860465112</v>
      </c>
      <c r="I5" s="7">
        <f>$F5/K$2</f>
        <v>57.692307692307693</v>
      </c>
      <c r="J5">
        <f>$F5/L$2</f>
        <v>3.0000000000000001E-3</v>
      </c>
    </row>
    <row r="6" spans="1:12" x14ac:dyDescent="0.25">
      <c r="A6">
        <v>1</v>
      </c>
      <c r="B6" t="s">
        <v>16</v>
      </c>
      <c r="C6" t="s">
        <v>27</v>
      </c>
      <c r="D6">
        <v>50</v>
      </c>
      <c r="E6" s="7">
        <v>2</v>
      </c>
      <c r="F6">
        <f>D6*E6</f>
        <v>100</v>
      </c>
      <c r="G6" s="9">
        <f>$F6/I$2</f>
        <v>20.202020202020201</v>
      </c>
      <c r="H6" s="8">
        <f>$F6/J$2</f>
        <v>23.255813953488374</v>
      </c>
      <c r="I6" s="7">
        <f>$F6/K$2</f>
        <v>19.23076923076923</v>
      </c>
      <c r="J6">
        <f>$F6/L$2</f>
        <v>1E-3</v>
      </c>
    </row>
    <row r="7" spans="1:12" x14ac:dyDescent="0.25">
      <c r="A7">
        <v>4</v>
      </c>
      <c r="B7" t="s">
        <v>19</v>
      </c>
      <c r="C7" t="s">
        <v>27</v>
      </c>
      <c r="D7">
        <v>50</v>
      </c>
      <c r="E7" s="7">
        <v>3</v>
      </c>
      <c r="F7">
        <f>D7*E7</f>
        <v>150</v>
      </c>
      <c r="G7" s="9">
        <f>$F7/I$2</f>
        <v>30.303030303030301</v>
      </c>
      <c r="H7" s="8">
        <f>$F7/J$2</f>
        <v>34.883720930232556</v>
      </c>
      <c r="I7" s="7">
        <f>$F7/K$2</f>
        <v>28.846153846153847</v>
      </c>
      <c r="J7">
        <f>$F7/L$2</f>
        <v>1.5E-3</v>
      </c>
    </row>
    <row r="8" spans="1:12" x14ac:dyDescent="0.25">
      <c r="A8">
        <v>7</v>
      </c>
      <c r="B8" t="s">
        <v>22</v>
      </c>
      <c r="C8" t="s">
        <v>27</v>
      </c>
      <c r="D8">
        <v>56</v>
      </c>
      <c r="E8" s="7">
        <v>0.7</v>
      </c>
      <c r="F8">
        <f>D8*E8</f>
        <v>39.199999999999996</v>
      </c>
      <c r="G8" s="9">
        <f>$F8/I$2</f>
        <v>7.9191919191919178</v>
      </c>
      <c r="H8" s="8">
        <f>$F8/J$2</f>
        <v>9.1162790697674421</v>
      </c>
      <c r="I8" s="7">
        <f>$F8/K$2</f>
        <v>7.5384615384615374</v>
      </c>
      <c r="J8">
        <f>$F8/L$2</f>
        <v>3.9199999999999993E-4</v>
      </c>
    </row>
    <row r="9" spans="1:12" x14ac:dyDescent="0.25">
      <c r="A9">
        <v>5</v>
      </c>
      <c r="B9" t="s">
        <v>20</v>
      </c>
      <c r="C9" t="s">
        <v>27</v>
      </c>
      <c r="D9">
        <v>65</v>
      </c>
      <c r="E9" s="7">
        <v>7</v>
      </c>
      <c r="F9">
        <f>D9*E9</f>
        <v>455</v>
      </c>
      <c r="G9" s="9">
        <f>$F9/I$2</f>
        <v>91.919191919191917</v>
      </c>
      <c r="H9" s="8">
        <f>$F9/J$2</f>
        <v>105.81395348837209</v>
      </c>
      <c r="I9" s="7">
        <f>$F9/K$2</f>
        <v>87.5</v>
      </c>
      <c r="J9">
        <f>$F9/L$2</f>
        <v>4.5500000000000002E-3</v>
      </c>
    </row>
    <row r="10" spans="1:12" x14ac:dyDescent="0.25">
      <c r="A10">
        <v>6</v>
      </c>
      <c r="B10" t="s">
        <v>21</v>
      </c>
      <c r="C10" t="s">
        <v>27</v>
      </c>
      <c r="D10">
        <v>123</v>
      </c>
      <c r="E10" s="7">
        <v>1.2</v>
      </c>
      <c r="F10">
        <f>D10*E10</f>
        <v>147.6</v>
      </c>
      <c r="G10" s="9">
        <f>$F10/I$2</f>
        <v>29.818181818181817</v>
      </c>
      <c r="H10" s="8">
        <f>$F10/J$2</f>
        <v>34.325581395348834</v>
      </c>
      <c r="I10" s="7">
        <f>$F10/K$2</f>
        <v>28.384615384615383</v>
      </c>
      <c r="J10">
        <f>$F10/L$2</f>
        <v>1.4759999999999999E-3</v>
      </c>
    </row>
    <row r="11" spans="1:12" x14ac:dyDescent="0.25">
      <c r="A11">
        <v>3</v>
      </c>
      <c r="B11" t="s">
        <v>18</v>
      </c>
      <c r="C11" t="s">
        <v>27</v>
      </c>
      <c r="D11">
        <v>140</v>
      </c>
      <c r="E11" s="7">
        <v>5</v>
      </c>
      <c r="F11">
        <f>D11*E11</f>
        <v>700</v>
      </c>
      <c r="G11" s="9">
        <f>$F11/I$2</f>
        <v>141.4141414141414</v>
      </c>
      <c r="H11" s="8">
        <f>$F11/J$2</f>
        <v>162.79069767441862</v>
      </c>
      <c r="I11" s="7">
        <f>$F11/K$2</f>
        <v>134.61538461538461</v>
      </c>
      <c r="J11">
        <f>$F11/L$2</f>
        <v>7.0000000000000001E-3</v>
      </c>
    </row>
    <row r="12" spans="1:12" x14ac:dyDescent="0.25">
      <c r="A12">
        <v>9</v>
      </c>
      <c r="B12" t="s">
        <v>30</v>
      </c>
      <c r="C12" t="s">
        <v>27</v>
      </c>
      <c r="D12">
        <v>150</v>
      </c>
      <c r="E12" s="7">
        <v>65</v>
      </c>
      <c r="F12">
        <f>D12*E12</f>
        <v>9750</v>
      </c>
      <c r="G12" s="9">
        <f>$F12/I$2</f>
        <v>1969.6969696969695</v>
      </c>
      <c r="H12" s="8">
        <f>$F12/J$2</f>
        <v>2267.4418604651164</v>
      </c>
      <c r="I12" s="7">
        <f>$F12/K$2</f>
        <v>1875</v>
      </c>
      <c r="J12">
        <f>$F12/L$2</f>
        <v>9.7500000000000003E-2</v>
      </c>
    </row>
    <row r="13" spans="1:12" x14ac:dyDescent="0.25">
      <c r="A13">
        <v>2</v>
      </c>
      <c r="B13" t="s">
        <v>17</v>
      </c>
      <c r="C13" t="s">
        <v>27</v>
      </c>
      <c r="D13">
        <v>200</v>
      </c>
      <c r="E13" s="7">
        <v>2.2999999999999998</v>
      </c>
      <c r="F13">
        <f>D13*E13</f>
        <v>459.99999999999994</v>
      </c>
      <c r="G13" s="9">
        <f>$F13/I$2</f>
        <v>92.929292929292913</v>
      </c>
      <c r="H13" s="8">
        <f>$F13/J$2</f>
        <v>106.9767441860465</v>
      </c>
      <c r="I13" s="7">
        <f>$F13/K$2</f>
        <v>88.461538461538453</v>
      </c>
      <c r="J13">
        <f>$F13/L$2</f>
        <v>4.5999999999999991E-3</v>
      </c>
    </row>
    <row r="14" spans="1:12" x14ac:dyDescent="0.25">
      <c r="A14">
        <v>8</v>
      </c>
      <c r="B14" t="s">
        <v>23</v>
      </c>
      <c r="C14" t="s">
        <v>27</v>
      </c>
      <c r="D14">
        <v>200</v>
      </c>
      <c r="E14" s="7">
        <v>50</v>
      </c>
      <c r="F14">
        <f>D14*E14</f>
        <v>10000</v>
      </c>
      <c r="G14" s="9">
        <f>$F14/I$2</f>
        <v>2020.2020202020201</v>
      </c>
      <c r="H14" s="8">
        <f>$F14/J$2</f>
        <v>2325.5813953488373</v>
      </c>
      <c r="I14" s="7">
        <f>$F14/K$2</f>
        <v>1923.0769230769231</v>
      </c>
      <c r="J14">
        <f>$F14/L$2</f>
        <v>0.1</v>
      </c>
    </row>
    <row r="15" spans="1:12" x14ac:dyDescent="0.25">
      <c r="E15" s="7"/>
    </row>
    <row r="16" spans="1:12" x14ac:dyDescent="0.25">
      <c r="E16" s="7"/>
    </row>
    <row r="17" spans="5:5" x14ac:dyDescent="0.25">
      <c r="E17" s="7"/>
    </row>
    <row r="18" spans="5:5" x14ac:dyDescent="0.25">
      <c r="E18" s="7"/>
    </row>
  </sheetData>
  <conditionalFormatting sqref="F5:F14">
    <cfRule type="cellIs" dxfId="3" priority="1" operator="lessThan">
      <formula>200</formula>
    </cfRule>
  </conditionalFormatting>
  <pageMargins left="0.7" right="0.7" top="0.75" bottom="0.75" header="0.3" footer="0.3"/>
  <pageSetup orientation="landscape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2263BC723F04EAC13E442A33E2F21" ma:contentTypeVersion="2" ma:contentTypeDescription="Create a new document." ma:contentTypeScope="" ma:versionID="ab11429570cfb788ed841cc1e3808cd3">
  <xsd:schema xmlns:xsd="http://www.w3.org/2001/XMLSchema" xmlns:xs="http://www.w3.org/2001/XMLSchema" xmlns:p="http://schemas.microsoft.com/office/2006/metadata/properties" xmlns:ns2="cf602098-75f9-4c0e-be8f-88f0333fa7cb" targetNamespace="http://schemas.microsoft.com/office/2006/metadata/properties" ma:root="true" ma:fieldsID="3874fc48149a3d6c6c744ae9115eb69c" ns2:_="">
    <xsd:import namespace="cf602098-75f9-4c0e-be8f-88f0333fa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2098-75f9-4c0e-be8f-88f0333fa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136EE9-F640-4489-ABEB-5A92E9D3447C}"/>
</file>

<file path=customXml/itemProps2.xml><?xml version="1.0" encoding="utf-8"?>
<ds:datastoreItem xmlns:ds="http://schemas.openxmlformats.org/officeDocument/2006/customXml" ds:itemID="{3A168410-619C-4876-8065-1F1A9C2279F8}"/>
</file>

<file path=customXml/itemProps3.xml><?xml version="1.0" encoding="utf-8"?>
<ds:datastoreItem xmlns:ds="http://schemas.openxmlformats.org/officeDocument/2006/customXml" ds:itemID="{7A96069B-963D-41A3-A58D-12A0305B2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ex1</vt:lpstr>
      <vt:lpstr>Lab 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</dc:creator>
  <cp:lastModifiedBy>AllUser</cp:lastModifiedBy>
  <cp:lastPrinted>2022-02-25T17:26:31Z</cp:lastPrinted>
  <dcterms:created xsi:type="dcterms:W3CDTF">2022-02-20T19:26:47Z</dcterms:created>
  <dcterms:modified xsi:type="dcterms:W3CDTF">2022-02-25T18:22:12Z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0x0101009552263BC723F04EAC13E442A33E2F21</vt:lpwstr>
  </property>
</Properties>
</file>