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doctorat\predareFEAA\isa\ME\Excel\"/>
    </mc:Choice>
  </mc:AlternateContent>
  <xr:revisionPtr revIDLastSave="0" documentId="8_{AFD8A35B-1F2D-4811-AFAE-BD70446773A0}" xr6:coauthVersionLast="47" xr6:coauthVersionMax="47" xr10:uidLastSave="{00000000-0000-0000-0000-000000000000}"/>
  <bookViews>
    <workbookView xWindow="-120" yWindow="-120" windowWidth="25440" windowHeight="15390" activeTab="2" xr2:uid="{00000000-000D-0000-FFFF-FFFF00000000}"/>
  </bookViews>
  <sheets>
    <sheet name="Sheet1" sheetId="4" r:id="rId1"/>
    <sheet name="Stocuri" sheetId="1" r:id="rId2"/>
    <sheet name="Sheet2" sheetId="2" r:id="rId3"/>
    <sheet name="Sheet3" sheetId="3" r:id="rId4"/>
  </sheets>
  <definedNames>
    <definedName name="_xlnm._FilterDatabase" localSheetId="1" hidden="1">Stocuri!$A$6:$F$59</definedName>
    <definedName name="_xlnm.Criteria" localSheetId="1">Stocuri!$L$6:$M$7</definedName>
    <definedName name="_xlnm.Extract" localSheetId="1">Stocuri!$I$26:$M$26</definedName>
  </definedNames>
  <calcPr calcId="191029"/>
  <pivotCaches>
    <pivotCache cacheId="16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2" l="1"/>
  <c r="M16" i="1"/>
  <c r="M17" i="1"/>
  <c r="M18" i="1"/>
  <c r="M19" i="1"/>
  <c r="M20" i="1"/>
  <c r="M21" i="1"/>
  <c r="M22" i="1"/>
  <c r="M15" i="1"/>
  <c r="F4" i="1"/>
</calcChain>
</file>

<file path=xl/sharedStrings.xml><?xml version="1.0" encoding="utf-8"?>
<sst xmlns="http://schemas.openxmlformats.org/spreadsheetml/2006/main" count="150" uniqueCount="76">
  <si>
    <t>UM</t>
  </si>
  <si>
    <t>Stoc</t>
  </si>
  <si>
    <t>Biscuiti Piknik</t>
  </si>
  <si>
    <t>buc</t>
  </si>
  <si>
    <t>Napolitane Joe</t>
  </si>
  <si>
    <t>Ciocolata Poiana</t>
  </si>
  <si>
    <t>Pufuleti</t>
  </si>
  <si>
    <t>Cacao</t>
  </si>
  <si>
    <t>pac</t>
  </si>
  <si>
    <t>Cafea</t>
  </si>
  <si>
    <t>Croissant Magic</t>
  </si>
  <si>
    <t>Lapte cond</t>
  </si>
  <si>
    <t>Plumcake</t>
  </si>
  <si>
    <t>Zahar</t>
  </si>
  <si>
    <t>kg</t>
  </si>
  <si>
    <t>Inghetata Gulliver</t>
  </si>
  <si>
    <t>Coca Cola 1/4</t>
  </si>
  <si>
    <t>st</t>
  </si>
  <si>
    <t>Pate ficat</t>
  </si>
  <si>
    <t>cut</t>
  </si>
  <si>
    <t>Inghetata Montana</t>
  </si>
  <si>
    <t>Sticks</t>
  </si>
  <si>
    <t>Sardine Hunter</t>
  </si>
  <si>
    <t>Ton Riviera</t>
  </si>
  <si>
    <t>Spaghetti Barilla</t>
  </si>
  <si>
    <t>Biscuiti Petit Beurre</t>
  </si>
  <si>
    <t>Bomboane Suchardine</t>
  </si>
  <si>
    <t>Sprite 2 l</t>
  </si>
  <si>
    <t>Coca Cola Light 330</t>
  </si>
  <si>
    <t>Snacks Lotto</t>
  </si>
  <si>
    <t>Cappy Tempo 1/4</t>
  </si>
  <si>
    <t>Mirinda 1/1</t>
  </si>
  <si>
    <t>Inghetata Rock</t>
  </si>
  <si>
    <t>Inghetata Blues</t>
  </si>
  <si>
    <t>Covrigi</t>
  </si>
  <si>
    <t>Fanta 330</t>
  </si>
  <si>
    <t>Kinley 1/2</t>
  </si>
  <si>
    <t>Cod depozit</t>
  </si>
  <si>
    <t>Cod produs</t>
  </si>
  <si>
    <t>Denumire produs</t>
  </si>
  <si>
    <t>Pret de inregistrare</t>
  </si>
  <si>
    <t>Sapun Fa Marine</t>
  </si>
  <si>
    <t>Sampon Palmolive Extra Care</t>
  </si>
  <si>
    <t>Deodorant 8x4 125 ml</t>
  </si>
  <si>
    <t>Crema Aloe Vera</t>
  </si>
  <si>
    <t>Pasta de dinti Aquafresh</t>
  </si>
  <si>
    <t>Sapun Amo Fructe de Padure</t>
  </si>
  <si>
    <t>set</t>
  </si>
  <si>
    <t>Sapun Amo Grapefruit</t>
  </si>
  <si>
    <t>Sapun Fa Exotic</t>
  </si>
  <si>
    <t>Sampon Pantene Pro V</t>
  </si>
  <si>
    <t>Sampon Wash&amp;Go</t>
  </si>
  <si>
    <t>Sampon color Wella brun</t>
  </si>
  <si>
    <t>Sampon color Wella platinum</t>
  </si>
  <si>
    <t>Eyeliner Revlon negru</t>
  </si>
  <si>
    <t>Eyeliner Revlon maro</t>
  </si>
  <si>
    <t>Lac unghii Charlie rosu</t>
  </si>
  <si>
    <t>Lac unghii Charlie ciclamen</t>
  </si>
  <si>
    <t>Deodorant STR8</t>
  </si>
  <si>
    <t>After Shave STR8 80 ml</t>
  </si>
  <si>
    <t>After Shave STR8 125 ml</t>
  </si>
  <si>
    <t>After Shave Gilette Cool Wave</t>
  </si>
  <si>
    <t>After Shave Gilette Wild Rain</t>
  </si>
  <si>
    <t>Deodorant Impulse Incognito</t>
  </si>
  <si>
    <t>Deodorant Impulse Mystique</t>
  </si>
  <si>
    <t>Situatia stocurilor la data de</t>
  </si>
  <si>
    <t>S.C. Romula S.R.L.</t>
  </si>
  <si>
    <t>&gt;100</t>
  </si>
  <si>
    <t>Pret redus</t>
  </si>
  <si>
    <t>Row Labels</t>
  </si>
  <si>
    <t>Grand Total</t>
  </si>
  <si>
    <t>Sum of Stoc</t>
  </si>
  <si>
    <t xml:space="preserve">suma împrumutată </t>
  </si>
  <si>
    <t xml:space="preserve">durata </t>
  </si>
  <si>
    <t xml:space="preserve">rata </t>
  </si>
  <si>
    <t>Suma lunara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</si>
</sst>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5" x14ac:knownFonts="1">
    <font>
      <sz val="10"/>
      <name val="Arial"/>
    </font>
    <font>
      <sz val="10"/>
      <name val="Arial CE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2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2" fillId="0" borderId="0"/>
  </cellStyleXfs>
  <cellXfs count="17">
    <xf numFmtId="0" fontId="0" fillId="0" borderId="0" xfId="0"/>
    <xf numFmtId="164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1" xfId="0" applyBorder="1"/>
    <xf numFmtId="0" fontId="1" fillId="0" borderId="1" xfId="0" applyFont="1" applyBorder="1"/>
    <xf numFmtId="164" fontId="1" fillId="0" borderId="1" xfId="1" applyNumberFormat="1" applyFont="1" applyBorder="1" applyAlignment="1" applyProtection="1">
      <alignment horizontal="left"/>
    </xf>
    <xf numFmtId="0" fontId="3" fillId="0" borderId="0" xfId="0" applyFont="1"/>
    <xf numFmtId="2" fontId="0" fillId="0" borderId="1" xfId="0" applyNumberFormat="1" applyBorder="1"/>
    <xf numFmtId="14" fontId="0" fillId="0" borderId="0" xfId="0" applyNumberFormat="1"/>
    <xf numFmtId="14" fontId="0" fillId="0" borderId="0" xfId="0" applyNumberFormat="1" applyAlignment="1">
      <alignment horizontal="center"/>
    </xf>
    <xf numFmtId="164" fontId="1" fillId="0" borderId="1" xfId="1" applyNumberFormat="1" applyFont="1" applyBorder="1" applyAlignment="1">
      <alignment horizontal="left"/>
    </xf>
    <xf numFmtId="164" fontId="1" fillId="2" borderId="2" xfId="1" applyNumberFormat="1" applyFont="1" applyFill="1" applyBorder="1" applyAlignment="1" applyProtection="1">
      <alignment horizontal="center" vertical="center" wrapText="1"/>
    </xf>
    <xf numFmtId="10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/>
  </cellXfs>
  <cellStyles count="2">
    <cellStyle name="Normal" xfId="0" builtinId="0"/>
    <cellStyle name="Normal_NIR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[LP3_solved.xlsx]Sheet1!PivotTable6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Sit stocuri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Sheet1!$A$4:$A$6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2"/>
                <c:pt idx="0">
                  <c:v>1864</c:v>
                </c:pt>
                <c:pt idx="1">
                  <c:v>1365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26-44C8-9ED9-F972F60B3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5312032"/>
        <c:axId val="2145312864"/>
      </c:barChart>
      <c:catAx>
        <c:axId val="2145312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312864"/>
        <c:crosses val="autoZero"/>
        <c:auto val="1"/>
        <c:lblAlgn val="ctr"/>
        <c:lblOffset val="100"/>
        <c:noMultiLvlLbl val="0"/>
      </c:catAx>
      <c:valAx>
        <c:axId val="2145312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312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13</xdr:row>
      <xdr:rowOff>47625</xdr:rowOff>
    </xdr:from>
    <xdr:to>
      <xdr:col>12</xdr:col>
      <xdr:colOff>571500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1D7D96-890B-4CE0-85D7-6445D4945D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76200</xdr:colOff>
      <xdr:row>4</xdr:row>
      <xdr:rowOff>38100</xdr:rowOff>
    </xdr:from>
    <xdr:to>
      <xdr:col>21</xdr:col>
      <xdr:colOff>323850</xdr:colOff>
      <xdr:row>5</xdr:row>
      <xdr:rowOff>323850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FBC6E1-09F1-4E9A-BBC3-B068AE722489}"/>
            </a:ext>
          </a:extLst>
        </xdr:cNvPr>
        <xdr:cNvSpPr txBox="1"/>
      </xdr:nvSpPr>
      <xdr:spPr>
        <a:xfrm>
          <a:off x="9934575" y="685800"/>
          <a:ext cx="451485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Pret redus = Pret inreg - Pret inreg * Procent</a:t>
          </a:r>
          <a:r>
            <a:rPr lang="en-US" sz="1100" baseline="0"/>
            <a:t> = Pret inreg * (1-Procent)</a:t>
          </a:r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llUser" refreshedDate="44649.868067592593" createdVersion="7" refreshedVersion="7" minRefreshableVersion="3" recordCount="53" xr:uid="{4213822E-E568-4347-94E1-7FA09F11B1D5}">
  <cacheSource type="worksheet">
    <worksheetSource ref="A6:F59" sheet="Stocuri"/>
  </cacheSource>
  <cacheFields count="6">
    <cacheField name="Cod depozit" numFmtId="0">
      <sharedItems containsSemiMixedTypes="0" containsString="0" containsNumber="1" containsInteger="1" minValue="1" maxValue="2" count="2">
        <n v="1"/>
        <n v="2"/>
      </sharedItems>
    </cacheField>
    <cacheField name="Cod produs" numFmtId="0">
      <sharedItems containsSemiMixedTypes="0" containsString="0" containsNumber="1" containsInteger="1" minValue="101" maxValue="623"/>
    </cacheField>
    <cacheField name="Denumire produs" numFmtId="0">
      <sharedItems count="53">
        <s v="Napolitane Joe"/>
        <s v="Snacks Lotto"/>
        <s v="Biscuiti Piknik"/>
        <s v="Croissant Magic"/>
        <s v="Ciocolata Poiana"/>
        <s v="Biscuiti Petit Beurre"/>
        <s v="Sticks"/>
        <s v="Pate ficat"/>
        <s v="Inghetata Montana"/>
        <s v="Plumcake"/>
        <s v="Cacao"/>
        <s v="Coca Cola Light 330"/>
        <s v="Pufuleti"/>
        <s v="Lapte cond"/>
        <s v="Zahar"/>
        <s v="Coca Cola 1/4"/>
        <s v="Cappy Tempo 1/4"/>
        <s v="Cafea"/>
        <s v="Spaghetti Barilla"/>
        <s v="Sardine Hunter"/>
        <s v="Inghetata Blues"/>
        <s v="Inghetata Gulliver"/>
        <s v="Fanta 330"/>
        <s v="Ton Riviera"/>
        <s v="Kinley 1/2"/>
        <s v="Covrigi"/>
        <s v="Bomboane Suchardine"/>
        <s v="Mirinda 1/1"/>
        <s v="Sprite 2 l"/>
        <s v="Inghetata Rock"/>
        <s v="After Shave STR8 80 ml"/>
        <s v="Sapun Amo Fructe de Padure"/>
        <s v="After Shave STR8 125 ml"/>
        <s v="Sampon Wash&amp;Go"/>
        <s v="Deodorant Impulse Mystique"/>
        <s v="Sapun Fa Exotic"/>
        <s v="After Shave Gilette Wild Rain"/>
        <s v="After Shave Gilette Cool Wave"/>
        <s v="Deodorant STR8"/>
        <s v="Deodorant Impulse Incognito"/>
        <s v="Pasta de dinti Aquafresh"/>
        <s v="Sapun Fa Marine"/>
        <s v="Sampon color Wella brun"/>
        <s v="Sampon Pantene Pro V"/>
        <s v="Crema Aloe Vera"/>
        <s v="Eyeliner Revlon maro"/>
        <s v="Lac unghii Charlie ciclamen"/>
        <s v="Lac unghii Charlie rosu"/>
        <s v="Sampon Palmolive Extra Care"/>
        <s v="Sampon color Wella platinum"/>
        <s v="Deodorant 8x4 125 ml"/>
        <s v="Sapun Amo Grapefruit"/>
        <s v="Eyeliner Revlon negru"/>
      </sharedItems>
    </cacheField>
    <cacheField name="UM" numFmtId="0">
      <sharedItems/>
    </cacheField>
    <cacheField name="Pret de inregistrare" numFmtId="2">
      <sharedItems containsSemiMixedTypes="0" containsString="0" containsNumber="1" minValue="0.17" maxValue="9.1199999999999992"/>
    </cacheField>
    <cacheField name="Stoc" numFmtId="0">
      <sharedItems containsSemiMixedTypes="0" containsString="0" containsNumber="1" containsInteger="1" minValue="0" maxValue="2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3">
  <r>
    <x v="0"/>
    <n v="102"/>
    <x v="0"/>
    <s v="buc"/>
    <n v="0.56000000000000005"/>
    <n v="245"/>
  </r>
  <r>
    <x v="0"/>
    <n v="123"/>
    <x v="1"/>
    <s v="buc"/>
    <n v="1.48"/>
    <n v="224"/>
  </r>
  <r>
    <x v="0"/>
    <n v="101"/>
    <x v="2"/>
    <s v="buc"/>
    <n v="0.33"/>
    <n v="187"/>
  </r>
  <r>
    <x v="0"/>
    <n v="107"/>
    <x v="3"/>
    <s v="buc"/>
    <n v="0.56000000000000005"/>
    <n v="176"/>
  </r>
  <r>
    <x v="0"/>
    <n v="103"/>
    <x v="4"/>
    <s v="buc"/>
    <n v="1.57"/>
    <n v="155"/>
  </r>
  <r>
    <x v="0"/>
    <n v="119"/>
    <x v="5"/>
    <s v="pac"/>
    <n v="0.69"/>
    <n v="123"/>
  </r>
  <r>
    <x v="0"/>
    <n v="115"/>
    <x v="6"/>
    <s v="buc"/>
    <n v="0.38"/>
    <n v="114"/>
  </r>
  <r>
    <x v="0"/>
    <n v="113"/>
    <x v="7"/>
    <s v="cut"/>
    <n v="2.2400000000000002"/>
    <n v="102"/>
  </r>
  <r>
    <x v="0"/>
    <n v="114"/>
    <x v="8"/>
    <s v="buc"/>
    <n v="0.56000000000000005"/>
    <n v="76"/>
  </r>
  <r>
    <x v="0"/>
    <n v="109"/>
    <x v="9"/>
    <s v="buc"/>
    <n v="1.05"/>
    <n v="63"/>
  </r>
  <r>
    <x v="0"/>
    <n v="105"/>
    <x v="10"/>
    <s v="pac"/>
    <n v="2.1"/>
    <n v="60"/>
  </r>
  <r>
    <x v="0"/>
    <n v="122"/>
    <x v="11"/>
    <s v="cut"/>
    <n v="1.33"/>
    <n v="48"/>
  </r>
  <r>
    <x v="0"/>
    <n v="104"/>
    <x v="12"/>
    <s v="buc"/>
    <n v="0.28000000000000003"/>
    <n v="46"/>
  </r>
  <r>
    <x v="0"/>
    <n v="108"/>
    <x v="13"/>
    <s v="buc"/>
    <n v="0.54"/>
    <n v="36"/>
  </r>
  <r>
    <x v="0"/>
    <n v="110"/>
    <x v="14"/>
    <s v="kg"/>
    <n v="1.92"/>
    <n v="27"/>
  </r>
  <r>
    <x v="0"/>
    <n v="112"/>
    <x v="15"/>
    <s v="st"/>
    <n v="0.63"/>
    <n v="26"/>
  </r>
  <r>
    <x v="0"/>
    <n v="124"/>
    <x v="16"/>
    <s v="st"/>
    <n v="1.05"/>
    <n v="26"/>
  </r>
  <r>
    <x v="0"/>
    <n v="106"/>
    <x v="17"/>
    <s v="pac"/>
    <n v="4.37"/>
    <n v="25"/>
  </r>
  <r>
    <x v="0"/>
    <n v="118"/>
    <x v="18"/>
    <s v="pac"/>
    <n v="2.63"/>
    <n v="23"/>
  </r>
  <r>
    <x v="0"/>
    <n v="116"/>
    <x v="19"/>
    <s v="cut"/>
    <n v="1.71"/>
    <n v="16"/>
  </r>
  <r>
    <x v="0"/>
    <n v="127"/>
    <x v="20"/>
    <s v="buc"/>
    <n v="0.7"/>
    <n v="15"/>
  </r>
  <r>
    <x v="0"/>
    <n v="111"/>
    <x v="21"/>
    <s v="buc"/>
    <n v="0.56000000000000005"/>
    <n v="10"/>
  </r>
  <r>
    <x v="0"/>
    <n v="129"/>
    <x v="22"/>
    <s v="cut"/>
    <n v="1.57"/>
    <n v="10"/>
  </r>
  <r>
    <x v="0"/>
    <n v="117"/>
    <x v="23"/>
    <s v="cut"/>
    <n v="2.09"/>
    <n v="8"/>
  </r>
  <r>
    <x v="0"/>
    <n v="130"/>
    <x v="24"/>
    <s v="st"/>
    <n v="1.22"/>
    <n v="8"/>
  </r>
  <r>
    <x v="0"/>
    <n v="128"/>
    <x v="25"/>
    <s v="buc"/>
    <n v="0.17"/>
    <n v="7"/>
  </r>
  <r>
    <x v="0"/>
    <n v="120"/>
    <x v="26"/>
    <s v="cut"/>
    <n v="5.23"/>
    <n v="6"/>
  </r>
  <r>
    <x v="0"/>
    <n v="125"/>
    <x v="27"/>
    <s v="st"/>
    <n v="1.82"/>
    <n v="2"/>
  </r>
  <r>
    <x v="0"/>
    <n v="121"/>
    <x v="28"/>
    <s v="st"/>
    <n v="3.43"/>
    <n v="0"/>
  </r>
  <r>
    <x v="0"/>
    <n v="126"/>
    <x v="29"/>
    <s v="buc"/>
    <n v="0.68"/>
    <n v="0"/>
  </r>
  <r>
    <x v="1"/>
    <n v="618"/>
    <x v="30"/>
    <s v="buc"/>
    <n v="5.23"/>
    <n v="165"/>
  </r>
  <r>
    <x v="1"/>
    <n v="606"/>
    <x v="31"/>
    <s v="set"/>
    <n v="3.25"/>
    <n v="156"/>
  </r>
  <r>
    <x v="1"/>
    <n v="619"/>
    <x v="32"/>
    <s v="buc"/>
    <n v="8.5"/>
    <n v="151"/>
  </r>
  <r>
    <x v="1"/>
    <n v="610"/>
    <x v="33"/>
    <s v="buc"/>
    <n v="2"/>
    <n v="123"/>
  </r>
  <r>
    <x v="1"/>
    <n v="623"/>
    <x v="34"/>
    <s v="buc"/>
    <n v="4.8499999999999996"/>
    <n v="112"/>
  </r>
  <r>
    <x v="1"/>
    <n v="608"/>
    <x v="35"/>
    <s v="buc"/>
    <n v="0.72"/>
    <n v="112"/>
  </r>
  <r>
    <x v="1"/>
    <n v="621"/>
    <x v="36"/>
    <s v="buc"/>
    <n v="9.1199999999999992"/>
    <n v="100"/>
  </r>
  <r>
    <x v="1"/>
    <n v="620"/>
    <x v="37"/>
    <s v="buc"/>
    <n v="9"/>
    <n v="98"/>
  </r>
  <r>
    <x v="1"/>
    <n v="617"/>
    <x v="38"/>
    <s v="buc"/>
    <n v="4.4800000000000004"/>
    <n v="88"/>
  </r>
  <r>
    <x v="1"/>
    <n v="622"/>
    <x v="39"/>
    <s v="buc"/>
    <n v="4.8499999999999996"/>
    <n v="85"/>
  </r>
  <r>
    <x v="1"/>
    <n v="605"/>
    <x v="40"/>
    <s v="buc"/>
    <n v="2.95"/>
    <n v="44"/>
  </r>
  <r>
    <x v="1"/>
    <n v="601"/>
    <x v="41"/>
    <s v="buc"/>
    <n v="0.72"/>
    <n v="26"/>
  </r>
  <r>
    <x v="1"/>
    <n v="611"/>
    <x v="42"/>
    <s v="buc"/>
    <n v="4.3499999999999996"/>
    <n v="26"/>
  </r>
  <r>
    <x v="1"/>
    <n v="609"/>
    <x v="43"/>
    <s v="buc"/>
    <n v="2.12"/>
    <n v="23"/>
  </r>
  <r>
    <x v="1"/>
    <n v="604"/>
    <x v="44"/>
    <s v="buc"/>
    <n v="4.62"/>
    <n v="15"/>
  </r>
  <r>
    <x v="1"/>
    <n v="614"/>
    <x v="45"/>
    <s v="buc"/>
    <n v="8.85"/>
    <n v="15"/>
  </r>
  <r>
    <x v="1"/>
    <n v="616"/>
    <x v="46"/>
    <s v="buc"/>
    <n v="6.05"/>
    <n v="12"/>
  </r>
  <r>
    <x v="1"/>
    <n v="615"/>
    <x v="47"/>
    <s v="buc"/>
    <n v="6.03"/>
    <n v="10"/>
  </r>
  <r>
    <x v="1"/>
    <n v="602"/>
    <x v="48"/>
    <s v="buc"/>
    <n v="1.95"/>
    <n v="2"/>
  </r>
  <r>
    <x v="1"/>
    <n v="612"/>
    <x v="49"/>
    <s v="buc"/>
    <n v="4.3499999999999996"/>
    <n v="2"/>
  </r>
  <r>
    <x v="1"/>
    <n v="603"/>
    <x v="50"/>
    <s v="buc"/>
    <n v="3.21"/>
    <n v="0"/>
  </r>
  <r>
    <x v="1"/>
    <n v="607"/>
    <x v="51"/>
    <s v="set"/>
    <n v="3.25"/>
    <n v="0"/>
  </r>
  <r>
    <x v="1"/>
    <n v="613"/>
    <x v="52"/>
    <s v="buc"/>
    <n v="8.289999999999999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72D635-9071-4AC9-97F4-9A6E506B7A3E}" name="PivotTable6" cacheId="1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6" firstHeaderRow="1" firstDataRow="1" firstDataCol="1"/>
  <pivotFields count="6">
    <pivotField axis="axisRow" showAll="0">
      <items count="3">
        <item sd="0" x="0"/>
        <item sd="0" x="1"/>
        <item t="default"/>
      </items>
    </pivotField>
    <pivotField showAll="0"/>
    <pivotField axis="axisRow" showAll="0">
      <items count="54">
        <item x="37"/>
        <item x="36"/>
        <item x="32"/>
        <item x="30"/>
        <item x="5"/>
        <item x="2"/>
        <item x="26"/>
        <item x="10"/>
        <item x="17"/>
        <item x="16"/>
        <item x="4"/>
        <item x="15"/>
        <item x="11"/>
        <item x="25"/>
        <item x="44"/>
        <item x="3"/>
        <item x="50"/>
        <item x="39"/>
        <item x="34"/>
        <item x="38"/>
        <item x="45"/>
        <item x="52"/>
        <item x="22"/>
        <item x="20"/>
        <item x="21"/>
        <item x="8"/>
        <item x="29"/>
        <item x="24"/>
        <item x="46"/>
        <item x="47"/>
        <item x="13"/>
        <item x="27"/>
        <item x="0"/>
        <item x="40"/>
        <item x="7"/>
        <item x="9"/>
        <item x="12"/>
        <item x="42"/>
        <item x="49"/>
        <item x="48"/>
        <item x="43"/>
        <item x="33"/>
        <item x="31"/>
        <item x="51"/>
        <item x="35"/>
        <item x="41"/>
        <item x="19"/>
        <item x="1"/>
        <item x="18"/>
        <item x="28"/>
        <item x="6"/>
        <item x="23"/>
        <item x="14"/>
        <item t="default"/>
      </items>
    </pivotField>
    <pivotField showAll="0"/>
    <pivotField numFmtId="2" showAll="0"/>
    <pivotField dataField="1" showAll="0"/>
  </pivotFields>
  <rowFields count="2">
    <field x="0"/>
    <field x="2"/>
  </rowFields>
  <rowItems count="3">
    <i>
      <x/>
    </i>
    <i>
      <x v="1"/>
    </i>
    <i t="grand">
      <x/>
    </i>
  </rowItems>
  <colItems count="1">
    <i/>
  </colItems>
  <dataFields count="1">
    <dataField name="Sum of Stoc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E1AC-04D4-4448-9B59-B393EB719711}">
  <dimension ref="A3:B6"/>
  <sheetViews>
    <sheetView workbookViewId="0">
      <selection activeCell="K11" sqref="K11"/>
    </sheetView>
  </sheetViews>
  <sheetFormatPr defaultRowHeight="12.75" x14ac:dyDescent="0.2"/>
  <cols>
    <col min="1" max="1" width="13.85546875" bestFit="1" customWidth="1"/>
    <col min="2" max="2" width="12" bestFit="1" customWidth="1"/>
  </cols>
  <sheetData>
    <row r="3" spans="1:2" x14ac:dyDescent="0.2">
      <c r="A3" s="13" t="s">
        <v>69</v>
      </c>
      <c r="B3" t="s">
        <v>71</v>
      </c>
    </row>
    <row r="4" spans="1:2" x14ac:dyDescent="0.2">
      <c r="A4" s="14">
        <v>1</v>
      </c>
      <c r="B4" s="15">
        <v>1864</v>
      </c>
    </row>
    <row r="5" spans="1:2" x14ac:dyDescent="0.2">
      <c r="A5" s="14">
        <v>2</v>
      </c>
      <c r="B5" s="15">
        <v>1365</v>
      </c>
    </row>
    <row r="6" spans="1:2" x14ac:dyDescent="0.2">
      <c r="A6" s="14" t="s">
        <v>70</v>
      </c>
      <c r="B6" s="15">
        <v>3229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opLeftCell="A6" workbookViewId="0">
      <selection activeCell="A6" sqref="A6"/>
    </sheetView>
  </sheetViews>
  <sheetFormatPr defaultRowHeight="12.75" x14ac:dyDescent="0.2"/>
  <cols>
    <col min="1" max="1" width="7.28515625" customWidth="1"/>
    <col min="3" max="3" width="25.85546875" bestFit="1" customWidth="1"/>
    <col min="4" max="4" width="4" bestFit="1" customWidth="1"/>
    <col min="5" max="5" width="10" customWidth="1"/>
    <col min="8" max="8" width="15.42578125" bestFit="1" customWidth="1"/>
    <col min="12" max="12" width="12.140625" customWidth="1"/>
  </cols>
  <sheetData>
    <row r="1" spans="1:13" x14ac:dyDescent="0.2">
      <c r="A1" t="s">
        <v>66</v>
      </c>
    </row>
    <row r="4" spans="1:13" x14ac:dyDescent="0.2">
      <c r="A4" s="5" t="s">
        <v>65</v>
      </c>
      <c r="F4" s="8">
        <f ca="1">TODAY()</f>
        <v>44649</v>
      </c>
      <c r="H4" s="7"/>
    </row>
    <row r="6" spans="1:13" ht="38.25" x14ac:dyDescent="0.2">
      <c r="A6" s="1" t="s">
        <v>37</v>
      </c>
      <c r="B6" s="1" t="s">
        <v>38</v>
      </c>
      <c r="C6" s="1" t="s">
        <v>39</v>
      </c>
      <c r="D6" s="1" t="s">
        <v>0</v>
      </c>
      <c r="E6" s="1" t="s">
        <v>40</v>
      </c>
      <c r="F6" s="1" t="s">
        <v>1</v>
      </c>
      <c r="I6" s="1" t="s">
        <v>37</v>
      </c>
      <c r="J6" s="1" t="s">
        <v>1</v>
      </c>
      <c r="L6" s="1" t="s">
        <v>37</v>
      </c>
      <c r="M6" s="1" t="s">
        <v>1</v>
      </c>
    </row>
    <row r="7" spans="1:13" x14ac:dyDescent="0.2">
      <c r="A7" s="2">
        <v>1</v>
      </c>
      <c r="B7" s="3">
        <v>102</v>
      </c>
      <c r="C7" s="4" t="s">
        <v>4</v>
      </c>
      <c r="D7" s="4" t="s">
        <v>3</v>
      </c>
      <c r="E7" s="6">
        <v>0.56000000000000005</v>
      </c>
      <c r="F7" s="2">
        <v>245</v>
      </c>
      <c r="I7">
        <v>1</v>
      </c>
      <c r="J7" t="s">
        <v>67</v>
      </c>
      <c r="L7">
        <v>2</v>
      </c>
      <c r="M7" t="s">
        <v>67</v>
      </c>
    </row>
    <row r="8" spans="1:13" x14ac:dyDescent="0.2">
      <c r="A8" s="2">
        <v>1</v>
      </c>
      <c r="B8" s="3">
        <v>123</v>
      </c>
      <c r="C8" s="3" t="s">
        <v>29</v>
      </c>
      <c r="D8" s="3" t="s">
        <v>3</v>
      </c>
      <c r="E8" s="6">
        <v>1.48</v>
      </c>
      <c r="F8" s="2">
        <v>224</v>
      </c>
    </row>
    <row r="9" spans="1:13" x14ac:dyDescent="0.2">
      <c r="A9" s="2">
        <v>1</v>
      </c>
      <c r="B9" s="3">
        <v>101</v>
      </c>
      <c r="C9" s="4" t="s">
        <v>2</v>
      </c>
      <c r="D9" s="4" t="s">
        <v>3</v>
      </c>
      <c r="E9" s="6">
        <v>0.33</v>
      </c>
      <c r="F9" s="2">
        <v>187</v>
      </c>
    </row>
    <row r="10" spans="1:13" x14ac:dyDescent="0.2">
      <c r="A10" s="2">
        <v>1</v>
      </c>
      <c r="B10" s="3">
        <v>107</v>
      </c>
      <c r="C10" s="4" t="s">
        <v>10</v>
      </c>
      <c r="D10" s="4" t="s">
        <v>3</v>
      </c>
      <c r="E10" s="6">
        <v>0.56000000000000005</v>
      </c>
      <c r="F10" s="2">
        <v>176</v>
      </c>
    </row>
    <row r="11" spans="1:13" x14ac:dyDescent="0.2">
      <c r="A11" s="2">
        <v>1</v>
      </c>
      <c r="B11" s="3">
        <v>103</v>
      </c>
      <c r="C11" s="4" t="s">
        <v>5</v>
      </c>
      <c r="D11" s="4" t="s">
        <v>3</v>
      </c>
      <c r="E11" s="6">
        <v>1.57</v>
      </c>
      <c r="F11" s="2">
        <v>155</v>
      </c>
    </row>
    <row r="12" spans="1:13" x14ac:dyDescent="0.2">
      <c r="A12" s="2">
        <v>1</v>
      </c>
      <c r="B12" s="3">
        <v>119</v>
      </c>
      <c r="C12" s="3" t="s">
        <v>25</v>
      </c>
      <c r="D12" s="3" t="s">
        <v>8</v>
      </c>
      <c r="E12" s="6">
        <v>0.69</v>
      </c>
      <c r="F12" s="2">
        <v>123</v>
      </c>
    </row>
    <row r="13" spans="1:13" x14ac:dyDescent="0.2">
      <c r="A13" s="2">
        <v>1</v>
      </c>
      <c r="B13" s="3">
        <v>115</v>
      </c>
      <c r="C13" s="4" t="s">
        <v>21</v>
      </c>
      <c r="D13" s="4" t="s">
        <v>3</v>
      </c>
      <c r="E13" s="6">
        <v>0.38</v>
      </c>
      <c r="F13" s="2">
        <v>114</v>
      </c>
    </row>
    <row r="14" spans="1:13" ht="25.5" x14ac:dyDescent="0.2">
      <c r="A14" s="2">
        <v>1</v>
      </c>
      <c r="B14" s="3">
        <v>113</v>
      </c>
      <c r="C14" s="4" t="s">
        <v>18</v>
      </c>
      <c r="D14" s="4" t="s">
        <v>19</v>
      </c>
      <c r="E14" s="6">
        <v>2.2400000000000002</v>
      </c>
      <c r="F14" s="2">
        <v>102</v>
      </c>
      <c r="I14" s="1" t="s">
        <v>38</v>
      </c>
      <c r="J14" s="1" t="s">
        <v>39</v>
      </c>
      <c r="K14" s="1" t="s">
        <v>1</v>
      </c>
      <c r="L14" s="1" t="s">
        <v>40</v>
      </c>
      <c r="M14" s="10" t="s">
        <v>68</v>
      </c>
    </row>
    <row r="15" spans="1:13" x14ac:dyDescent="0.2">
      <c r="A15" s="2">
        <v>1</v>
      </c>
      <c r="B15" s="3">
        <v>114</v>
      </c>
      <c r="C15" s="4" t="s">
        <v>20</v>
      </c>
      <c r="D15" s="4" t="s">
        <v>3</v>
      </c>
      <c r="E15" s="6">
        <v>0.56000000000000005</v>
      </c>
      <c r="F15" s="2">
        <v>76</v>
      </c>
      <c r="I15" s="3">
        <v>102</v>
      </c>
      <c r="J15" s="9" t="s">
        <v>4</v>
      </c>
      <c r="K15" s="2">
        <v>245</v>
      </c>
      <c r="L15" s="6">
        <v>0.56000000000000005</v>
      </c>
      <c r="M15" s="12">
        <f>L15*(1-(IF(K15&gt;150,25%,15%)))</f>
        <v>0.42000000000000004</v>
      </c>
    </row>
    <row r="16" spans="1:13" x14ac:dyDescent="0.2">
      <c r="A16" s="2">
        <v>1</v>
      </c>
      <c r="B16" s="3">
        <v>109</v>
      </c>
      <c r="C16" s="4" t="s">
        <v>12</v>
      </c>
      <c r="D16" s="4" t="s">
        <v>3</v>
      </c>
      <c r="E16" s="6">
        <v>1.05</v>
      </c>
      <c r="F16" s="2">
        <v>63</v>
      </c>
      <c r="I16" s="3">
        <v>123</v>
      </c>
      <c r="J16" s="3" t="s">
        <v>29</v>
      </c>
      <c r="K16" s="2">
        <v>224</v>
      </c>
      <c r="L16" s="6">
        <v>1.48</v>
      </c>
      <c r="M16" s="12">
        <f t="shared" ref="M16:M22" si="0">L16*(1-(IF(K16&gt;150,25%,15%)))</f>
        <v>1.1099999999999999</v>
      </c>
    </row>
    <row r="17" spans="1:13" x14ac:dyDescent="0.2">
      <c r="A17" s="2">
        <v>1</v>
      </c>
      <c r="B17" s="3">
        <v>105</v>
      </c>
      <c r="C17" s="4" t="s">
        <v>7</v>
      </c>
      <c r="D17" s="4" t="s">
        <v>8</v>
      </c>
      <c r="E17" s="6">
        <v>2.1</v>
      </c>
      <c r="F17" s="2">
        <v>60</v>
      </c>
      <c r="I17" s="3">
        <v>101</v>
      </c>
      <c r="J17" s="9" t="s">
        <v>2</v>
      </c>
      <c r="K17" s="2">
        <v>187</v>
      </c>
      <c r="L17" s="6">
        <v>0.33</v>
      </c>
      <c r="M17" s="12">
        <f t="shared" si="0"/>
        <v>0.2475</v>
      </c>
    </row>
    <row r="18" spans="1:13" x14ac:dyDescent="0.2">
      <c r="A18" s="2">
        <v>1</v>
      </c>
      <c r="B18" s="3">
        <v>122</v>
      </c>
      <c r="C18" s="3" t="s">
        <v>28</v>
      </c>
      <c r="D18" s="3" t="s">
        <v>19</v>
      </c>
      <c r="E18" s="6">
        <v>1.33</v>
      </c>
      <c r="F18" s="2">
        <v>48</v>
      </c>
      <c r="I18" s="3">
        <v>107</v>
      </c>
      <c r="J18" s="9" t="s">
        <v>10</v>
      </c>
      <c r="K18" s="2">
        <v>176</v>
      </c>
      <c r="L18" s="6">
        <v>0.56000000000000005</v>
      </c>
      <c r="M18" s="12">
        <f t="shared" si="0"/>
        <v>0.42000000000000004</v>
      </c>
    </row>
    <row r="19" spans="1:13" x14ac:dyDescent="0.2">
      <c r="A19" s="2">
        <v>1</v>
      </c>
      <c r="B19" s="3">
        <v>104</v>
      </c>
      <c r="C19" s="4" t="s">
        <v>6</v>
      </c>
      <c r="D19" s="4" t="s">
        <v>3</v>
      </c>
      <c r="E19" s="6">
        <v>0.28000000000000003</v>
      </c>
      <c r="F19" s="2">
        <v>46</v>
      </c>
      <c r="I19" s="3">
        <v>103</v>
      </c>
      <c r="J19" s="9" t="s">
        <v>5</v>
      </c>
      <c r="K19" s="2">
        <v>155</v>
      </c>
      <c r="L19" s="6">
        <v>1.57</v>
      </c>
      <c r="M19" s="12">
        <f t="shared" si="0"/>
        <v>1.1775</v>
      </c>
    </row>
    <row r="20" spans="1:13" x14ac:dyDescent="0.2">
      <c r="A20" s="2">
        <v>1</v>
      </c>
      <c r="B20" s="3">
        <v>108</v>
      </c>
      <c r="C20" s="4" t="s">
        <v>11</v>
      </c>
      <c r="D20" s="4" t="s">
        <v>3</v>
      </c>
      <c r="E20" s="6">
        <v>0.54</v>
      </c>
      <c r="F20" s="2">
        <v>36</v>
      </c>
      <c r="I20" s="3">
        <v>119</v>
      </c>
      <c r="J20" s="3" t="s">
        <v>25</v>
      </c>
      <c r="K20" s="2">
        <v>123</v>
      </c>
      <c r="L20" s="6">
        <v>0.69</v>
      </c>
      <c r="M20" s="12">
        <f t="shared" si="0"/>
        <v>0.58649999999999991</v>
      </c>
    </row>
    <row r="21" spans="1:13" x14ac:dyDescent="0.2">
      <c r="A21" s="2">
        <v>1</v>
      </c>
      <c r="B21" s="3">
        <v>110</v>
      </c>
      <c r="C21" s="4" t="s">
        <v>13</v>
      </c>
      <c r="D21" s="4" t="s">
        <v>14</v>
      </c>
      <c r="E21" s="6">
        <v>1.92</v>
      </c>
      <c r="F21" s="2">
        <v>27</v>
      </c>
      <c r="I21" s="3">
        <v>115</v>
      </c>
      <c r="J21" s="9" t="s">
        <v>21</v>
      </c>
      <c r="K21" s="2">
        <v>114</v>
      </c>
      <c r="L21" s="6">
        <v>0.38</v>
      </c>
      <c r="M21" s="12">
        <f t="shared" si="0"/>
        <v>0.32300000000000001</v>
      </c>
    </row>
    <row r="22" spans="1:13" x14ac:dyDescent="0.2">
      <c r="A22" s="2">
        <v>1</v>
      </c>
      <c r="B22" s="3">
        <v>112</v>
      </c>
      <c r="C22" s="4" t="s">
        <v>16</v>
      </c>
      <c r="D22" s="4" t="s">
        <v>17</v>
      </c>
      <c r="E22" s="6">
        <v>0.63</v>
      </c>
      <c r="F22" s="2">
        <v>26</v>
      </c>
      <c r="I22" s="3">
        <v>113</v>
      </c>
      <c r="J22" s="9" t="s">
        <v>18</v>
      </c>
      <c r="K22" s="2">
        <v>102</v>
      </c>
      <c r="L22" s="6">
        <v>2.2400000000000002</v>
      </c>
      <c r="M22" s="12">
        <f t="shared" si="0"/>
        <v>1.9040000000000001</v>
      </c>
    </row>
    <row r="23" spans="1:13" x14ac:dyDescent="0.2">
      <c r="A23" s="2">
        <v>1</v>
      </c>
      <c r="B23" s="3">
        <v>124</v>
      </c>
      <c r="C23" s="3" t="s">
        <v>30</v>
      </c>
      <c r="D23" s="3" t="s">
        <v>17</v>
      </c>
      <c r="E23" s="6">
        <v>1.05</v>
      </c>
      <c r="F23" s="2">
        <v>26</v>
      </c>
    </row>
    <row r="24" spans="1:13" x14ac:dyDescent="0.2">
      <c r="A24" s="2">
        <v>1</v>
      </c>
      <c r="B24" s="3">
        <v>106</v>
      </c>
      <c r="C24" s="4" t="s">
        <v>9</v>
      </c>
      <c r="D24" s="4" t="s">
        <v>8</v>
      </c>
      <c r="E24" s="6">
        <v>4.37</v>
      </c>
      <c r="F24" s="2">
        <v>25</v>
      </c>
    </row>
    <row r="25" spans="1:13" x14ac:dyDescent="0.2">
      <c r="A25" s="2">
        <v>1</v>
      </c>
      <c r="B25" s="3">
        <v>118</v>
      </c>
      <c r="C25" s="3" t="s">
        <v>24</v>
      </c>
      <c r="D25" s="3" t="s">
        <v>8</v>
      </c>
      <c r="E25" s="6">
        <v>2.63</v>
      </c>
      <c r="F25" s="2">
        <v>23</v>
      </c>
    </row>
    <row r="26" spans="1:13" ht="25.5" x14ac:dyDescent="0.2">
      <c r="A26" s="2">
        <v>1</v>
      </c>
      <c r="B26" s="3">
        <v>116</v>
      </c>
      <c r="C26" s="4" t="s">
        <v>22</v>
      </c>
      <c r="D26" s="4" t="s">
        <v>19</v>
      </c>
      <c r="E26" s="6">
        <v>1.71</v>
      </c>
      <c r="F26" s="2">
        <v>16</v>
      </c>
      <c r="I26" s="1" t="s">
        <v>37</v>
      </c>
      <c r="J26" s="1" t="s">
        <v>38</v>
      </c>
      <c r="K26" s="1" t="s">
        <v>39</v>
      </c>
      <c r="L26" s="1" t="s">
        <v>68</v>
      </c>
    </row>
    <row r="27" spans="1:13" x14ac:dyDescent="0.2">
      <c r="A27" s="2">
        <v>1</v>
      </c>
      <c r="B27" s="3">
        <v>127</v>
      </c>
      <c r="C27" s="3" t="s">
        <v>33</v>
      </c>
      <c r="D27" s="3" t="s">
        <v>3</v>
      </c>
      <c r="E27" s="6">
        <v>0.7</v>
      </c>
      <c r="F27" s="2">
        <v>15</v>
      </c>
      <c r="I27" s="2">
        <v>2</v>
      </c>
      <c r="J27" s="2">
        <v>618</v>
      </c>
      <c r="K27" s="2" t="s">
        <v>59</v>
      </c>
      <c r="L27" s="6">
        <v>3.9225000000000003</v>
      </c>
    </row>
    <row r="28" spans="1:13" x14ac:dyDescent="0.2">
      <c r="A28" s="2">
        <v>1</v>
      </c>
      <c r="B28" s="3">
        <v>111</v>
      </c>
      <c r="C28" s="4" t="s">
        <v>15</v>
      </c>
      <c r="D28" s="4" t="s">
        <v>3</v>
      </c>
      <c r="E28" s="6">
        <v>0.56000000000000005</v>
      </c>
      <c r="F28" s="2">
        <v>10</v>
      </c>
      <c r="I28" s="2">
        <v>2</v>
      </c>
      <c r="J28" s="2">
        <v>606</v>
      </c>
      <c r="K28" s="2" t="s">
        <v>46</v>
      </c>
      <c r="L28" s="6">
        <v>2.4375</v>
      </c>
    </row>
    <row r="29" spans="1:13" x14ac:dyDescent="0.2">
      <c r="A29" s="2">
        <v>1</v>
      </c>
      <c r="B29" s="3">
        <v>129</v>
      </c>
      <c r="C29" s="3" t="s">
        <v>35</v>
      </c>
      <c r="D29" s="3" t="s">
        <v>19</v>
      </c>
      <c r="E29" s="6">
        <v>1.57</v>
      </c>
      <c r="F29" s="2">
        <v>10</v>
      </c>
      <c r="I29" s="2">
        <v>2</v>
      </c>
      <c r="J29" s="2">
        <v>619</v>
      </c>
      <c r="K29" s="2" t="s">
        <v>60</v>
      </c>
      <c r="L29" s="6">
        <v>6.375</v>
      </c>
    </row>
    <row r="30" spans="1:13" x14ac:dyDescent="0.2">
      <c r="A30" s="2">
        <v>1</v>
      </c>
      <c r="B30" s="3">
        <v>117</v>
      </c>
      <c r="C30" s="4" t="s">
        <v>23</v>
      </c>
      <c r="D30" s="4" t="s">
        <v>19</v>
      </c>
      <c r="E30" s="6">
        <v>2.09</v>
      </c>
      <c r="F30" s="2">
        <v>8</v>
      </c>
      <c r="I30" s="2">
        <v>2</v>
      </c>
      <c r="J30" s="2">
        <v>610</v>
      </c>
      <c r="K30" s="2" t="s">
        <v>51</v>
      </c>
      <c r="L30" s="6">
        <v>1.7</v>
      </c>
    </row>
    <row r="31" spans="1:13" x14ac:dyDescent="0.2">
      <c r="A31" s="2">
        <v>1</v>
      </c>
      <c r="B31" s="3">
        <v>130</v>
      </c>
      <c r="C31" s="3" t="s">
        <v>36</v>
      </c>
      <c r="D31" s="3" t="s">
        <v>17</v>
      </c>
      <c r="E31" s="6">
        <v>1.22</v>
      </c>
      <c r="F31" s="2">
        <v>8</v>
      </c>
      <c r="I31" s="2">
        <v>2</v>
      </c>
      <c r="J31" s="2">
        <v>623</v>
      </c>
      <c r="K31" s="2" t="s">
        <v>64</v>
      </c>
      <c r="L31" s="6">
        <v>4.1224999999999996</v>
      </c>
    </row>
    <row r="32" spans="1:13" x14ac:dyDescent="0.2">
      <c r="A32" s="2">
        <v>1</v>
      </c>
      <c r="B32" s="3">
        <v>128</v>
      </c>
      <c r="C32" s="3" t="s">
        <v>34</v>
      </c>
      <c r="D32" s="3" t="s">
        <v>3</v>
      </c>
      <c r="E32" s="6">
        <v>0.17</v>
      </c>
      <c r="F32" s="2">
        <v>7</v>
      </c>
      <c r="I32" s="2">
        <v>2</v>
      </c>
      <c r="J32" s="2">
        <v>608</v>
      </c>
      <c r="K32" s="2" t="s">
        <v>49</v>
      </c>
      <c r="L32" s="6">
        <v>0.61199999999999999</v>
      </c>
    </row>
    <row r="33" spans="1:6" x14ac:dyDescent="0.2">
      <c r="A33" s="2">
        <v>1</v>
      </c>
      <c r="B33" s="3">
        <v>120</v>
      </c>
      <c r="C33" s="3" t="s">
        <v>26</v>
      </c>
      <c r="D33" s="3" t="s">
        <v>19</v>
      </c>
      <c r="E33" s="6">
        <v>5.23</v>
      </c>
      <c r="F33" s="2">
        <v>6</v>
      </c>
    </row>
    <row r="34" spans="1:6" x14ac:dyDescent="0.2">
      <c r="A34" s="2">
        <v>1</v>
      </c>
      <c r="B34" s="3">
        <v>125</v>
      </c>
      <c r="C34" s="3" t="s">
        <v>31</v>
      </c>
      <c r="D34" s="3" t="s">
        <v>17</v>
      </c>
      <c r="E34" s="6">
        <v>1.82</v>
      </c>
      <c r="F34" s="2">
        <v>2</v>
      </c>
    </row>
    <row r="35" spans="1:6" x14ac:dyDescent="0.2">
      <c r="A35" s="2">
        <v>1</v>
      </c>
      <c r="B35" s="3">
        <v>121</v>
      </c>
      <c r="C35" s="3" t="s">
        <v>27</v>
      </c>
      <c r="D35" s="3" t="s">
        <v>17</v>
      </c>
      <c r="E35" s="6">
        <v>3.43</v>
      </c>
      <c r="F35" s="2">
        <v>0</v>
      </c>
    </row>
    <row r="36" spans="1:6" x14ac:dyDescent="0.2">
      <c r="A36" s="2">
        <v>1</v>
      </c>
      <c r="B36" s="3">
        <v>126</v>
      </c>
      <c r="C36" s="3" t="s">
        <v>32</v>
      </c>
      <c r="D36" s="3" t="s">
        <v>3</v>
      </c>
      <c r="E36" s="6">
        <v>0.68</v>
      </c>
      <c r="F36" s="2">
        <v>0</v>
      </c>
    </row>
    <row r="37" spans="1:6" x14ac:dyDescent="0.2">
      <c r="A37" s="2">
        <v>2</v>
      </c>
      <c r="B37" s="2">
        <v>618</v>
      </c>
      <c r="C37" s="2" t="s">
        <v>59</v>
      </c>
      <c r="D37" s="2" t="s">
        <v>3</v>
      </c>
      <c r="E37" s="6">
        <v>5.23</v>
      </c>
      <c r="F37" s="2">
        <v>165</v>
      </c>
    </row>
    <row r="38" spans="1:6" x14ac:dyDescent="0.2">
      <c r="A38" s="2">
        <v>2</v>
      </c>
      <c r="B38" s="2">
        <v>606</v>
      </c>
      <c r="C38" s="2" t="s">
        <v>46</v>
      </c>
      <c r="D38" s="2" t="s">
        <v>47</v>
      </c>
      <c r="E38" s="6">
        <v>3.25</v>
      </c>
      <c r="F38" s="2">
        <v>156</v>
      </c>
    </row>
    <row r="39" spans="1:6" x14ac:dyDescent="0.2">
      <c r="A39" s="2">
        <v>2</v>
      </c>
      <c r="B39" s="2">
        <v>619</v>
      </c>
      <c r="C39" s="2" t="s">
        <v>60</v>
      </c>
      <c r="D39" s="2" t="s">
        <v>3</v>
      </c>
      <c r="E39" s="6">
        <v>8.5</v>
      </c>
      <c r="F39" s="2">
        <v>151</v>
      </c>
    </row>
    <row r="40" spans="1:6" x14ac:dyDescent="0.2">
      <c r="A40" s="2">
        <v>2</v>
      </c>
      <c r="B40" s="2">
        <v>610</v>
      </c>
      <c r="C40" s="2" t="s">
        <v>51</v>
      </c>
      <c r="D40" s="2" t="s">
        <v>3</v>
      </c>
      <c r="E40" s="6">
        <v>2</v>
      </c>
      <c r="F40" s="2">
        <v>123</v>
      </c>
    </row>
    <row r="41" spans="1:6" x14ac:dyDescent="0.2">
      <c r="A41" s="2">
        <v>2</v>
      </c>
      <c r="B41" s="2">
        <v>623</v>
      </c>
      <c r="C41" s="2" t="s">
        <v>64</v>
      </c>
      <c r="D41" s="2" t="s">
        <v>3</v>
      </c>
      <c r="E41" s="6">
        <v>4.8499999999999996</v>
      </c>
      <c r="F41" s="2">
        <v>112</v>
      </c>
    </row>
    <row r="42" spans="1:6" x14ac:dyDescent="0.2">
      <c r="A42" s="2">
        <v>2</v>
      </c>
      <c r="B42" s="2">
        <v>608</v>
      </c>
      <c r="C42" s="2" t="s">
        <v>49</v>
      </c>
      <c r="D42" s="2" t="s">
        <v>3</v>
      </c>
      <c r="E42" s="6">
        <v>0.72</v>
      </c>
      <c r="F42" s="2">
        <v>112</v>
      </c>
    </row>
    <row r="43" spans="1:6" x14ac:dyDescent="0.2">
      <c r="A43" s="2">
        <v>2</v>
      </c>
      <c r="B43" s="2">
        <v>621</v>
      </c>
      <c r="C43" s="2" t="s">
        <v>62</v>
      </c>
      <c r="D43" s="2" t="s">
        <v>3</v>
      </c>
      <c r="E43" s="6">
        <v>9.1199999999999992</v>
      </c>
      <c r="F43" s="2">
        <v>100</v>
      </c>
    </row>
    <row r="44" spans="1:6" x14ac:dyDescent="0.2">
      <c r="A44" s="2">
        <v>2</v>
      </c>
      <c r="B44" s="2">
        <v>620</v>
      </c>
      <c r="C44" s="2" t="s">
        <v>61</v>
      </c>
      <c r="D44" s="2" t="s">
        <v>3</v>
      </c>
      <c r="E44" s="6">
        <v>9</v>
      </c>
      <c r="F44" s="2">
        <v>98</v>
      </c>
    </row>
    <row r="45" spans="1:6" x14ac:dyDescent="0.2">
      <c r="A45" s="2">
        <v>2</v>
      </c>
      <c r="B45" s="2">
        <v>617</v>
      </c>
      <c r="C45" s="2" t="s">
        <v>58</v>
      </c>
      <c r="D45" s="2" t="s">
        <v>3</v>
      </c>
      <c r="E45" s="6">
        <v>4.4800000000000004</v>
      </c>
      <c r="F45" s="2">
        <v>88</v>
      </c>
    </row>
    <row r="46" spans="1:6" x14ac:dyDescent="0.2">
      <c r="A46" s="2">
        <v>2</v>
      </c>
      <c r="B46" s="2">
        <v>622</v>
      </c>
      <c r="C46" s="2" t="s">
        <v>63</v>
      </c>
      <c r="D46" s="2" t="s">
        <v>3</v>
      </c>
      <c r="E46" s="6">
        <v>4.8499999999999996</v>
      </c>
      <c r="F46" s="2">
        <v>85</v>
      </c>
    </row>
    <row r="47" spans="1:6" x14ac:dyDescent="0.2">
      <c r="A47" s="2">
        <v>2</v>
      </c>
      <c r="B47" s="2">
        <v>605</v>
      </c>
      <c r="C47" s="2" t="s">
        <v>45</v>
      </c>
      <c r="D47" s="2" t="s">
        <v>3</v>
      </c>
      <c r="E47" s="6">
        <v>2.95</v>
      </c>
      <c r="F47" s="2">
        <v>44</v>
      </c>
    </row>
    <row r="48" spans="1:6" x14ac:dyDescent="0.2">
      <c r="A48" s="2">
        <v>2</v>
      </c>
      <c r="B48" s="2">
        <v>601</v>
      </c>
      <c r="C48" s="2" t="s">
        <v>41</v>
      </c>
      <c r="D48" s="2" t="s">
        <v>3</v>
      </c>
      <c r="E48" s="6">
        <v>0.72</v>
      </c>
      <c r="F48" s="2">
        <v>26</v>
      </c>
    </row>
    <row r="49" spans="1:6" x14ac:dyDescent="0.2">
      <c r="A49" s="2">
        <v>2</v>
      </c>
      <c r="B49" s="2">
        <v>611</v>
      </c>
      <c r="C49" s="2" t="s">
        <v>52</v>
      </c>
      <c r="D49" s="2" t="s">
        <v>3</v>
      </c>
      <c r="E49" s="6">
        <v>4.3499999999999996</v>
      </c>
      <c r="F49" s="2">
        <v>26</v>
      </c>
    </row>
    <row r="50" spans="1:6" x14ac:dyDescent="0.2">
      <c r="A50" s="2">
        <v>2</v>
      </c>
      <c r="B50" s="2">
        <v>609</v>
      </c>
      <c r="C50" s="2" t="s">
        <v>50</v>
      </c>
      <c r="D50" s="2" t="s">
        <v>3</v>
      </c>
      <c r="E50" s="6">
        <v>2.12</v>
      </c>
      <c r="F50" s="2">
        <v>23</v>
      </c>
    </row>
    <row r="51" spans="1:6" x14ac:dyDescent="0.2">
      <c r="A51" s="2">
        <v>2</v>
      </c>
      <c r="B51" s="2">
        <v>604</v>
      </c>
      <c r="C51" s="2" t="s">
        <v>44</v>
      </c>
      <c r="D51" s="2" t="s">
        <v>3</v>
      </c>
      <c r="E51" s="6">
        <v>4.62</v>
      </c>
      <c r="F51" s="2">
        <v>15</v>
      </c>
    </row>
    <row r="52" spans="1:6" x14ac:dyDescent="0.2">
      <c r="A52" s="2">
        <v>2</v>
      </c>
      <c r="B52" s="2">
        <v>614</v>
      </c>
      <c r="C52" s="2" t="s">
        <v>55</v>
      </c>
      <c r="D52" s="2" t="s">
        <v>3</v>
      </c>
      <c r="E52" s="6">
        <v>8.85</v>
      </c>
      <c r="F52" s="2">
        <v>15</v>
      </c>
    </row>
    <row r="53" spans="1:6" x14ac:dyDescent="0.2">
      <c r="A53" s="2">
        <v>2</v>
      </c>
      <c r="B53" s="2">
        <v>616</v>
      </c>
      <c r="C53" s="2" t="s">
        <v>57</v>
      </c>
      <c r="D53" s="2" t="s">
        <v>3</v>
      </c>
      <c r="E53" s="6">
        <v>6.05</v>
      </c>
      <c r="F53" s="2">
        <v>12</v>
      </c>
    </row>
    <row r="54" spans="1:6" x14ac:dyDescent="0.2">
      <c r="A54" s="2">
        <v>2</v>
      </c>
      <c r="B54" s="2">
        <v>615</v>
      </c>
      <c r="C54" s="2" t="s">
        <v>56</v>
      </c>
      <c r="D54" s="2" t="s">
        <v>3</v>
      </c>
      <c r="E54" s="6">
        <v>6.03</v>
      </c>
      <c r="F54" s="2">
        <v>10</v>
      </c>
    </row>
    <row r="55" spans="1:6" x14ac:dyDescent="0.2">
      <c r="A55" s="2">
        <v>2</v>
      </c>
      <c r="B55" s="2">
        <v>602</v>
      </c>
      <c r="C55" s="2" t="s">
        <v>42</v>
      </c>
      <c r="D55" s="2" t="s">
        <v>3</v>
      </c>
      <c r="E55" s="6">
        <v>1.95</v>
      </c>
      <c r="F55" s="2">
        <v>2</v>
      </c>
    </row>
    <row r="56" spans="1:6" x14ac:dyDescent="0.2">
      <c r="A56" s="2">
        <v>2</v>
      </c>
      <c r="B56" s="2">
        <v>612</v>
      </c>
      <c r="C56" s="2" t="s">
        <v>53</v>
      </c>
      <c r="D56" s="2" t="s">
        <v>3</v>
      </c>
      <c r="E56" s="6">
        <v>4.3499999999999996</v>
      </c>
      <c r="F56" s="2">
        <v>2</v>
      </c>
    </row>
    <row r="57" spans="1:6" x14ac:dyDescent="0.2">
      <c r="A57" s="2">
        <v>2</v>
      </c>
      <c r="B57" s="2">
        <v>603</v>
      </c>
      <c r="C57" s="2" t="s">
        <v>43</v>
      </c>
      <c r="D57" s="2" t="s">
        <v>3</v>
      </c>
      <c r="E57" s="6">
        <v>3.21</v>
      </c>
      <c r="F57" s="2">
        <v>0</v>
      </c>
    </row>
    <row r="58" spans="1:6" x14ac:dyDescent="0.2">
      <c r="A58" s="2">
        <v>2</v>
      </c>
      <c r="B58" s="2">
        <v>607</v>
      </c>
      <c r="C58" s="2" t="s">
        <v>48</v>
      </c>
      <c r="D58" s="2" t="s">
        <v>47</v>
      </c>
      <c r="E58" s="6">
        <v>3.25</v>
      </c>
      <c r="F58" s="2">
        <v>0</v>
      </c>
    </row>
    <row r="59" spans="1:6" x14ac:dyDescent="0.2">
      <c r="A59" s="2">
        <v>2</v>
      </c>
      <c r="B59" s="2">
        <v>613</v>
      </c>
      <c r="C59" s="2" t="s">
        <v>54</v>
      </c>
      <c r="D59" s="2" t="s">
        <v>3</v>
      </c>
      <c r="E59" s="6">
        <v>8.2899999999999991</v>
      </c>
      <c r="F59" s="2">
        <v>0</v>
      </c>
    </row>
  </sheetData>
  <sortState xmlns:xlrd2="http://schemas.microsoft.com/office/spreadsheetml/2017/richdata2" ref="A7:F59">
    <sortCondition ref="A7:A59"/>
    <sortCondition descending="1" ref="F7:F59"/>
  </sortState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tabSelected="1" workbookViewId="0">
      <selection activeCell="B5" sqref="B5"/>
    </sheetView>
  </sheetViews>
  <sheetFormatPr defaultRowHeight="12.75" x14ac:dyDescent="0.2"/>
  <cols>
    <col min="1" max="1" width="21.42578125" bestFit="1" customWidth="1"/>
    <col min="2" max="2" width="10.28515625" bestFit="1" customWidth="1"/>
  </cols>
  <sheetData>
    <row r="1" spans="1:2" ht="15" x14ac:dyDescent="0.2">
      <c r="A1" s="16" t="s">
        <v>72</v>
      </c>
      <c r="B1">
        <v>20000</v>
      </c>
    </row>
    <row r="2" spans="1:2" ht="15" x14ac:dyDescent="0.2">
      <c r="A2" s="16" t="s">
        <v>73</v>
      </c>
      <c r="B2">
        <v>4</v>
      </c>
    </row>
    <row r="3" spans="1:2" ht="15" x14ac:dyDescent="0.2">
      <c r="A3" s="16" t="s">
        <v>74</v>
      </c>
      <c r="B3" s="11">
        <v>8.5000000000000006E-2</v>
      </c>
    </row>
    <row r="5" spans="1:2" ht="15" x14ac:dyDescent="0.2">
      <c r="A5" s="16" t="s">
        <v>75</v>
      </c>
      <c r="B5" s="12">
        <f>PMT(B3,B2*12,B1)</f>
        <v>-1734.5590386970771</v>
      </c>
    </row>
    <row r="6" spans="1:2" x14ac:dyDescent="0.2">
      <c r="A6">
        <v>2</v>
      </c>
      <c r="B6">
        <f t="dataTable" ref="B6:B14" dt2D="0" dtr="0" r1="B2"/>
        <v>-1979.3950918851169</v>
      </c>
    </row>
    <row r="7" spans="1:2" x14ac:dyDescent="0.2">
      <c r="A7">
        <v>3</v>
      </c>
      <c r="B7">
        <v>-1795.2012306916065</v>
      </c>
    </row>
    <row r="8" spans="1:2" x14ac:dyDescent="0.2">
      <c r="A8">
        <v>4</v>
      </c>
      <c r="B8">
        <v>-1734.5590386970771</v>
      </c>
    </row>
    <row r="9" spans="1:2" x14ac:dyDescent="0.2">
      <c r="A9">
        <v>5</v>
      </c>
      <c r="B9">
        <v>-1712.8211721515158</v>
      </c>
    </row>
    <row r="10" spans="1:2" x14ac:dyDescent="0.2">
      <c r="A10">
        <v>6</v>
      </c>
      <c r="B10">
        <v>-1704.7943623171996</v>
      </c>
    </row>
    <row r="11" spans="1:2" x14ac:dyDescent="0.2">
      <c r="A11">
        <v>7</v>
      </c>
      <c r="B11">
        <v>-1701.7980841919689</v>
      </c>
    </row>
    <row r="12" spans="1:2" x14ac:dyDescent="0.2">
      <c r="A12">
        <v>8</v>
      </c>
      <c r="B12">
        <v>-1700.6750974798842</v>
      </c>
    </row>
    <row r="13" spans="1:2" x14ac:dyDescent="0.2">
      <c r="A13">
        <v>9</v>
      </c>
      <c r="B13">
        <v>-1700.253572394706</v>
      </c>
    </row>
    <row r="14" spans="1:2" x14ac:dyDescent="0.2">
      <c r="A14">
        <v>10</v>
      </c>
      <c r="B14">
        <v>-1700.09525870519</v>
      </c>
    </row>
  </sheetData>
  <pageMargins left="0.75" right="0.75" top="1" bottom="1" header="0.5" footer="0.5"/>
  <pageSetup orientation="portrait" horizontalDpi="90" verticalDpi="9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52263BC723F04EAC13E442A33E2F21" ma:contentTypeVersion="2" ma:contentTypeDescription="Create a new document." ma:contentTypeScope="" ma:versionID="ab11429570cfb788ed841cc1e3808cd3">
  <xsd:schema xmlns:xsd="http://www.w3.org/2001/XMLSchema" xmlns:xs="http://www.w3.org/2001/XMLSchema" xmlns:p="http://schemas.microsoft.com/office/2006/metadata/properties" xmlns:ns2="cf602098-75f9-4c0e-be8f-88f0333fa7cb" targetNamespace="http://schemas.microsoft.com/office/2006/metadata/properties" ma:root="true" ma:fieldsID="3874fc48149a3d6c6c744ae9115eb69c" ns2:_="">
    <xsd:import namespace="cf602098-75f9-4c0e-be8f-88f0333fa7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2098-75f9-4c0e-be8f-88f0333fa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81C14A-69AC-4C5B-B4A5-C8D79B8F147C}"/>
</file>

<file path=customXml/itemProps2.xml><?xml version="1.0" encoding="utf-8"?>
<ds:datastoreItem xmlns:ds="http://schemas.openxmlformats.org/officeDocument/2006/customXml" ds:itemID="{3D31701D-9E71-4E0E-8025-519D135FDA71}"/>
</file>

<file path=customXml/itemProps3.xml><?xml version="1.0" encoding="utf-8"?>
<ds:datastoreItem xmlns:ds="http://schemas.openxmlformats.org/officeDocument/2006/customXml" ds:itemID="{E400580D-151E-4DBF-A610-E14A1E3268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Stocuri</vt:lpstr>
      <vt:lpstr>Sheet2</vt:lpstr>
      <vt:lpstr>Sheet3</vt:lpstr>
      <vt:lpstr>Stocuri!Criteria</vt:lpstr>
      <vt:lpstr>Stocuri!Extract</vt:lpstr>
    </vt:vector>
  </TitlesOfParts>
  <Company>Manastirea Curtea de Argesh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Modele proba practica Excel</dc:title>
  <dc:subject>Home</dc:subject>
  <dc:creator>NNT</dc:creator>
  <cp:lastModifiedBy>AllUser</cp:lastModifiedBy>
  <dcterms:created xsi:type="dcterms:W3CDTF">2001-05-11T17:12:34Z</dcterms:created>
  <dcterms:modified xsi:type="dcterms:W3CDTF">2022-03-29T17:54:32Z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0x0101009552263BC723F04EAC13E442A33E2F21</vt:lpwstr>
  </property>
</Properties>
</file>