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sette\Downloads\"/>
    </mc:Choice>
  </mc:AlternateContent>
  <xr:revisionPtr revIDLastSave="0" documentId="13_ncr:1_{3316E726-57C5-44DD-9288-1CED2E61BD6D}" xr6:coauthVersionLast="47" xr6:coauthVersionMax="47" xr10:uidLastSave="{00000000-0000-0000-0000-000000000000}"/>
  <bookViews>
    <workbookView xWindow="21480" yWindow="-120" windowWidth="2184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N60" i="1"/>
  <c r="M60" i="1"/>
  <c r="E41" i="1"/>
  <c r="E40" i="1"/>
  <c r="E37" i="1"/>
  <c r="E44" i="1"/>
  <c r="E39" i="1"/>
  <c r="E34" i="1"/>
  <c r="E56" i="1"/>
  <c r="E58" i="1"/>
  <c r="E2" i="1"/>
  <c r="E43" i="1"/>
  <c r="E31" i="1"/>
  <c r="E42" i="1"/>
  <c r="E35" i="1"/>
  <c r="E22" i="1"/>
  <c r="E36" i="1"/>
  <c r="E30" i="1"/>
  <c r="E29" i="1"/>
  <c r="E21" i="1"/>
  <c r="E25" i="1"/>
  <c r="E51" i="1"/>
  <c r="E27" i="1"/>
  <c r="E28" i="1"/>
  <c r="E38" i="1"/>
  <c r="E26" i="1"/>
  <c r="E32" i="1"/>
  <c r="E33" i="1"/>
  <c r="E9" i="1"/>
  <c r="E53" i="1"/>
  <c r="E47" i="1"/>
  <c r="E48" i="1"/>
  <c r="E18" i="1"/>
  <c r="E19" i="1"/>
  <c r="E12" i="1"/>
  <c r="E57" i="1"/>
  <c r="E16" i="1"/>
  <c r="E54" i="1"/>
  <c r="E17" i="1"/>
  <c r="E20" i="1"/>
  <c r="E46" i="1"/>
  <c r="E55" i="1"/>
  <c r="E50" i="1"/>
  <c r="E11" i="1"/>
  <c r="E10" i="1"/>
  <c r="E7" i="1"/>
  <c r="E15" i="1"/>
  <c r="E23" i="1"/>
  <c r="E24" i="1"/>
  <c r="E8" i="1"/>
  <c r="E13" i="1"/>
  <c r="E45" i="1"/>
  <c r="E14" i="1"/>
  <c r="E52" i="1"/>
  <c r="E5" i="1"/>
  <c r="E4" i="1"/>
  <c r="E3" i="1"/>
  <c r="E6" i="1"/>
  <c r="E49" i="1"/>
</calcChain>
</file>

<file path=xl/sharedStrings.xml><?xml version="1.0" encoding="utf-8"?>
<sst xmlns="http://schemas.openxmlformats.org/spreadsheetml/2006/main" count="242" uniqueCount="242">
  <si>
    <t>ASIN</t>
  </si>
  <si>
    <t>Product ID</t>
  </si>
  <si>
    <t>Title - Feb 20th '24</t>
  </si>
  <si>
    <t>Title</t>
  </si>
  <si>
    <t>Amazon Link</t>
  </si>
  <si>
    <t>Profit</t>
  </si>
  <si>
    <t>Sales Rank Drops 90d</t>
  </si>
  <si>
    <t>Avg Buybox 90d</t>
  </si>
  <si>
    <t>Qty</t>
  </si>
  <si>
    <t>Cost</t>
  </si>
  <si>
    <t>Buy Box Landed</t>
  </si>
  <si>
    <t>Lowest FBA</t>
  </si>
  <si>
    <t>B001BKZDB4</t>
  </si>
  <si>
    <t>786936767605</t>
  </si>
  <si>
    <t>High School Musical 2 (DVD, 2-Disc Deluxe Dance Edition, Disney, 2007) - J0319</t>
  </si>
  <si>
    <t>High School Musical 2 Deluxe Dance Edition</t>
  </si>
  <si>
    <t>B00008972P</t>
  </si>
  <si>
    <t>027616885135</t>
  </si>
  <si>
    <t>Killing Me Softly (DVD, 2002) - J0806</t>
  </si>
  <si>
    <t>Killing Me Softly (Unrated Edition) [DVD]</t>
  </si>
  <si>
    <t>B000062XE0</t>
  </si>
  <si>
    <t>794051163622</t>
  </si>
  <si>
    <t>Dorothy L. Sayers Mysteries - Gaudy Night (DVD, 1987) - H0919</t>
  </si>
  <si>
    <t>Dorothy L. Sayers Mysteries - Gaudy Night (The Lord Peter Wimsey-Harriet Vane Collection) [DVD]</t>
  </si>
  <si>
    <t>B00005RHGL</t>
  </si>
  <si>
    <t>786936158380</t>
  </si>
  <si>
    <t>Tombstone (DVD, 2002, Vista Series, Directors Cut) - J0917</t>
  </si>
  <si>
    <t>Tombstone - The Director's Cut (Vista Series)</t>
  </si>
  <si>
    <t>B00019072G</t>
  </si>
  <si>
    <t>085391903321</t>
  </si>
  <si>
    <t>Hamlet (DVD, 1996) - J0917</t>
  </si>
  <si>
    <t>Hamlet (1990) (DVD)</t>
  </si>
  <si>
    <t>B00A2JD4KM</t>
  </si>
  <si>
    <t>024543206408</t>
  </si>
  <si>
    <t>Kingdom of Heaven (DVD, 2005, Widescreen) - H0110</t>
  </si>
  <si>
    <t>KINGDOM OF HEAVEN (2-DISC WIDESCRE MOVIE</t>
  </si>
  <si>
    <t>B0002XL2ZW</t>
  </si>
  <si>
    <t>024543424307</t>
  </si>
  <si>
    <t>Garfield and Friends An Ode to Odie (DVD) - H1114</t>
  </si>
  <si>
    <t>The Beverly Hillbillies [DVD]</t>
  </si>
  <si>
    <t>B0000DI88C</t>
  </si>
  <si>
    <t>085393434427</t>
  </si>
  <si>
    <t>Ali Macgraw - Yoga Mind and Body (DVD, exercise) - I0313</t>
  </si>
  <si>
    <t>Ali MacGraw - Yoga Mind &amp; Body [DVD]</t>
  </si>
  <si>
    <t>B08LM4XYCP</t>
  </si>
  <si>
    <t>794043144110</t>
  </si>
  <si>
    <t>Harold and Kumar Go To White Castle, Escape from Guantan.. (DVD, 2-film) - I0522</t>
  </si>
  <si>
    <t>Catspaw</t>
  </si>
  <si>
    <t>B004WO6WAM</t>
  </si>
  <si>
    <t>883929180998</t>
  </si>
  <si>
    <t>Harry Potter - The Sorcerers Stone - The Chamber of Secrets (DVD, 2-film - J0917</t>
  </si>
  <si>
    <t>Harry Potter and the Sorcerer's Stone / Harry Potter and the Chamber of Secrets LIMITED EDITION DOUBLE FEATURE DVD SET</t>
  </si>
  <si>
    <t>B000HC2LIK</t>
  </si>
  <si>
    <t>012569837799</t>
  </si>
  <si>
    <t>Blade Runner (DVD, 1982, Directors Cut) - J0917</t>
  </si>
  <si>
    <t>Blade Runner - The Director's Cut (Remastered Limited Edition)</t>
  </si>
  <si>
    <t>B0002235PS</t>
  </si>
  <si>
    <t>707729132530</t>
  </si>
  <si>
    <t>Merlin (DVD, Special Edition, 1998) - J0917</t>
  </si>
  <si>
    <t>Merlin (Special Edition)</t>
  </si>
  <si>
    <t>B07R73T88G</t>
  </si>
  <si>
    <t>733961769647</t>
  </si>
  <si>
    <t>Dog the Bounty Hunter - Best of Season 3 (DVD, 2006) - H1010</t>
  </si>
  <si>
    <t>ABYSTYLE Dragon Ball Z Gift Set Includes 3D Sound and Light Radar Premium Keychain &amp; Acrylic Resin Glass 4 Star Dragon Ball Replica 2.25" DBZ Merch Anime Manga Gift 2 Pc</t>
  </si>
  <si>
    <t>B0000BW6V6</t>
  </si>
  <si>
    <t>181582000043</t>
  </si>
  <si>
    <t>Steve Nash MVP Basketball - Fundamentals of Basketball (DVD) - G0105</t>
  </si>
  <si>
    <t>HP Professional Business Paper, Glossy, 8.5x11 in, 48 lb, 150 sheets, works with inkjet, PageWide, laser printers (Q1987A)</t>
  </si>
  <si>
    <t>B0009OUAZW</t>
  </si>
  <si>
    <t>786936295085</t>
  </si>
  <si>
    <t>Classic Cartoon Favorites Holiday Celebration with Mickey and Pals (DVD - J0917</t>
  </si>
  <si>
    <t>Classic Cartoon Favorites, Vol. 8 - Holiday Celebration With Mickey &amp; Pals [DVD]</t>
  </si>
  <si>
    <t>B0000640VM</t>
  </si>
  <si>
    <t>786936172423</t>
  </si>
  <si>
    <t>Oliver and Company (DVD, special edition, Disney, 1988) - J0129</t>
  </si>
  <si>
    <t>Oliver &amp; Company (Special Edition) [DVD]</t>
  </si>
  <si>
    <t>B00G4RHLAA</t>
  </si>
  <si>
    <t>786936705089</t>
  </si>
  <si>
    <t>Apocalypto (DVD, 2006) - J0917</t>
  </si>
  <si>
    <t>Mel Gibson's Apocalypto (DVD)</t>
  </si>
  <si>
    <t>B000ARXFA0</t>
  </si>
  <si>
    <t>012569723573</t>
  </si>
  <si>
    <t>Felicity - An American Girl Adventure (DVD, 2005) - G1219</t>
  </si>
  <si>
    <t>Felicity - An American Girl Adventure [DVD]</t>
  </si>
  <si>
    <t>B0000C2IV5</t>
  </si>
  <si>
    <t>000768268711</t>
  </si>
  <si>
    <t>Chonda Pierce - Have I got a Story For You (DVD, 2015) - I0227</t>
  </si>
  <si>
    <t>Chonda Pierce - Have I Got a Story For You [DVD]</t>
  </si>
  <si>
    <t>B0002XVKLI</t>
  </si>
  <si>
    <t>660518263498</t>
  </si>
  <si>
    <t>The Praise Baby Collection - God of Wonders (DVD) - I0424</t>
  </si>
  <si>
    <t>God of Wonders</t>
  </si>
  <si>
    <t>0780628306</t>
  </si>
  <si>
    <t>794043492723</t>
  </si>
  <si>
    <t>Drop Dead Gorgeous (DVD, 1999) - J0917</t>
  </si>
  <si>
    <t>Drop Dead Gorgeous [DVD]</t>
  </si>
  <si>
    <t>B0016MJ6GU</t>
  </si>
  <si>
    <t>796019813099</t>
  </si>
  <si>
    <t>Goal II Living the Dream (DVD, 2007) - J0319</t>
  </si>
  <si>
    <t>Goal 2: Living the Dream</t>
  </si>
  <si>
    <t>B000059TFU</t>
  </si>
  <si>
    <t>027616861054</t>
  </si>
  <si>
    <t>The Horse Soldiers (DVD, 1959) - J0917</t>
  </si>
  <si>
    <t>The Horse Soldiers</t>
  </si>
  <si>
    <t>B017SDSRJ2</t>
  </si>
  <si>
    <t>883929319060</t>
  </si>
  <si>
    <t>Lemony Snickets A Series of Unfortunate Events (DVD, 2004) - H0516</t>
  </si>
  <si>
    <t>Lemony Snicket's A Series Of Unfortunate Events</t>
  </si>
  <si>
    <t>B00001QEE6</t>
  </si>
  <si>
    <t>717951003997</t>
  </si>
  <si>
    <t>Lady and the Tramp (DVD, Disney, Limited Issue, 1955) - J0917</t>
  </si>
  <si>
    <t>Lady and the Tramp (Limited Issue)</t>
  </si>
  <si>
    <t>B00004WI56</t>
  </si>
  <si>
    <t>012236103486</t>
  </si>
  <si>
    <t>The Miracle Maker - The Story of Jesus (DVD, 1999) - J0730</t>
  </si>
  <si>
    <t>The Miracle Maker - The Story of Jesus</t>
  </si>
  <si>
    <t>6304884389</t>
  </si>
  <si>
    <t>026359121425</t>
  </si>
  <si>
    <t>Circle of Friends (DVD, 1995) - J0917</t>
  </si>
  <si>
    <t>Circle of Friends [DVD]</t>
  </si>
  <si>
    <t>B0007MAO0W</t>
  </si>
  <si>
    <t>043396104785</t>
  </si>
  <si>
    <t>Dragons World - A Fantasy made Real (DVD, 2004) - J0205</t>
  </si>
  <si>
    <t>Dragon's World: A Fantasy Made Real</t>
  </si>
  <si>
    <t>B07SG7RGY3</t>
  </si>
  <si>
    <t>786936863727</t>
  </si>
  <si>
    <t>Avengers Endgame (DVD, 2019) - J0917</t>
  </si>
  <si>
    <t>Avengers-Endgame DVD</t>
  </si>
  <si>
    <t>B0000ZMGZW</t>
  </si>
  <si>
    <t>043396030909</t>
  </si>
  <si>
    <t>Lucky Seven (DVD, 2003) - H0919</t>
  </si>
  <si>
    <t>Lucky Seven</t>
  </si>
  <si>
    <t>B004ODLUGM</t>
  </si>
  <si>
    <t>843501003626</t>
  </si>
  <si>
    <t>The Gruffalo (DVD, 2009) - J0917</t>
  </si>
  <si>
    <t>The Gruffalo</t>
  </si>
  <si>
    <t>B0000BWVAE</t>
  </si>
  <si>
    <t>786936206524</t>
  </si>
  <si>
    <t>MXP Most Xtreme Primate (DVD, 2004) - J0730</t>
  </si>
  <si>
    <t>MXP - Most Extreme Primate</t>
  </si>
  <si>
    <t>B0000640VO</t>
  </si>
  <si>
    <t>786936180893</t>
  </si>
  <si>
    <t>Amelie (DVD, 2001) - J0409</t>
  </si>
  <si>
    <t>Amelie</t>
  </si>
  <si>
    <t>B0037JO0X4</t>
  </si>
  <si>
    <t>683904508928</t>
  </si>
  <si>
    <t>Clash of the Olympians (DVD, 16 movies) - J0409</t>
  </si>
  <si>
    <t>Clash of the Olympians (16 Movies)</t>
  </si>
  <si>
    <t>B000YIGNHW</t>
  </si>
  <si>
    <t>883929004096</t>
  </si>
  <si>
    <t>Purple Rain - Fame (DVD, double feature) - I1225</t>
  </si>
  <si>
    <t>Purple Rain / Fame</t>
  </si>
  <si>
    <t>B000A1OG18</t>
  </si>
  <si>
    <t>043396091429</t>
  </si>
  <si>
    <t>Ten Wanted Men (DVD, 1955) - J0611</t>
  </si>
  <si>
    <t>Ten Wanted Men</t>
  </si>
  <si>
    <t>B00004RF97</t>
  </si>
  <si>
    <t>012569501720</t>
  </si>
  <si>
    <t>The Philadelphia Story (DVD, 1940) - H1226</t>
  </si>
  <si>
    <t>The Philadelphia Story [DVD]</t>
  </si>
  <si>
    <t>B000BKJ74Y</t>
  </si>
  <si>
    <t>012569706859</t>
  </si>
  <si>
    <t>The Dukes of Hazzard (DVD, Full Screen, 2005) - G0531</t>
  </si>
  <si>
    <t>The Dukes of Hazzard (PG-13 Full Screen Edition)</t>
  </si>
  <si>
    <t>B00G5G7K7O</t>
  </si>
  <si>
    <t>786936838923</t>
  </si>
  <si>
    <t>Frozen (Blu-ray, DVD, Disney, Collectors Edition, 2013) - J0514</t>
  </si>
  <si>
    <t>Frozen [Blu-ray]</t>
  </si>
  <si>
    <t>B00005KHJJ</t>
  </si>
  <si>
    <t>043396064546</t>
  </si>
  <si>
    <t>Pollock (DVD, Special Edition, 200) - J0917</t>
  </si>
  <si>
    <t>Pollock (Special Edition)</t>
  </si>
  <si>
    <t>B079NC9C4G</t>
  </si>
  <si>
    <t>883929269815</t>
  </si>
  <si>
    <t>Call the Midwife - Season One (DVD, 2012, BBC) - J0730</t>
  </si>
  <si>
    <t>Call the Midwife: Season Seven (DVD)</t>
  </si>
  <si>
    <t>B000PHX5P0</t>
  </si>
  <si>
    <t>097361242347</t>
  </si>
  <si>
    <t>Tommy Boy - Black Sheep (DVD, double feature) - J0917</t>
  </si>
  <si>
    <t>Tommy Boy / Black Sheep (Double Feature)</t>
  </si>
  <si>
    <t>B0007WRT4Q</t>
  </si>
  <si>
    <t>043396109100</t>
  </si>
  <si>
    <t>The Merchant of Venice (DVD, 2004) - J0319</t>
  </si>
  <si>
    <t>William Shakespeare's The Merchant of Venice</t>
  </si>
  <si>
    <t>B071Z7C6Q1</t>
  </si>
  <si>
    <t>683904545954</t>
  </si>
  <si>
    <t>King Solomons Mines (DVD, 2004) - J0806</t>
  </si>
  <si>
    <t>King Solomon's Mines - The Complete Mini-series</t>
  </si>
  <si>
    <t>B000BZXWJ0</t>
  </si>
  <si>
    <t>012569518124</t>
  </si>
  <si>
    <t>The Thin Man Goes Home (DVD, 1944) - J0611</t>
  </si>
  <si>
    <t>The Thin Man Goes Home</t>
  </si>
  <si>
    <t>B0000CABGZ</t>
  </si>
  <si>
    <t>012236174004</t>
  </si>
  <si>
    <t>Teenage Mutant Ninja Turtles Volume 2 (DVD, 13 episodes) - I0522</t>
  </si>
  <si>
    <t>A Thousand Kisses Deep</t>
  </si>
  <si>
    <t>B00005JKHP</t>
  </si>
  <si>
    <t>097360885842</t>
  </si>
  <si>
    <t>Star Trek - The Motion Picture (DVD, 1979, Widescreen, Directors Cut) - J0319</t>
  </si>
  <si>
    <t>Star Trek: The Motion Picture, The Director's Cut (Special Collector's Edition)</t>
  </si>
  <si>
    <t>B00003CXNG</t>
  </si>
  <si>
    <t>085391880424</t>
  </si>
  <si>
    <t>Bait (DVD, 2000) - H1114</t>
  </si>
  <si>
    <t>Bait [DVD]</t>
  </si>
  <si>
    <t>B00007G1ZH</t>
  </si>
  <si>
    <t>085392431229</t>
  </si>
  <si>
    <t>A Man and a Woman (DVD, 1966) - J0205</t>
  </si>
  <si>
    <t>A Man and a Woman [DVD]</t>
  </si>
  <si>
    <t>B000JCEB0O</t>
  </si>
  <si>
    <t>096009487492</t>
  </si>
  <si>
    <t>The Adventures of the Black Stallion - Complete First Season (DVD, 1990) - J0730</t>
  </si>
  <si>
    <t>The Adventures of The Black Stallion: Season 1</t>
  </si>
  <si>
    <t>B00005JLWN</t>
  </si>
  <si>
    <t>786936181081</t>
  </si>
  <si>
    <t>Equilibrium (DVD, 2002) - I0123</t>
  </si>
  <si>
    <t>Equilibrium</t>
  </si>
  <si>
    <t>6305161992</t>
  </si>
  <si>
    <t>085391231127</t>
  </si>
  <si>
    <t>Showdown in Little Tokyo (DVD, 1991) - J0806</t>
  </si>
  <si>
    <t>Showdown in Little Tokyo [DVD]</t>
  </si>
  <si>
    <t>B00006JMSL</t>
  </si>
  <si>
    <t>085392278527</t>
  </si>
  <si>
    <t>The Incredible Mr. Limpet (DVD, 1964) - J0409</t>
  </si>
  <si>
    <t>The Incredible Mr. Limpet (Snap Case Packaging) [DVD]</t>
  </si>
  <si>
    <t>B00008LDO7</t>
  </si>
  <si>
    <t>024543075677</t>
  </si>
  <si>
    <t>The Song of Bernadette (DVD, 1943) - J0917</t>
  </si>
  <si>
    <t>The Song of Bernadette</t>
  </si>
  <si>
    <t>0792838955</t>
  </si>
  <si>
    <t>027616672827</t>
  </si>
  <si>
    <t>Fiddler on the Roof (DVD, 1971) - J0806</t>
  </si>
  <si>
    <t>Fiddler on the Roof [DVD]</t>
  </si>
  <si>
    <t>B000929UNM</t>
  </si>
  <si>
    <t>032031298293</t>
  </si>
  <si>
    <t>The Best of Riverdance (DVD, 18 performances) - J0205</t>
  </si>
  <si>
    <t>The Best of Riverdance</t>
  </si>
  <si>
    <t>B0002I833Q</t>
  </si>
  <si>
    <t>043396044777</t>
  </si>
  <si>
    <t>Ike - Countdown to D-Day (DVD, 2004) - J0129</t>
  </si>
  <si>
    <t>Ike - Countdown to D-Day</t>
  </si>
  <si>
    <t>Total Profits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</si>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</sst>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&quot;$&quot;#,##0.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E2A0"/>
        <bgColor rgb="FFC5E2A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0"/>
  <sheetViews>
    <sheetView tabSelected="1" workbookViewId="0">
      <pane ySplit="1" topLeftCell="A35" activePane="bottomLeft" state="frozen"/>
      <selection pane="bottomLeft" activeCell="K65" sqref="K65"/>
    </sheetView>
  </sheetViews>
  <sheetFormatPr defaultRowHeight="15" x14ac:dyDescent="0.25"/>
  <cols>
    <col min="1" max="2" width="12.7109375" style="2" customWidth="1"/>
    <col min="3" max="3" width="24.7109375" customWidth="1"/>
    <col min="4" max="4" width="40.7109375" customWidth="1"/>
    <col min="5" max="8" width="8.7109375" style="2" customWidth="1"/>
    <col min="9" max="9" width="8.7109375" style="8" customWidth="1"/>
    <col min="10" max="12" width="8.7109375" style="2" customWidth="1"/>
    <col min="13" max="14" width="12.7109375" style="9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9" t="s">
        <v>240</v>
      </c>
      <c r="N1" s="9" t="s">
        <v>241</v>
      </c>
    </row>
    <row r="2" spans="1:14" x14ac:dyDescent="0.25">
      <c r="A2" s="2" t="s">
        <v>204</v>
      </c>
      <c r="B2" s="2" t="s">
        <v>205</v>
      </c>
      <c r="C2" t="s">
        <v>206</v>
      </c>
      <c r="D2" t="s">
        <v>207</v>
      </c>
      <c r="E2" s="3" t="str">
        <f>HYPERLINK("https://www.amazon.com/dp/B00007G1ZH", "https://www.amazon.com/dp/B00007G1ZH")</f>
        <v>https://www.amazon.com/dp/B00007G1ZH</v>
      </c>
      <c r="F2" s="4">
        <v>10.5</v>
      </c>
      <c r="G2" s="5">
        <v>60</v>
      </c>
      <c r="H2" s="2">
        <v>43.92</v>
      </c>
      <c r="I2" s="8">
        <v>1</v>
      </c>
      <c r="J2" s="6">
        <v>25.99</v>
      </c>
      <c r="K2" s="6">
        <v>48.95</v>
      </c>
      <c r="L2" s="6">
        <v>48.95</v>
      </c>
      <c r="M2" s="9">
        <v>10.5</v>
      </c>
      <c r="N2" s="9">
        <v>25.99</v>
      </c>
    </row>
    <row r="3" spans="1:14" x14ac:dyDescent="0.25">
      <c r="A3" s="2" t="s">
        <v>20</v>
      </c>
      <c r="B3" s="2" t="s">
        <v>21</v>
      </c>
      <c r="C3" t="s">
        <v>22</v>
      </c>
      <c r="D3" t="s">
        <v>23</v>
      </c>
      <c r="E3" s="3" t="str">
        <f>HYPERLINK("https://www.amazon.com/dp/B000062XE0", "https://www.amazon.com/dp/B000062XE0")</f>
        <v>https://www.amazon.com/dp/B000062XE0</v>
      </c>
      <c r="F3" s="4">
        <v>22.27</v>
      </c>
      <c r="G3" s="5">
        <v>19</v>
      </c>
      <c r="H3" s="2">
        <v>36.43</v>
      </c>
      <c r="I3" s="8">
        <v>1</v>
      </c>
      <c r="J3" s="6">
        <v>5.5</v>
      </c>
      <c r="K3" s="10">
        <v>40.43</v>
      </c>
      <c r="M3" s="9">
        <v>22.27</v>
      </c>
      <c r="N3" s="9">
        <v>5.5</v>
      </c>
    </row>
    <row r="4" spans="1:14" x14ac:dyDescent="0.25">
      <c r="A4" s="2" t="s">
        <v>24</v>
      </c>
      <c r="B4" s="2" t="s">
        <v>25</v>
      </c>
      <c r="C4" t="s">
        <v>26</v>
      </c>
      <c r="D4" t="s">
        <v>27</v>
      </c>
      <c r="E4" s="3" t="str">
        <f>HYPERLINK("https://www.amazon.com/dp/B00005RHGL", "https://www.amazon.com/dp/B00005RHGL")</f>
        <v>https://www.amazon.com/dp/B00005RHGL</v>
      </c>
      <c r="F4" s="4">
        <v>22.11</v>
      </c>
      <c r="G4" s="5">
        <v>86</v>
      </c>
      <c r="H4" s="2">
        <v>33.51</v>
      </c>
      <c r="I4" s="8">
        <v>1</v>
      </c>
      <c r="J4" s="6">
        <v>4.99</v>
      </c>
      <c r="K4" s="6">
        <v>38.56</v>
      </c>
      <c r="L4" s="6">
        <v>36</v>
      </c>
      <c r="M4" s="9">
        <v>22.11</v>
      </c>
      <c r="N4" s="9">
        <v>4.99</v>
      </c>
    </row>
    <row r="5" spans="1:14" x14ac:dyDescent="0.25">
      <c r="A5" s="2" t="s">
        <v>28</v>
      </c>
      <c r="B5" s="2" t="s">
        <v>29</v>
      </c>
      <c r="C5" t="s">
        <v>30</v>
      </c>
      <c r="D5" t="s">
        <v>31</v>
      </c>
      <c r="E5" s="3" t="str">
        <f>HYPERLINK("https://www.amazon.com/dp/B00019072G", "https://www.amazon.com/dp/B00019072G")</f>
        <v>https://www.amazon.com/dp/B00019072G</v>
      </c>
      <c r="F5" s="4">
        <v>19.260000000000002</v>
      </c>
      <c r="G5" s="5">
        <v>72</v>
      </c>
      <c r="H5" s="2">
        <v>32.520000000000003</v>
      </c>
      <c r="I5" s="8">
        <v>1</v>
      </c>
      <c r="J5" s="6">
        <v>6.99</v>
      </c>
      <c r="K5" s="6">
        <v>36.909999999999997</v>
      </c>
      <c r="L5" s="6">
        <v>35.94</v>
      </c>
      <c r="M5" s="9">
        <v>19.260000000000002</v>
      </c>
      <c r="N5" s="9">
        <v>6.99</v>
      </c>
    </row>
    <row r="6" spans="1:14" x14ac:dyDescent="0.25">
      <c r="A6" s="2" t="s">
        <v>16</v>
      </c>
      <c r="B6" s="2" t="s">
        <v>17</v>
      </c>
      <c r="C6" t="s">
        <v>18</v>
      </c>
      <c r="D6" t="s">
        <v>19</v>
      </c>
      <c r="E6" s="3" t="str">
        <f>HYPERLINK("https://www.amazon.com/dp/B00008972P", "https://www.amazon.com/dp/B00008972P")</f>
        <v>https://www.amazon.com/dp/B00008972P</v>
      </c>
      <c r="F6" s="4">
        <v>23.25</v>
      </c>
      <c r="G6" s="5">
        <v>36</v>
      </c>
      <c r="H6" s="2">
        <v>26.25</v>
      </c>
      <c r="I6" s="8">
        <v>1</v>
      </c>
      <c r="J6" s="6">
        <v>2.99</v>
      </c>
      <c r="K6" s="6">
        <v>36.89</v>
      </c>
      <c r="L6" s="6">
        <v>36.89</v>
      </c>
      <c r="M6" s="9">
        <v>23.25</v>
      </c>
      <c r="N6" s="9">
        <v>2.99</v>
      </c>
    </row>
    <row r="7" spans="1:14" x14ac:dyDescent="0.25">
      <c r="A7" s="2" t="s">
        <v>64</v>
      </c>
      <c r="B7" s="2" t="s">
        <v>65</v>
      </c>
      <c r="C7" t="s">
        <v>66</v>
      </c>
      <c r="D7" t="s">
        <v>67</v>
      </c>
      <c r="E7" s="3" t="str">
        <f>HYPERLINK("https://www.amazon.com/dp/B0000BW6V6", "https://www.amazon.com/dp/B0000BW6V6")</f>
        <v>https://www.amazon.com/dp/B0000BW6V6</v>
      </c>
      <c r="F7" s="4">
        <v>16.63</v>
      </c>
      <c r="G7" s="5">
        <v>137</v>
      </c>
      <c r="H7" s="2">
        <v>36.39</v>
      </c>
      <c r="I7" s="8">
        <v>1</v>
      </c>
      <c r="J7" s="6">
        <v>6.75</v>
      </c>
      <c r="K7" s="6">
        <v>36.39</v>
      </c>
      <c r="L7" s="6">
        <v>36.39</v>
      </c>
      <c r="M7" s="9">
        <v>16.63</v>
      </c>
      <c r="N7" s="9">
        <v>6.75</v>
      </c>
    </row>
    <row r="8" spans="1:14" x14ac:dyDescent="0.25">
      <c r="A8" s="2" t="s">
        <v>48</v>
      </c>
      <c r="B8" s="2" t="s">
        <v>49</v>
      </c>
      <c r="C8" t="s">
        <v>50</v>
      </c>
      <c r="D8" t="s">
        <v>51</v>
      </c>
      <c r="E8" s="3" t="str">
        <f>HYPERLINK("https://www.amazon.com/dp/B004WO6WAM", "https://www.amazon.com/dp/B004WO6WAM")</f>
        <v>https://www.amazon.com/dp/B004WO6WAM</v>
      </c>
      <c r="F8" s="4">
        <v>17.23</v>
      </c>
      <c r="G8" s="5">
        <v>59</v>
      </c>
      <c r="H8" s="2">
        <v>29.29</v>
      </c>
      <c r="I8" s="8">
        <v>1</v>
      </c>
      <c r="J8" s="6">
        <v>2.25</v>
      </c>
      <c r="K8" s="10">
        <v>33.29</v>
      </c>
      <c r="M8" s="9">
        <v>17.23</v>
      </c>
      <c r="N8" s="9">
        <v>2.25</v>
      </c>
    </row>
    <row r="9" spans="1:14" x14ac:dyDescent="0.25">
      <c r="A9" s="2" t="s">
        <v>132</v>
      </c>
      <c r="B9" s="2" t="s">
        <v>133</v>
      </c>
      <c r="C9" t="s">
        <v>134</v>
      </c>
      <c r="D9" t="s">
        <v>135</v>
      </c>
      <c r="E9" s="3" t="str">
        <f>HYPERLINK("https://www.amazon.com/dp/B004ODLUGM", "https://www.amazon.com/dp/B004ODLUGM")</f>
        <v>https://www.amazon.com/dp/B004ODLUGM</v>
      </c>
      <c r="F9" s="4">
        <v>12.28</v>
      </c>
      <c r="G9" s="5">
        <v>50</v>
      </c>
      <c r="H9" s="2">
        <v>27.93</v>
      </c>
      <c r="I9" s="8">
        <v>1</v>
      </c>
      <c r="J9" s="6">
        <v>3.5</v>
      </c>
      <c r="K9" s="10">
        <v>31.93</v>
      </c>
      <c r="M9" s="9">
        <v>12.28</v>
      </c>
      <c r="N9" s="9">
        <v>3.5</v>
      </c>
    </row>
    <row r="10" spans="1:14" x14ac:dyDescent="0.25">
      <c r="A10" s="2" t="s">
        <v>68</v>
      </c>
      <c r="B10" s="2" t="s">
        <v>69</v>
      </c>
      <c r="C10" t="s">
        <v>70</v>
      </c>
      <c r="D10" t="s">
        <v>71</v>
      </c>
      <c r="E10" s="3" t="str">
        <f>HYPERLINK("https://www.amazon.com/dp/B0009OUAZW", "https://www.amazon.com/dp/B0009OUAZW")</f>
        <v>https://www.amazon.com/dp/B0009OUAZW</v>
      </c>
      <c r="F10" s="4">
        <v>16.41</v>
      </c>
      <c r="G10" s="5">
        <v>83</v>
      </c>
      <c r="H10" s="2">
        <v>27.6</v>
      </c>
      <c r="I10" s="8">
        <v>1</v>
      </c>
      <c r="J10" s="6">
        <v>4.99</v>
      </c>
      <c r="K10" s="6">
        <v>31.2</v>
      </c>
      <c r="L10" s="6">
        <v>31.2</v>
      </c>
      <c r="M10" s="9">
        <v>16.41</v>
      </c>
      <c r="N10" s="9">
        <v>4.99</v>
      </c>
    </row>
    <row r="11" spans="1:14" x14ac:dyDescent="0.25">
      <c r="A11" s="2" t="s">
        <v>72</v>
      </c>
      <c r="B11" s="2" t="s">
        <v>73</v>
      </c>
      <c r="C11" t="s">
        <v>74</v>
      </c>
      <c r="D11" t="s">
        <v>75</v>
      </c>
      <c r="E11" s="3" t="str">
        <f>HYPERLINK("https://www.amazon.com/dp/B0000640VM", "https://www.amazon.com/dp/B0000640VM")</f>
        <v>https://www.amazon.com/dp/B0000640VM</v>
      </c>
      <c r="F11" s="4">
        <v>16.03</v>
      </c>
      <c r="G11" s="5">
        <v>17</v>
      </c>
      <c r="H11" s="2">
        <v>28.96</v>
      </c>
      <c r="I11" s="8">
        <v>4</v>
      </c>
      <c r="J11" s="6">
        <v>4.99</v>
      </c>
      <c r="K11" s="6">
        <v>30.75</v>
      </c>
      <c r="L11" s="6">
        <v>30.75</v>
      </c>
      <c r="M11" s="9">
        <v>64.12</v>
      </c>
      <c r="N11" s="9">
        <v>19.96</v>
      </c>
    </row>
    <row r="12" spans="1:14" x14ac:dyDescent="0.25">
      <c r="A12" s="2" t="s">
        <v>108</v>
      </c>
      <c r="B12" s="2" t="s">
        <v>109</v>
      </c>
      <c r="C12" t="s">
        <v>110</v>
      </c>
      <c r="D12" t="s">
        <v>111</v>
      </c>
      <c r="E12" s="3" t="str">
        <f>HYPERLINK("https://www.amazon.com/dp/B00001QEE6", "https://www.amazon.com/dp/B00001QEE6")</f>
        <v>https://www.amazon.com/dp/B00001QEE6</v>
      </c>
      <c r="F12" s="4">
        <v>13.78</v>
      </c>
      <c r="G12" s="5">
        <v>34</v>
      </c>
      <c r="H12" s="2">
        <v>25.1</v>
      </c>
      <c r="I12" s="8">
        <v>1</v>
      </c>
      <c r="J12" s="6">
        <v>6.99</v>
      </c>
      <c r="K12" s="6">
        <v>30.46</v>
      </c>
      <c r="L12" s="6">
        <v>30.46</v>
      </c>
      <c r="M12" s="9">
        <v>13.78</v>
      </c>
      <c r="N12" s="9">
        <v>6.99</v>
      </c>
    </row>
    <row r="13" spans="1:14" x14ac:dyDescent="0.25">
      <c r="A13" s="2" t="s">
        <v>44</v>
      </c>
      <c r="B13" s="2" t="s">
        <v>45</v>
      </c>
      <c r="C13" t="s">
        <v>46</v>
      </c>
      <c r="D13" t="s">
        <v>47</v>
      </c>
      <c r="E13" s="3" t="str">
        <f>HYPERLINK("https://www.amazon.com/dp/B08LM4XYCP", "https://www.amazon.com/dp/B08LM4XYCP")</f>
        <v>https://www.amazon.com/dp/B08LM4XYCP</v>
      </c>
      <c r="F13" s="4">
        <v>17.71</v>
      </c>
      <c r="G13" s="5">
        <v>18</v>
      </c>
      <c r="H13" s="2">
        <v>19.260000000000002</v>
      </c>
      <c r="I13" s="8">
        <v>3</v>
      </c>
      <c r="J13" s="6">
        <v>2.99</v>
      </c>
      <c r="K13" s="6">
        <v>30.36</v>
      </c>
      <c r="L13" s="6">
        <v>28.36</v>
      </c>
      <c r="M13" s="9">
        <v>53.13</v>
      </c>
      <c r="N13" s="9">
        <v>8.9700000000000006</v>
      </c>
    </row>
    <row r="14" spans="1:14" x14ac:dyDescent="0.25">
      <c r="A14" s="2" t="s">
        <v>36</v>
      </c>
      <c r="B14" s="2" t="s">
        <v>37</v>
      </c>
      <c r="C14" t="s">
        <v>38</v>
      </c>
      <c r="D14" t="s">
        <v>39</v>
      </c>
      <c r="E14" s="3" t="str">
        <f>HYPERLINK("https://www.amazon.com/dp/B0002XL2ZW", "https://www.amazon.com/dp/B0002XL2ZW")</f>
        <v>https://www.amazon.com/dp/B0002XL2ZW</v>
      </c>
      <c r="F14" s="4">
        <v>18.12</v>
      </c>
      <c r="G14" s="5">
        <v>137</v>
      </c>
      <c r="H14" s="2">
        <v>33.68</v>
      </c>
      <c r="I14" s="8">
        <v>1</v>
      </c>
      <c r="J14" s="6">
        <v>2.25</v>
      </c>
      <c r="K14" s="6">
        <v>29.99</v>
      </c>
      <c r="L14" s="6">
        <v>29.49</v>
      </c>
      <c r="M14" s="9">
        <v>18.12</v>
      </c>
      <c r="N14" s="9">
        <v>2.25</v>
      </c>
    </row>
    <row r="15" spans="1:14" x14ac:dyDescent="0.25">
      <c r="A15" s="2" t="s">
        <v>60</v>
      </c>
      <c r="B15" s="2" t="s">
        <v>61</v>
      </c>
      <c r="C15" t="s">
        <v>62</v>
      </c>
      <c r="D15" t="s">
        <v>63</v>
      </c>
      <c r="E15" s="3" t="str">
        <f>HYPERLINK("https://www.amazon.com/dp/B07R73T88G", "https://www.amazon.com/dp/B07R73T88G")</f>
        <v>https://www.amazon.com/dp/B07R73T88G</v>
      </c>
      <c r="F15" s="4">
        <v>16.989999999999998</v>
      </c>
      <c r="G15" s="5">
        <v>22</v>
      </c>
      <c r="H15" s="2">
        <v>29.98</v>
      </c>
      <c r="I15" s="8">
        <v>1</v>
      </c>
      <c r="J15" s="6">
        <v>2.25</v>
      </c>
      <c r="K15" s="6">
        <v>29.99</v>
      </c>
      <c r="L15" s="6">
        <v>29.99</v>
      </c>
      <c r="M15" s="9">
        <v>16.989999999999998</v>
      </c>
      <c r="N15" s="9">
        <v>2.25</v>
      </c>
    </row>
    <row r="16" spans="1:14" x14ac:dyDescent="0.25">
      <c r="A16" s="2" t="s">
        <v>100</v>
      </c>
      <c r="B16" s="2" t="s">
        <v>101</v>
      </c>
      <c r="C16" t="s">
        <v>102</v>
      </c>
      <c r="D16" t="s">
        <v>103</v>
      </c>
      <c r="E16" s="3" t="str">
        <f>HYPERLINK("https://www.amazon.com/dp/B000059TFU", "https://www.amazon.com/dp/B000059TFU")</f>
        <v>https://www.amazon.com/dp/B000059TFU</v>
      </c>
      <c r="F16" s="4">
        <v>14.18</v>
      </c>
      <c r="G16" s="5">
        <v>96</v>
      </c>
      <c r="H16" s="2">
        <v>23.51</v>
      </c>
      <c r="I16" s="8">
        <v>1</v>
      </c>
      <c r="J16" s="6">
        <v>4.99</v>
      </c>
      <c r="K16" s="6">
        <v>28.47</v>
      </c>
      <c r="L16" s="6">
        <v>21.89</v>
      </c>
      <c r="M16" s="9">
        <v>14.18</v>
      </c>
      <c r="N16" s="9">
        <v>4.99</v>
      </c>
    </row>
    <row r="17" spans="1:14" x14ac:dyDescent="0.25">
      <c r="A17" s="2" t="s">
        <v>92</v>
      </c>
      <c r="B17" s="2" t="s">
        <v>93</v>
      </c>
      <c r="C17" t="s">
        <v>94</v>
      </c>
      <c r="D17" t="s">
        <v>95</v>
      </c>
      <c r="E17" s="3" t="str">
        <f>HYPERLINK("https://www.amazon.com/dp/0780628306", "https://www.amazon.com/dp/0780628306")</f>
        <v>https://www.amazon.com/dp/0780628306</v>
      </c>
      <c r="F17" s="4">
        <v>14.75</v>
      </c>
      <c r="G17" s="5">
        <v>131</v>
      </c>
      <c r="H17" s="2">
        <v>20.149999999999999</v>
      </c>
      <c r="I17" s="8">
        <v>1</v>
      </c>
      <c r="J17" s="6">
        <v>3.99</v>
      </c>
      <c r="K17" s="6">
        <v>27.96</v>
      </c>
      <c r="L17" s="6">
        <v>27.96</v>
      </c>
      <c r="M17" s="9">
        <v>14.75</v>
      </c>
      <c r="N17" s="9">
        <v>3.99</v>
      </c>
    </row>
    <row r="18" spans="1:14" x14ac:dyDescent="0.25">
      <c r="A18" s="2" t="s">
        <v>116</v>
      </c>
      <c r="B18" s="2" t="s">
        <v>117</v>
      </c>
      <c r="C18" t="s">
        <v>118</v>
      </c>
      <c r="D18" t="s">
        <v>119</v>
      </c>
      <c r="E18" s="3" t="str">
        <f>HYPERLINK("https://www.amazon.com/dp/6304884389", "https://www.amazon.com/dp/6304884389")</f>
        <v>https://www.amazon.com/dp/6304884389</v>
      </c>
      <c r="F18" s="4">
        <v>13.46</v>
      </c>
      <c r="G18" s="5">
        <v>55</v>
      </c>
      <c r="H18" s="2">
        <v>30.88</v>
      </c>
      <c r="I18" s="8">
        <v>1</v>
      </c>
      <c r="J18" s="6">
        <v>4.99</v>
      </c>
      <c r="K18" s="6">
        <v>27.73</v>
      </c>
      <c r="L18" s="6">
        <v>26.97</v>
      </c>
      <c r="M18" s="9">
        <v>13.46</v>
      </c>
      <c r="N18" s="9">
        <v>4.99</v>
      </c>
    </row>
    <row r="19" spans="1:14" x14ac:dyDescent="0.25">
      <c r="A19" s="2" t="s">
        <v>112</v>
      </c>
      <c r="B19" s="2" t="s">
        <v>113</v>
      </c>
      <c r="C19" t="s">
        <v>114</v>
      </c>
      <c r="D19" t="s">
        <v>115</v>
      </c>
      <c r="E19" s="3" t="str">
        <f>HYPERLINK("https://www.amazon.com/dp/B00004WI56", "https://www.amazon.com/dp/B00004WI56")</f>
        <v>https://www.amazon.com/dp/B00004WI56</v>
      </c>
      <c r="F19" s="4">
        <v>13.58</v>
      </c>
      <c r="G19" s="5">
        <v>34</v>
      </c>
      <c r="H19" s="2">
        <v>20.66</v>
      </c>
      <c r="I19" s="8">
        <v>1</v>
      </c>
      <c r="J19" s="6">
        <v>3.99</v>
      </c>
      <c r="K19" s="6">
        <v>26.689999999999998</v>
      </c>
      <c r="L19" s="6">
        <v>27.99</v>
      </c>
      <c r="M19" s="9">
        <v>13.58</v>
      </c>
      <c r="N19" s="9">
        <v>3.99</v>
      </c>
    </row>
    <row r="20" spans="1:14" x14ac:dyDescent="0.25">
      <c r="A20" s="2" t="s">
        <v>88</v>
      </c>
      <c r="B20" s="2" t="s">
        <v>89</v>
      </c>
      <c r="C20" t="s">
        <v>90</v>
      </c>
      <c r="D20" t="s">
        <v>91</v>
      </c>
      <c r="E20" s="3" t="str">
        <f>HYPERLINK("https://www.amazon.com/dp/B0002XVKLI", "https://www.amazon.com/dp/B0002XVKLI")</f>
        <v>https://www.amazon.com/dp/B0002XVKLI</v>
      </c>
      <c r="F20" s="4">
        <v>14.96</v>
      </c>
      <c r="G20" s="5">
        <v>21</v>
      </c>
      <c r="H20" s="2">
        <v>27.6</v>
      </c>
      <c r="I20" s="8">
        <v>3</v>
      </c>
      <c r="J20" s="6">
        <v>1.99</v>
      </c>
      <c r="K20" s="6">
        <v>25.97</v>
      </c>
      <c r="L20" s="6">
        <v>25.97</v>
      </c>
      <c r="M20" s="9">
        <v>44.88</v>
      </c>
      <c r="N20" s="9">
        <v>5.97</v>
      </c>
    </row>
    <row r="21" spans="1:14" x14ac:dyDescent="0.25">
      <c r="A21" s="2" t="s">
        <v>168</v>
      </c>
      <c r="B21" s="2" t="s">
        <v>169</v>
      </c>
      <c r="C21" t="s">
        <v>170</v>
      </c>
      <c r="D21" t="s">
        <v>171</v>
      </c>
      <c r="E21" s="3" t="str">
        <f>HYPERLINK("https://www.amazon.com/dp/B00005KHJJ", "https://www.amazon.com/dp/B00005KHJJ")</f>
        <v>https://www.amazon.com/dp/B00005KHJJ</v>
      </c>
      <c r="F21" s="4">
        <v>11.47</v>
      </c>
      <c r="G21" s="5">
        <v>33</v>
      </c>
      <c r="H21" s="2">
        <v>24.32</v>
      </c>
      <c r="I21" s="8">
        <v>1</v>
      </c>
      <c r="J21" s="6">
        <v>4.99</v>
      </c>
      <c r="K21" s="6">
        <v>25.39</v>
      </c>
      <c r="L21" s="6">
        <v>25.39</v>
      </c>
      <c r="M21" s="9">
        <v>11.47</v>
      </c>
      <c r="N21" s="9">
        <v>4.99</v>
      </c>
    </row>
    <row r="22" spans="1:14" x14ac:dyDescent="0.25">
      <c r="A22" s="2" t="s">
        <v>184</v>
      </c>
      <c r="B22" s="2" t="s">
        <v>185</v>
      </c>
      <c r="C22" t="s">
        <v>186</v>
      </c>
      <c r="D22" t="s">
        <v>187</v>
      </c>
      <c r="E22" s="3" t="str">
        <f>HYPERLINK("https://www.amazon.com/dp/B071Z7C6Q1", "https://www.amazon.com/dp/B071Z7C6Q1")</f>
        <v>https://www.amazon.com/dp/B071Z7C6Q1</v>
      </c>
      <c r="F22" s="4">
        <v>11.22</v>
      </c>
      <c r="G22" s="5">
        <v>19</v>
      </c>
      <c r="H22" s="2">
        <v>25.7</v>
      </c>
      <c r="I22" s="8">
        <v>1</v>
      </c>
      <c r="J22" s="6">
        <v>4.99</v>
      </c>
      <c r="K22" s="6">
        <v>24.99</v>
      </c>
      <c r="L22" s="6">
        <v>24.99</v>
      </c>
      <c r="M22" s="9">
        <v>11.22</v>
      </c>
      <c r="N22" s="9">
        <v>4.99</v>
      </c>
    </row>
    <row r="23" spans="1:14" x14ac:dyDescent="0.25">
      <c r="A23" s="2" t="s">
        <v>56</v>
      </c>
      <c r="B23" s="2" t="s">
        <v>57</v>
      </c>
      <c r="C23" t="s">
        <v>58</v>
      </c>
      <c r="D23" t="s">
        <v>59</v>
      </c>
      <c r="E23" s="3" t="str">
        <f>HYPERLINK("https://www.amazon.com/dp/B0002235PS", "https://www.amazon.com/dp/B0002235PS")</f>
        <v>https://www.amazon.com/dp/B0002235PS</v>
      </c>
      <c r="F23" s="4">
        <v>17.07</v>
      </c>
      <c r="G23" s="5">
        <v>35</v>
      </c>
      <c r="H23" s="2">
        <v>20.94</v>
      </c>
      <c r="I23" s="8">
        <v>1</v>
      </c>
      <c r="J23" s="6">
        <v>3.99</v>
      </c>
      <c r="K23" s="10">
        <v>24.94</v>
      </c>
      <c r="M23" s="9">
        <v>17.07</v>
      </c>
      <c r="N23" s="9">
        <v>3.99</v>
      </c>
    </row>
    <row r="24" spans="1:14" x14ac:dyDescent="0.25">
      <c r="A24" s="2" t="s">
        <v>52</v>
      </c>
      <c r="B24" s="2" t="s">
        <v>53</v>
      </c>
      <c r="C24" t="s">
        <v>54</v>
      </c>
      <c r="D24" t="s">
        <v>55</v>
      </c>
      <c r="E24" s="3" t="str">
        <f>HYPERLINK("https://www.amazon.com/dp/B000HC2LIK", "https://www.amazon.com/dp/B000HC2LIK")</f>
        <v>https://www.amazon.com/dp/B000HC2LIK</v>
      </c>
      <c r="F24" s="4">
        <v>17.16</v>
      </c>
      <c r="G24" s="5">
        <v>25</v>
      </c>
      <c r="H24" s="2">
        <v>20.79</v>
      </c>
      <c r="I24" s="8">
        <v>1</v>
      </c>
      <c r="J24" s="6">
        <v>2.99</v>
      </c>
      <c r="K24" s="10">
        <v>24.79</v>
      </c>
      <c r="L24" s="6">
        <v>29.73</v>
      </c>
      <c r="M24" s="9">
        <v>17.16</v>
      </c>
      <c r="N24" s="9">
        <v>2.99</v>
      </c>
    </row>
    <row r="25" spans="1:14" x14ac:dyDescent="0.25">
      <c r="A25" s="2" t="s">
        <v>164</v>
      </c>
      <c r="B25" s="2" t="s">
        <v>165</v>
      </c>
      <c r="C25" t="s">
        <v>166</v>
      </c>
      <c r="D25" t="s">
        <v>167</v>
      </c>
      <c r="E25" s="3" t="str">
        <f>HYPERLINK("https://www.amazon.com/dp/B00G5G7K7O", "https://www.amazon.com/dp/B00G5G7K7O")</f>
        <v>https://www.amazon.com/dp/B00G5G7K7O</v>
      </c>
      <c r="F25" s="4">
        <v>11.85</v>
      </c>
      <c r="G25" s="5">
        <v>198</v>
      </c>
      <c r="H25" s="2">
        <v>14.82</v>
      </c>
      <c r="I25" s="8">
        <v>3</v>
      </c>
      <c r="J25" s="6">
        <v>3.99</v>
      </c>
      <c r="K25" s="6">
        <v>24.77</v>
      </c>
      <c r="L25" s="6">
        <v>24.27</v>
      </c>
      <c r="M25" s="9">
        <v>35.549999999999997</v>
      </c>
      <c r="N25" s="9">
        <v>11.97</v>
      </c>
    </row>
    <row r="26" spans="1:14" x14ac:dyDescent="0.25">
      <c r="A26" s="2" t="s">
        <v>144</v>
      </c>
      <c r="B26" s="2" t="s">
        <v>145</v>
      </c>
      <c r="C26" t="s">
        <v>146</v>
      </c>
      <c r="D26" t="s">
        <v>147</v>
      </c>
      <c r="E26" s="3" t="str">
        <f>HYPERLINK("https://www.amazon.com/dp/B0037JO0X4", "https://www.amazon.com/dp/B0037JO0X4")</f>
        <v>https://www.amazon.com/dp/B0037JO0X4</v>
      </c>
      <c r="F26" s="4">
        <v>12.07</v>
      </c>
      <c r="G26" s="5">
        <v>23</v>
      </c>
      <c r="H26" s="2">
        <v>22.87</v>
      </c>
      <c r="I26" s="8">
        <v>1</v>
      </c>
      <c r="J26" s="6">
        <v>2.99</v>
      </c>
      <c r="K26" s="6">
        <v>23.85</v>
      </c>
      <c r="L26" s="6">
        <v>23.85</v>
      </c>
      <c r="M26" s="9">
        <v>12.07</v>
      </c>
      <c r="N26" s="9">
        <v>2.99</v>
      </c>
    </row>
    <row r="27" spans="1:14" x14ac:dyDescent="0.25">
      <c r="A27" s="2" t="s">
        <v>156</v>
      </c>
      <c r="B27" s="2" t="s">
        <v>157</v>
      </c>
      <c r="C27" t="s">
        <v>158</v>
      </c>
      <c r="D27" t="s">
        <v>159</v>
      </c>
      <c r="E27" s="3" t="str">
        <f>HYPERLINK("https://www.amazon.com/dp/B00004RF97", "https://www.amazon.com/dp/B00004RF97")</f>
        <v>https://www.amazon.com/dp/B00004RF97</v>
      </c>
      <c r="F27" s="4">
        <v>11.96</v>
      </c>
      <c r="G27" s="5">
        <v>37</v>
      </c>
      <c r="H27" s="2">
        <v>20.55</v>
      </c>
      <c r="I27" s="8">
        <v>5</v>
      </c>
      <c r="J27" s="6">
        <v>2.99</v>
      </c>
      <c r="K27" s="6">
        <v>23.61</v>
      </c>
      <c r="L27" s="6">
        <v>23.6</v>
      </c>
      <c r="M27" s="9">
        <v>59.800000000000004</v>
      </c>
      <c r="N27" s="9">
        <v>14.950000000000001</v>
      </c>
    </row>
    <row r="28" spans="1:14" x14ac:dyDescent="0.25">
      <c r="A28" s="2" t="s">
        <v>152</v>
      </c>
      <c r="B28" s="2" t="s">
        <v>153</v>
      </c>
      <c r="C28" t="s">
        <v>154</v>
      </c>
      <c r="D28" t="s">
        <v>155</v>
      </c>
      <c r="E28" s="3" t="str">
        <f>HYPERLINK("https://www.amazon.com/dp/B000A1OG18", "https://www.amazon.com/dp/B000A1OG18")</f>
        <v>https://www.amazon.com/dp/B000A1OG18</v>
      </c>
      <c r="F28" s="4">
        <v>11.97</v>
      </c>
      <c r="G28" s="5">
        <v>22</v>
      </c>
      <c r="H28" s="2">
        <v>19.559999999999999</v>
      </c>
      <c r="I28" s="8">
        <v>1</v>
      </c>
      <c r="J28" s="6">
        <v>3.99</v>
      </c>
      <c r="K28" s="10">
        <v>23.56</v>
      </c>
      <c r="M28" s="9">
        <v>11.97</v>
      </c>
      <c r="N28" s="9">
        <v>3.99</v>
      </c>
    </row>
    <row r="29" spans="1:14" x14ac:dyDescent="0.25">
      <c r="A29" s="2" t="s">
        <v>172</v>
      </c>
      <c r="B29" s="2" t="s">
        <v>173</v>
      </c>
      <c r="C29" t="s">
        <v>174</v>
      </c>
      <c r="D29" t="s">
        <v>175</v>
      </c>
      <c r="E29" s="3" t="str">
        <f>HYPERLINK("https://www.amazon.com/dp/B079NC9C4G", "https://www.amazon.com/dp/B079NC9C4G")</f>
        <v>https://www.amazon.com/dp/B079NC9C4G</v>
      </c>
      <c r="F29" s="4">
        <v>11.47</v>
      </c>
      <c r="G29" s="5">
        <v>90</v>
      </c>
      <c r="H29" s="2">
        <v>16.079999999999998</v>
      </c>
      <c r="I29" s="8">
        <v>1</v>
      </c>
      <c r="J29" s="6">
        <v>2.99</v>
      </c>
      <c r="K29" s="6">
        <v>23.03</v>
      </c>
      <c r="L29" s="6">
        <v>22.99</v>
      </c>
      <c r="M29" s="9">
        <v>11.47</v>
      </c>
      <c r="N29" s="9">
        <v>2.99</v>
      </c>
    </row>
    <row r="30" spans="1:14" x14ac:dyDescent="0.25">
      <c r="A30" s="2" t="s">
        <v>176</v>
      </c>
      <c r="B30" s="2" t="s">
        <v>177</v>
      </c>
      <c r="C30" t="s">
        <v>178</v>
      </c>
      <c r="D30" t="s">
        <v>179</v>
      </c>
      <c r="E30" s="3" t="str">
        <f>HYPERLINK("https://www.amazon.com/dp/B000PHX5P0", "https://www.amazon.com/dp/B000PHX5P0")</f>
        <v>https://www.amazon.com/dp/B000PHX5P0</v>
      </c>
      <c r="F30" s="4">
        <v>11.47</v>
      </c>
      <c r="G30" s="5">
        <v>82</v>
      </c>
      <c r="H30" s="2">
        <v>19.59</v>
      </c>
      <c r="I30" s="8">
        <v>1</v>
      </c>
      <c r="J30" s="6">
        <v>2.99</v>
      </c>
      <c r="K30" s="6">
        <v>23.03</v>
      </c>
      <c r="L30" s="6">
        <v>19.97</v>
      </c>
      <c r="M30" s="9">
        <v>11.47</v>
      </c>
      <c r="N30" s="9">
        <v>2.99</v>
      </c>
    </row>
    <row r="31" spans="1:14" x14ac:dyDescent="0.25">
      <c r="A31" s="2" t="s">
        <v>196</v>
      </c>
      <c r="B31" s="2" t="s">
        <v>197</v>
      </c>
      <c r="C31" t="s">
        <v>198</v>
      </c>
      <c r="D31" t="s">
        <v>199</v>
      </c>
      <c r="E31" s="3" t="str">
        <f>HYPERLINK("https://www.amazon.com/dp/B00005JKHP", "https://www.amazon.com/dp/B00005JKHP")</f>
        <v>https://www.amazon.com/dp/B00005JKHP</v>
      </c>
      <c r="F31" s="4">
        <v>10.65</v>
      </c>
      <c r="G31" s="5">
        <v>35</v>
      </c>
      <c r="H31" s="2">
        <v>20.57</v>
      </c>
      <c r="I31" s="8">
        <v>2</v>
      </c>
      <c r="J31" s="6">
        <v>2.99</v>
      </c>
      <c r="K31" s="6">
        <v>22.99</v>
      </c>
      <c r="L31" s="6">
        <v>22.99</v>
      </c>
      <c r="M31" s="9">
        <v>21.3</v>
      </c>
      <c r="N31" s="9">
        <v>5.98</v>
      </c>
    </row>
    <row r="32" spans="1:14" x14ac:dyDescent="0.25">
      <c r="A32" s="2" t="s">
        <v>140</v>
      </c>
      <c r="B32" s="2" t="s">
        <v>141</v>
      </c>
      <c r="C32" t="s">
        <v>142</v>
      </c>
      <c r="D32" t="s">
        <v>143</v>
      </c>
      <c r="E32" s="3" t="str">
        <f>HYPERLINK("https://www.amazon.com/dp/B0000640VO", "https://www.amazon.com/dp/B0000640VO")</f>
        <v>https://www.amazon.com/dp/B0000640VO</v>
      </c>
      <c r="F32" s="4">
        <v>12.1</v>
      </c>
      <c r="G32" s="5">
        <v>112</v>
      </c>
      <c r="H32" s="2">
        <v>20.5</v>
      </c>
      <c r="I32" s="8">
        <v>2</v>
      </c>
      <c r="J32" s="6">
        <v>2.25</v>
      </c>
      <c r="K32" s="6">
        <v>22.8</v>
      </c>
      <c r="L32" s="6">
        <v>19.989999999999998</v>
      </c>
      <c r="M32" s="9">
        <v>24.2</v>
      </c>
      <c r="N32" s="9">
        <v>4.5</v>
      </c>
    </row>
    <row r="33" spans="1:14" x14ac:dyDescent="0.25">
      <c r="A33" s="2" t="s">
        <v>136</v>
      </c>
      <c r="B33" s="2" t="s">
        <v>137</v>
      </c>
      <c r="C33" t="s">
        <v>138</v>
      </c>
      <c r="D33" t="s">
        <v>139</v>
      </c>
      <c r="E33" s="3" t="str">
        <f>HYPERLINK("https://www.amazon.com/dp/B0000BWVAE", "https://www.amazon.com/dp/B0000BWVAE")</f>
        <v>https://www.amazon.com/dp/B0000BWVAE</v>
      </c>
      <c r="F33" s="4">
        <v>12.16</v>
      </c>
      <c r="G33" s="5">
        <v>17</v>
      </c>
      <c r="H33" s="2">
        <v>15.66</v>
      </c>
      <c r="I33" s="8">
        <v>1</v>
      </c>
      <c r="J33" s="6">
        <v>1.99</v>
      </c>
      <c r="K33" s="6">
        <v>22.67</v>
      </c>
      <c r="L33" s="6">
        <v>22.67</v>
      </c>
      <c r="M33" s="9">
        <v>12.16</v>
      </c>
      <c r="N33" s="9">
        <v>1.99</v>
      </c>
    </row>
    <row r="34" spans="1:14" x14ac:dyDescent="0.25">
      <c r="A34" s="2" t="s">
        <v>216</v>
      </c>
      <c r="B34" s="2" t="s">
        <v>217</v>
      </c>
      <c r="C34" t="s">
        <v>218</v>
      </c>
      <c r="D34" t="s">
        <v>219</v>
      </c>
      <c r="E34" s="3" t="str">
        <f>HYPERLINK("https://www.amazon.com/dp/6305161992", "https://www.amazon.com/dp/6305161992")</f>
        <v>https://www.amazon.com/dp/6305161992</v>
      </c>
      <c r="F34" s="4">
        <v>10.27</v>
      </c>
      <c r="G34" s="5">
        <v>35</v>
      </c>
      <c r="H34" s="2">
        <v>18.09</v>
      </c>
      <c r="I34" s="8">
        <v>1</v>
      </c>
      <c r="J34" s="6">
        <v>3.99</v>
      </c>
      <c r="K34" s="10">
        <v>22.09</v>
      </c>
      <c r="L34" s="6">
        <v>22.8</v>
      </c>
      <c r="M34" s="9">
        <v>10.27</v>
      </c>
      <c r="N34" s="9">
        <v>3.99</v>
      </c>
    </row>
    <row r="35" spans="1:14" x14ac:dyDescent="0.25">
      <c r="A35" s="2" t="s">
        <v>188</v>
      </c>
      <c r="B35" s="2" t="s">
        <v>189</v>
      </c>
      <c r="C35" t="s">
        <v>190</v>
      </c>
      <c r="D35" t="s">
        <v>191</v>
      </c>
      <c r="E35" s="3" t="str">
        <f>HYPERLINK("https://www.amazon.com/dp/B000BZXWJ0", "https://www.amazon.com/dp/B000BZXWJ0")</f>
        <v>https://www.amazon.com/dp/B000BZXWJ0</v>
      </c>
      <c r="F35" s="4">
        <v>10.97</v>
      </c>
      <c r="G35" s="5">
        <v>22</v>
      </c>
      <c r="H35" s="2">
        <v>18.05</v>
      </c>
      <c r="I35" s="8">
        <v>1</v>
      </c>
      <c r="J35" s="6">
        <v>5.99</v>
      </c>
      <c r="K35" s="10">
        <v>22.05</v>
      </c>
      <c r="L35" s="6">
        <v>25.87</v>
      </c>
      <c r="M35" s="9">
        <v>10.97</v>
      </c>
      <c r="N35" s="9">
        <v>5.99</v>
      </c>
    </row>
    <row r="36" spans="1:14" x14ac:dyDescent="0.25">
      <c r="A36" s="2" t="s">
        <v>180</v>
      </c>
      <c r="B36" s="2" t="s">
        <v>181</v>
      </c>
      <c r="C36" t="s">
        <v>182</v>
      </c>
      <c r="D36" t="s">
        <v>183</v>
      </c>
      <c r="E36" s="3" t="str">
        <f>HYPERLINK("https://www.amazon.com/dp/B0007WRT4Q", "https://www.amazon.com/dp/B0007WRT4Q")</f>
        <v>https://www.amazon.com/dp/B0007WRT4Q</v>
      </c>
      <c r="F36" s="4">
        <v>11.24</v>
      </c>
      <c r="G36" s="5">
        <v>50</v>
      </c>
      <c r="H36" s="2">
        <v>18.47</v>
      </c>
      <c r="I36" s="8">
        <v>3</v>
      </c>
      <c r="J36" s="6">
        <v>2.25</v>
      </c>
      <c r="K36" s="6">
        <v>21.89</v>
      </c>
      <c r="L36" s="6">
        <v>17.97</v>
      </c>
      <c r="M36" s="9">
        <v>33.72</v>
      </c>
      <c r="N36" s="9">
        <v>6.75</v>
      </c>
    </row>
    <row r="37" spans="1:14" x14ac:dyDescent="0.25">
      <c r="A37" s="2" t="s">
        <v>228</v>
      </c>
      <c r="B37" s="2" t="s">
        <v>229</v>
      </c>
      <c r="C37" t="s">
        <v>230</v>
      </c>
      <c r="D37" t="s">
        <v>231</v>
      </c>
      <c r="E37" s="3" t="str">
        <f>HYPERLINK("https://www.amazon.com/dp/0792838955", "https://www.amazon.com/dp/0792838955")</f>
        <v>https://www.amazon.com/dp/0792838955</v>
      </c>
      <c r="F37" s="4">
        <v>10.07</v>
      </c>
      <c r="G37" s="5">
        <v>21</v>
      </c>
      <c r="H37" s="2">
        <v>16.8</v>
      </c>
      <c r="I37" s="8">
        <v>1</v>
      </c>
      <c r="J37" s="6">
        <v>3.25</v>
      </c>
      <c r="K37" s="6">
        <v>21.69</v>
      </c>
      <c r="L37" s="6">
        <v>21.68</v>
      </c>
      <c r="M37" s="9">
        <v>10.07</v>
      </c>
      <c r="N37" s="9">
        <v>3.25</v>
      </c>
    </row>
    <row r="38" spans="1:14" x14ac:dyDescent="0.25">
      <c r="A38" s="2" t="s">
        <v>148</v>
      </c>
      <c r="B38" s="2" t="s">
        <v>149</v>
      </c>
      <c r="C38" t="s">
        <v>150</v>
      </c>
      <c r="D38" t="s">
        <v>151</v>
      </c>
      <c r="E38" s="3" t="str">
        <f>HYPERLINK("https://www.amazon.com/dp/B000YIGNHW", "https://www.amazon.com/dp/B000YIGNHW")</f>
        <v>https://www.amazon.com/dp/B000YIGNHW</v>
      </c>
      <c r="F38" s="4">
        <v>12.01</v>
      </c>
      <c r="G38" s="5">
        <v>18</v>
      </c>
      <c r="H38" s="2">
        <v>17.52</v>
      </c>
      <c r="I38" s="8">
        <v>1</v>
      </c>
      <c r="J38" s="6">
        <v>3.25</v>
      </c>
      <c r="K38" s="10">
        <v>21.52</v>
      </c>
      <c r="M38" s="9">
        <v>12.01</v>
      </c>
      <c r="N38" s="9">
        <v>3.25</v>
      </c>
    </row>
    <row r="39" spans="1:14" x14ac:dyDescent="0.25">
      <c r="A39" s="2" t="s">
        <v>220</v>
      </c>
      <c r="B39" s="2" t="s">
        <v>221</v>
      </c>
      <c r="C39" t="s">
        <v>222</v>
      </c>
      <c r="D39" t="s">
        <v>223</v>
      </c>
      <c r="E39" s="3" t="str">
        <f>HYPERLINK("https://www.amazon.com/dp/B00006JMSL", "https://www.amazon.com/dp/B00006JMSL")</f>
        <v>https://www.amazon.com/dp/B00006JMSL</v>
      </c>
      <c r="F39" s="4">
        <v>10.11</v>
      </c>
      <c r="G39" s="5">
        <v>80</v>
      </c>
      <c r="H39" s="2">
        <v>19.559999999999999</v>
      </c>
      <c r="I39" s="8">
        <v>4</v>
      </c>
      <c r="J39" s="6">
        <v>2.99</v>
      </c>
      <c r="K39" s="6">
        <v>21.44</v>
      </c>
      <c r="L39" s="6">
        <v>21.44</v>
      </c>
      <c r="M39" s="9">
        <v>40.44</v>
      </c>
      <c r="N39" s="9">
        <v>11.96</v>
      </c>
    </row>
    <row r="40" spans="1:14" x14ac:dyDescent="0.25">
      <c r="A40" s="2" t="s">
        <v>232</v>
      </c>
      <c r="B40" s="2" t="s">
        <v>233</v>
      </c>
      <c r="C40" t="s">
        <v>234</v>
      </c>
      <c r="D40" t="s">
        <v>235</v>
      </c>
      <c r="E40" s="3" t="str">
        <f>HYPERLINK("https://www.amazon.com/dp/B000929UNM", "https://www.amazon.com/dp/B000929UNM")</f>
        <v>https://www.amazon.com/dp/B000929UNM</v>
      </c>
      <c r="F40" s="4">
        <v>10.01</v>
      </c>
      <c r="G40" s="5">
        <v>37</v>
      </c>
      <c r="H40" s="2">
        <v>24.24</v>
      </c>
      <c r="I40" s="8">
        <v>3</v>
      </c>
      <c r="J40" s="6">
        <v>2.99</v>
      </c>
      <c r="K40" s="6">
        <v>21.32</v>
      </c>
      <c r="L40" s="6">
        <v>19.95</v>
      </c>
      <c r="M40" s="9">
        <v>30.03</v>
      </c>
      <c r="N40" s="9">
        <v>8.9700000000000006</v>
      </c>
    </row>
    <row r="41" spans="1:14" x14ac:dyDescent="0.25">
      <c r="A41" s="2" t="s">
        <v>236</v>
      </c>
      <c r="B41" s="2" t="s">
        <v>237</v>
      </c>
      <c r="C41" t="s">
        <v>238</v>
      </c>
      <c r="D41" t="s">
        <v>239</v>
      </c>
      <c r="E41" s="3" t="str">
        <f>HYPERLINK("https://www.amazon.com/dp/B0002I833Q", "https://www.amazon.com/dp/B0002I833Q")</f>
        <v>https://www.amazon.com/dp/B0002I833Q</v>
      </c>
      <c r="F41" s="4">
        <v>10.01</v>
      </c>
      <c r="G41" s="5">
        <v>52</v>
      </c>
      <c r="H41" s="2">
        <v>25.04</v>
      </c>
      <c r="I41" s="8">
        <v>3</v>
      </c>
      <c r="J41" s="6">
        <v>2.99</v>
      </c>
      <c r="K41" s="6">
        <v>21.32</v>
      </c>
      <c r="L41" s="6">
        <v>21.31</v>
      </c>
      <c r="M41" s="9">
        <v>30.03</v>
      </c>
      <c r="N41" s="9">
        <v>8.9700000000000006</v>
      </c>
    </row>
    <row r="42" spans="1:14" x14ac:dyDescent="0.25">
      <c r="A42" s="2" t="s">
        <v>192</v>
      </c>
      <c r="B42" s="2" t="s">
        <v>193</v>
      </c>
      <c r="C42" t="s">
        <v>194</v>
      </c>
      <c r="D42" t="s">
        <v>195</v>
      </c>
      <c r="E42" s="3" t="str">
        <f>HYPERLINK("https://www.amazon.com/dp/B0000CABGZ", "https://www.amazon.com/dp/B0000CABGZ")</f>
        <v>https://www.amazon.com/dp/B0000CABGZ</v>
      </c>
      <c r="F42" s="4">
        <v>10.73</v>
      </c>
      <c r="G42" s="5">
        <v>35</v>
      </c>
      <c r="H42" s="2">
        <v>19.09</v>
      </c>
      <c r="I42" s="8">
        <v>2</v>
      </c>
      <c r="J42" s="6">
        <v>1.99</v>
      </c>
      <c r="K42" s="6">
        <v>20.99</v>
      </c>
      <c r="L42" s="6">
        <v>26.99</v>
      </c>
      <c r="M42" s="9">
        <v>21.46</v>
      </c>
      <c r="N42" s="9">
        <v>3.98</v>
      </c>
    </row>
    <row r="43" spans="1:14" x14ac:dyDescent="0.25">
      <c r="A43" s="2" t="s">
        <v>200</v>
      </c>
      <c r="B43" s="2" t="s">
        <v>201</v>
      </c>
      <c r="C43" t="s">
        <v>202</v>
      </c>
      <c r="D43" t="s">
        <v>203</v>
      </c>
      <c r="E43" s="3" t="str">
        <f>HYPERLINK("https://www.amazon.com/dp/B00003CXNG", "https://www.amazon.com/dp/B00003CXNG")</f>
        <v>https://www.amazon.com/dp/B00003CXNG</v>
      </c>
      <c r="F43" s="4">
        <v>10.58</v>
      </c>
      <c r="G43" s="5">
        <v>16</v>
      </c>
      <c r="H43" s="2">
        <v>20.49</v>
      </c>
      <c r="I43" s="8">
        <v>1</v>
      </c>
      <c r="J43" s="6">
        <v>1.99</v>
      </c>
      <c r="K43" s="6">
        <v>20.81</v>
      </c>
      <c r="L43" s="6">
        <v>20.81</v>
      </c>
      <c r="M43" s="9">
        <v>10.58</v>
      </c>
      <c r="N43" s="9">
        <v>1.99</v>
      </c>
    </row>
    <row r="44" spans="1:14" x14ac:dyDescent="0.25">
      <c r="A44" s="2" t="s">
        <v>224</v>
      </c>
      <c r="B44" s="2" t="s">
        <v>225</v>
      </c>
      <c r="C44" t="s">
        <v>226</v>
      </c>
      <c r="D44" t="s">
        <v>227</v>
      </c>
      <c r="E44" s="3" t="str">
        <f>HYPERLINK("https://www.amazon.com/dp/B00008LDO7", "https://www.amazon.com/dp/B00008LDO7")</f>
        <v>https://www.amazon.com/dp/B00008LDO7</v>
      </c>
      <c r="F44" s="4">
        <v>10.08</v>
      </c>
      <c r="G44" s="5">
        <v>34</v>
      </c>
      <c r="H44" s="2">
        <v>16.649999999999999</v>
      </c>
      <c r="I44" s="8">
        <v>2</v>
      </c>
      <c r="J44" s="6">
        <v>4.99</v>
      </c>
      <c r="K44" s="10">
        <v>20.65</v>
      </c>
      <c r="L44" s="6">
        <v>23.75</v>
      </c>
      <c r="M44" s="9">
        <v>20.16</v>
      </c>
      <c r="N44" s="9">
        <v>9.98</v>
      </c>
    </row>
    <row r="45" spans="1:14" x14ac:dyDescent="0.25">
      <c r="A45" s="2" t="s">
        <v>40</v>
      </c>
      <c r="B45" s="2" t="s">
        <v>41</v>
      </c>
      <c r="C45" t="s">
        <v>42</v>
      </c>
      <c r="D45" t="s">
        <v>43</v>
      </c>
      <c r="E45" s="3" t="str">
        <f>HYPERLINK("https://www.amazon.com/dp/B0000DI88C", "https://www.amazon.com/dp/B0000DI88C")</f>
        <v>https://www.amazon.com/dp/B0000DI88C</v>
      </c>
      <c r="F45" s="4">
        <v>18.02</v>
      </c>
      <c r="G45" s="5">
        <v>26</v>
      </c>
      <c r="H45" s="2">
        <v>15.86</v>
      </c>
      <c r="I45" s="8">
        <v>1</v>
      </c>
      <c r="J45" s="6">
        <v>1.99</v>
      </c>
      <c r="K45" s="10">
        <v>19.86</v>
      </c>
      <c r="L45" s="6">
        <v>29.56</v>
      </c>
      <c r="M45" s="9">
        <v>18.02</v>
      </c>
      <c r="N45" s="9">
        <v>1.99</v>
      </c>
    </row>
    <row r="46" spans="1:14" x14ac:dyDescent="0.25">
      <c r="A46" s="2" t="s">
        <v>84</v>
      </c>
      <c r="B46" s="2" t="s">
        <v>85</v>
      </c>
      <c r="C46" t="s">
        <v>86</v>
      </c>
      <c r="D46" t="s">
        <v>87</v>
      </c>
      <c r="E46" s="3" t="str">
        <f>HYPERLINK("https://www.amazon.com/dp/B0000C2IV5", "https://www.amazon.com/dp/B0000C2IV5")</f>
        <v>https://www.amazon.com/dp/B0000C2IV5</v>
      </c>
      <c r="F46" s="4">
        <v>15.15</v>
      </c>
      <c r="G46" s="5">
        <v>17</v>
      </c>
      <c r="H46" s="2">
        <v>15.79</v>
      </c>
      <c r="I46" s="8">
        <v>1</v>
      </c>
      <c r="J46" s="6">
        <v>1.99</v>
      </c>
      <c r="K46" s="10">
        <v>19.79</v>
      </c>
      <c r="L46" s="6">
        <v>26.19</v>
      </c>
      <c r="M46" s="9">
        <v>15.15</v>
      </c>
      <c r="N46" s="9">
        <v>1.99</v>
      </c>
    </row>
    <row r="47" spans="1:14" x14ac:dyDescent="0.25">
      <c r="A47" s="2" t="s">
        <v>124</v>
      </c>
      <c r="B47" s="2" t="s">
        <v>125</v>
      </c>
      <c r="C47" t="s">
        <v>126</v>
      </c>
      <c r="D47" t="s">
        <v>127</v>
      </c>
      <c r="E47" s="3" t="str">
        <f>HYPERLINK("https://www.amazon.com/dp/B07SG7RGY3", "https://www.amazon.com/dp/B07SG7RGY3")</f>
        <v>https://www.amazon.com/dp/B07SG7RGY3</v>
      </c>
      <c r="F47" s="4">
        <v>12.63</v>
      </c>
      <c r="G47" s="5">
        <v>205</v>
      </c>
      <c r="H47" s="2">
        <v>15.69</v>
      </c>
      <c r="I47" s="8">
        <v>1</v>
      </c>
      <c r="J47" s="6">
        <v>5.99</v>
      </c>
      <c r="K47" s="10">
        <v>19.689999999999998</v>
      </c>
      <c r="L47" s="6">
        <v>27.93</v>
      </c>
      <c r="M47" s="9">
        <v>12.63</v>
      </c>
      <c r="N47" s="9">
        <v>5.99</v>
      </c>
    </row>
    <row r="48" spans="1:14" x14ac:dyDescent="0.25">
      <c r="A48" s="2" t="s">
        <v>120</v>
      </c>
      <c r="B48" s="2" t="s">
        <v>121</v>
      </c>
      <c r="C48" t="s">
        <v>122</v>
      </c>
      <c r="D48" t="s">
        <v>123</v>
      </c>
      <c r="E48" s="3" t="str">
        <f>HYPERLINK("https://www.amazon.com/dp/B0007MAO0W", "https://www.amazon.com/dp/B0007MAO0W")</f>
        <v>https://www.amazon.com/dp/B0007MAO0W</v>
      </c>
      <c r="F48" s="4">
        <v>12.63</v>
      </c>
      <c r="G48" s="5">
        <v>38</v>
      </c>
      <c r="H48" s="2">
        <v>15.55</v>
      </c>
      <c r="I48" s="8">
        <v>1</v>
      </c>
      <c r="J48" s="6">
        <v>2.25</v>
      </c>
      <c r="K48" s="10">
        <v>19.55</v>
      </c>
      <c r="L48" s="6">
        <v>23.53</v>
      </c>
      <c r="M48" s="9">
        <v>12.63</v>
      </c>
      <c r="N48" s="9">
        <v>2.25</v>
      </c>
    </row>
    <row r="49" spans="1:14" x14ac:dyDescent="0.25">
      <c r="A49" s="2" t="s">
        <v>12</v>
      </c>
      <c r="B49" s="2" t="s">
        <v>13</v>
      </c>
      <c r="C49" t="s">
        <v>14</v>
      </c>
      <c r="D49" t="s">
        <v>15</v>
      </c>
      <c r="E49" s="3" t="str">
        <f>HYPERLINK("https://www.amazon.com/dp/B001BKZDB4", "https://www.amazon.com/dp/B001BKZDB4")</f>
        <v>https://www.amazon.com/dp/B001BKZDB4</v>
      </c>
      <c r="F49" s="4">
        <v>23.48</v>
      </c>
      <c r="G49" s="5">
        <v>32</v>
      </c>
      <c r="H49" s="2">
        <v>15.31</v>
      </c>
      <c r="I49" s="8">
        <v>1</v>
      </c>
      <c r="J49" s="6">
        <v>1.99</v>
      </c>
      <c r="K49" s="10">
        <v>19.310000000000002</v>
      </c>
      <c r="L49" s="6">
        <v>35.99</v>
      </c>
      <c r="M49" s="9">
        <v>23.48</v>
      </c>
      <c r="N49" s="9">
        <v>1.99</v>
      </c>
    </row>
    <row r="50" spans="1:14" x14ac:dyDescent="0.25">
      <c r="A50" s="2" t="s">
        <v>76</v>
      </c>
      <c r="B50" s="2" t="s">
        <v>77</v>
      </c>
      <c r="C50" t="s">
        <v>78</v>
      </c>
      <c r="D50" t="s">
        <v>79</v>
      </c>
      <c r="E50" s="3" t="str">
        <f>HYPERLINK("https://www.amazon.com/dp/B00G4RHLAA", "https://www.amazon.com/dp/B00G4RHLAA")</f>
        <v>https://www.amazon.com/dp/B00G4RHLAA</v>
      </c>
      <c r="F50" s="4">
        <v>16.010000000000002</v>
      </c>
      <c r="G50" s="5">
        <v>58</v>
      </c>
      <c r="H50" s="2">
        <v>14.9</v>
      </c>
      <c r="I50" s="8">
        <v>3</v>
      </c>
      <c r="J50" s="6">
        <v>2.99</v>
      </c>
      <c r="K50" s="10">
        <v>18.899999999999999</v>
      </c>
      <c r="L50" s="6">
        <v>28.38</v>
      </c>
      <c r="M50" s="9">
        <v>48.03</v>
      </c>
      <c r="N50" s="9">
        <v>8.9700000000000006</v>
      </c>
    </row>
    <row r="51" spans="1:14" x14ac:dyDescent="0.25">
      <c r="A51" s="2" t="s">
        <v>160</v>
      </c>
      <c r="B51" s="2" t="s">
        <v>161</v>
      </c>
      <c r="C51" t="s">
        <v>162</v>
      </c>
      <c r="D51" t="s">
        <v>163</v>
      </c>
      <c r="E51" s="3" t="str">
        <f>HYPERLINK("https://www.amazon.com/dp/B000BKJ74Y", "https://www.amazon.com/dp/B000BKJ74Y")</f>
        <v>https://www.amazon.com/dp/B000BKJ74Y</v>
      </c>
      <c r="F51" s="4">
        <v>11.88</v>
      </c>
      <c r="G51" s="5">
        <v>46</v>
      </c>
      <c r="H51" s="2">
        <v>14.77</v>
      </c>
      <c r="I51" s="8">
        <v>5</v>
      </c>
      <c r="J51" s="6">
        <v>1.99</v>
      </c>
      <c r="K51" s="10">
        <v>18.77</v>
      </c>
      <c r="L51" s="6">
        <v>22.34</v>
      </c>
      <c r="M51" s="9">
        <v>59.400000000000006</v>
      </c>
      <c r="N51" s="9">
        <v>9.9499999999999993</v>
      </c>
    </row>
    <row r="52" spans="1:14" x14ac:dyDescent="0.25">
      <c r="A52" s="2" t="s">
        <v>32</v>
      </c>
      <c r="B52" s="2" t="s">
        <v>33</v>
      </c>
      <c r="C52" t="s">
        <v>34</v>
      </c>
      <c r="D52" t="s">
        <v>35</v>
      </c>
      <c r="E52" s="3" t="str">
        <f>HYPERLINK("https://www.amazon.com/dp/B00A2JD4KM", "https://www.amazon.com/dp/B00A2JD4KM")</f>
        <v>https://www.amazon.com/dp/B00A2JD4KM</v>
      </c>
      <c r="F52" s="4">
        <v>18.38</v>
      </c>
      <c r="G52" s="5">
        <v>31</v>
      </c>
      <c r="H52" s="2">
        <v>14.55</v>
      </c>
      <c r="I52" s="8">
        <v>4</v>
      </c>
      <c r="J52" s="6">
        <v>1.99</v>
      </c>
      <c r="K52" s="10">
        <v>18.55</v>
      </c>
      <c r="L52" s="6">
        <v>29.99</v>
      </c>
      <c r="M52" s="9">
        <v>73.52</v>
      </c>
      <c r="N52" s="9">
        <v>7.96</v>
      </c>
    </row>
    <row r="53" spans="1:14" x14ac:dyDescent="0.25">
      <c r="A53" s="2" t="s">
        <v>128</v>
      </c>
      <c r="B53" s="2" t="s">
        <v>129</v>
      </c>
      <c r="C53" t="s">
        <v>130</v>
      </c>
      <c r="D53" t="s">
        <v>131</v>
      </c>
      <c r="E53" s="3" t="str">
        <f>HYPERLINK("https://www.amazon.com/dp/B0000ZMGZW", "https://www.amazon.com/dp/B0000ZMGZW")</f>
        <v>https://www.amazon.com/dp/B0000ZMGZW</v>
      </c>
      <c r="F53" s="4">
        <v>12.6</v>
      </c>
      <c r="G53" s="5">
        <v>18</v>
      </c>
      <c r="H53" s="2">
        <v>14.52</v>
      </c>
      <c r="I53" s="8">
        <v>4</v>
      </c>
      <c r="J53" s="6">
        <v>1.99</v>
      </c>
      <c r="K53" s="10">
        <v>18.52</v>
      </c>
      <c r="L53" s="6">
        <v>23.19</v>
      </c>
      <c r="M53" s="9">
        <v>50.4</v>
      </c>
      <c r="N53" s="9">
        <v>7.96</v>
      </c>
    </row>
    <row r="54" spans="1:14" x14ac:dyDescent="0.25">
      <c r="A54" s="2" t="s">
        <v>96</v>
      </c>
      <c r="B54" s="2" t="s">
        <v>97</v>
      </c>
      <c r="C54" t="s">
        <v>98</v>
      </c>
      <c r="D54" t="s">
        <v>99</v>
      </c>
      <c r="E54" s="3" t="str">
        <f>HYPERLINK("https://www.amazon.com/dp/B0016MJ6GU", "https://www.amazon.com/dp/B0016MJ6GU")</f>
        <v>https://www.amazon.com/dp/B0016MJ6GU</v>
      </c>
      <c r="F54" s="4">
        <v>14.37</v>
      </c>
      <c r="G54" s="5">
        <v>20</v>
      </c>
      <c r="H54" s="2">
        <v>14.41</v>
      </c>
      <c r="I54" s="8">
        <v>1</v>
      </c>
      <c r="J54" s="6">
        <v>1.99</v>
      </c>
      <c r="K54" s="10">
        <v>18.41</v>
      </c>
      <c r="M54" s="9">
        <v>14.37</v>
      </c>
      <c r="N54" s="9">
        <v>1.99</v>
      </c>
    </row>
    <row r="55" spans="1:14" x14ac:dyDescent="0.25">
      <c r="A55" s="2" t="s">
        <v>80</v>
      </c>
      <c r="B55" s="2" t="s">
        <v>81</v>
      </c>
      <c r="C55" t="s">
        <v>82</v>
      </c>
      <c r="D55" t="s">
        <v>83</v>
      </c>
      <c r="E55" s="3" t="str">
        <f>HYPERLINK("https://www.amazon.com/dp/B000ARXFA0", "https://www.amazon.com/dp/B000ARXFA0")</f>
        <v>https://www.amazon.com/dp/B000ARXFA0</v>
      </c>
      <c r="F55" s="4">
        <v>15.75</v>
      </c>
      <c r="G55" s="5">
        <v>55</v>
      </c>
      <c r="H55" s="2">
        <v>13.99</v>
      </c>
      <c r="I55" s="8">
        <v>5</v>
      </c>
      <c r="J55" s="6">
        <v>1.99</v>
      </c>
      <c r="K55" s="10">
        <v>17.990000000000002</v>
      </c>
      <c r="L55" s="6">
        <v>26.9</v>
      </c>
      <c r="M55" s="9">
        <v>78.75</v>
      </c>
      <c r="N55" s="9">
        <v>9.9499999999999993</v>
      </c>
    </row>
    <row r="56" spans="1:14" x14ac:dyDescent="0.25">
      <c r="A56" s="2" t="s">
        <v>212</v>
      </c>
      <c r="B56" s="2" t="s">
        <v>213</v>
      </c>
      <c r="C56" t="s">
        <v>214</v>
      </c>
      <c r="D56" t="s">
        <v>215</v>
      </c>
      <c r="E56" s="3" t="str">
        <f>HYPERLINK("https://www.amazon.com/dp/B00005JLWN", "https://www.amazon.com/dp/B00005JLWN")</f>
        <v>https://www.amazon.com/dp/B00005JLWN</v>
      </c>
      <c r="F56" s="4">
        <v>10.3</v>
      </c>
      <c r="G56" s="5">
        <v>57</v>
      </c>
      <c r="H56" s="2">
        <v>13.4</v>
      </c>
      <c r="I56" s="8">
        <v>6</v>
      </c>
      <c r="J56" s="6">
        <v>2.25</v>
      </c>
      <c r="K56" s="10">
        <v>17.399999999999999</v>
      </c>
      <c r="L56" s="6">
        <v>20.89</v>
      </c>
      <c r="M56" s="9">
        <v>61.800000000000004</v>
      </c>
      <c r="N56" s="9">
        <v>13.5</v>
      </c>
    </row>
    <row r="57" spans="1:14" x14ac:dyDescent="0.25">
      <c r="A57" s="2" t="s">
        <v>104</v>
      </c>
      <c r="B57" s="2" t="s">
        <v>105</v>
      </c>
      <c r="C57" t="s">
        <v>106</v>
      </c>
      <c r="D57" t="s">
        <v>107</v>
      </c>
      <c r="E57" s="3" t="str">
        <f>HYPERLINK("https://www.amazon.com/dp/B017SDSRJ2", "https://www.amazon.com/dp/B017SDSRJ2")</f>
        <v>https://www.amazon.com/dp/B017SDSRJ2</v>
      </c>
      <c r="F57" s="4">
        <v>14.12</v>
      </c>
      <c r="G57" s="5">
        <v>26</v>
      </c>
      <c r="H57" s="2">
        <v>13.18</v>
      </c>
      <c r="I57" s="8">
        <v>1</v>
      </c>
      <c r="J57" s="6">
        <v>1.99</v>
      </c>
      <c r="K57" s="10">
        <v>17.18</v>
      </c>
      <c r="L57" s="6">
        <v>24.98</v>
      </c>
      <c r="M57" s="9">
        <v>14.12</v>
      </c>
      <c r="N57" s="9">
        <v>1.99</v>
      </c>
    </row>
    <row r="58" spans="1:14" x14ac:dyDescent="0.25">
      <c r="A58" s="2" t="s">
        <v>208</v>
      </c>
      <c r="B58" s="2" t="s">
        <v>209</v>
      </c>
      <c r="C58" t="s">
        <v>210</v>
      </c>
      <c r="D58" t="s">
        <v>211</v>
      </c>
      <c r="E58" s="3" t="str">
        <f>HYPERLINK("https://www.amazon.com/dp/B000JCEB0O", "https://www.amazon.com/dp/B000JCEB0O")</f>
        <v>https://www.amazon.com/dp/B000JCEB0O</v>
      </c>
      <c r="F58" s="4">
        <v>10.4</v>
      </c>
      <c r="G58" s="5">
        <v>44</v>
      </c>
      <c r="H58" s="2">
        <v>12.58</v>
      </c>
      <c r="I58" s="8">
        <v>1</v>
      </c>
      <c r="J58" s="6">
        <v>2.99</v>
      </c>
      <c r="K58" s="10">
        <v>16.579999999999998</v>
      </c>
      <c r="L58" s="6">
        <v>21.88</v>
      </c>
      <c r="M58" s="9">
        <v>10.4</v>
      </c>
      <c r="N58" s="9">
        <v>2.99</v>
      </c>
    </row>
    <row r="60" spans="1:14" x14ac:dyDescent="0.25">
      <c r="I60" s="8">
        <f>SUM(I2:I59)</f>
        <v>104</v>
      </c>
      <c r="M60" s="9">
        <f>SUM(M2:M59)</f>
        <v>1406.2800000000002</v>
      </c>
      <c r="N60" s="9">
        <f>SUM(N2:N59)</f>
        <v>346.16000000000008</v>
      </c>
    </row>
  </sheetData>
  <sortState xmlns:xlrd2="http://schemas.microsoft.com/office/spreadsheetml/2017/richdata2" ref="A2:N58">
    <sortCondition descending="1"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Isaias Perez</cp:lastModifiedBy>
  <dcterms:modified xsi:type="dcterms:W3CDTF">2024-02-21T01:21:30Z</dcterms:modified>
</cp:coreProperties>
</file>