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ACADGILD\Assignment_31_DECEMBRE_2019\"/>
    </mc:Choice>
  </mc:AlternateContent>
  <xr:revisionPtr revIDLastSave="0" documentId="8_{99E23395-3252-4AB2-A2D4-94870EB6FFA4}" xr6:coauthVersionLast="45" xr6:coauthVersionMax="45" xr10:uidLastSave="{00000000-0000-0000-0000-000000000000}"/>
  <bookViews>
    <workbookView xWindow="-110" yWindow="-110" windowWidth="19420" windowHeight="10420" activeTab="2" xr2:uid="{3695796B-2BC6-4602-822D-71030EB19EB1}"/>
  </bookViews>
  <sheets>
    <sheet name="variance within groups" sheetId="1" r:id="rId1"/>
    <sheet name="variance between groups" sheetId="6" r:id="rId2"/>
    <sheet name="Anova 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16" i="2"/>
  <c r="C18" i="6"/>
  <c r="D8" i="6"/>
  <c r="C8" i="6"/>
  <c r="B8" i="6"/>
  <c r="B14" i="6" s="1"/>
  <c r="C14" i="6" s="1"/>
  <c r="D14" i="6" s="1"/>
  <c r="B12" i="6" l="1"/>
  <c r="B13" i="6"/>
  <c r="C13" i="6" s="1"/>
  <c r="D13" i="6" s="1"/>
  <c r="C12" i="6"/>
  <c r="D12" i="6" s="1"/>
  <c r="C16" i="6" s="1"/>
  <c r="C17" i="6" s="1"/>
  <c r="C19" i="6" s="1"/>
  <c r="E21" i="1"/>
  <c r="P17" i="1"/>
  <c r="Q17" i="1" s="1"/>
  <c r="P16" i="1"/>
  <c r="Q16" i="1" s="1"/>
  <c r="P15" i="1"/>
  <c r="Q15" i="1" s="1"/>
  <c r="P14" i="1"/>
  <c r="Q14" i="1" s="1"/>
  <c r="P13" i="1"/>
  <c r="Q13" i="1" s="1"/>
  <c r="J17" i="1"/>
  <c r="K17" i="1" s="1"/>
  <c r="J16" i="1"/>
  <c r="K16" i="1" s="1"/>
  <c r="J15" i="1"/>
  <c r="K15" i="1" s="1"/>
  <c r="J14" i="1"/>
  <c r="K14" i="1" s="1"/>
  <c r="J13" i="1"/>
  <c r="K13" i="1" s="1"/>
  <c r="D14" i="1"/>
  <c r="E14" i="1" s="1"/>
  <c r="D15" i="1"/>
  <c r="E15" i="1" s="1"/>
  <c r="D16" i="1"/>
  <c r="E16" i="1" s="1"/>
  <c r="D17" i="1"/>
  <c r="E17" i="1" s="1"/>
  <c r="D13" i="1"/>
  <c r="E13" i="1" s="1"/>
  <c r="D7" i="1"/>
  <c r="C7" i="1"/>
  <c r="B7" i="1"/>
  <c r="K18" i="1" l="1"/>
  <c r="Q18" i="1"/>
  <c r="E18" i="1"/>
  <c r="E20" i="1" s="1"/>
  <c r="E22" i="1" s="1"/>
</calcChain>
</file>

<file path=xl/sharedStrings.xml><?xml version="1.0" encoding="utf-8"?>
<sst xmlns="http://schemas.openxmlformats.org/spreadsheetml/2006/main" count="58" uniqueCount="38">
  <si>
    <t xml:space="preserve">Group 1 </t>
  </si>
  <si>
    <t>Group 2</t>
  </si>
  <si>
    <t>Group 3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</si>
  <si>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</si>
  <si>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</si>
  <si>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</si>
  <si>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</si>
  <si>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</si>
  <si>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</si>
  <si>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</si>
  <si>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</si>
  <si>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</si>
  <si>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</si>
  <si>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value</t>
  </si>
  <si>
    <t>mean</t>
  </si>
  <si>
    <t>deviations</t>
  </si>
  <si>
    <t>sq deviations</t>
  </si>
  <si>
    <t>Group 1</t>
  </si>
  <si>
    <t>grand mean</t>
  </si>
  <si>
    <t>Test statistic and critical value</t>
  </si>
  <si>
    <t>Fcritical(2,12)</t>
  </si>
  <si>
    <t>Decision</t>
  </si>
  <si>
    <t>Effect size</t>
  </si>
  <si>
    <t>APA writeup</t>
  </si>
  <si>
    <t>group means</t>
  </si>
  <si>
    <t>Sum of squares (means)</t>
  </si>
  <si>
    <t>SS (Group)</t>
  </si>
  <si>
    <t>Degree of Freedom (Group)</t>
  </si>
  <si>
    <t>Mean Square (Between Groups)</t>
  </si>
  <si>
    <r>
      <t>η2</t>
    </r>
    <r>
      <rPr>
        <sz val="13"/>
        <color rgb="FF333333"/>
        <rFont val="MathJax_Main"/>
      </rPr>
      <t/>
    </r>
  </si>
  <si>
    <r>
      <t>F</t>
    </r>
    <r>
      <rPr>
        <sz val="10.5"/>
        <color rgb="FF333333"/>
        <rFont val="Calibri"/>
        <family val="2"/>
        <scheme val="minor"/>
      </rPr>
      <t>(2, 12) = 9.75, </t>
    </r>
    <r>
      <rPr>
        <i/>
        <sz val="10.5"/>
        <color rgb="FF333333"/>
        <rFont val="Calibri"/>
        <family val="2"/>
        <scheme val="minor"/>
      </rPr>
      <t>p</t>
    </r>
    <r>
      <rPr>
        <sz val="10.5"/>
        <color rgb="FF333333"/>
        <rFont val="Calibri"/>
        <family val="2"/>
        <scheme val="minor"/>
      </rPr>
      <t> &lt; 0.05, η2 = 0.62</t>
    </r>
  </si>
  <si>
    <t>ANOVA Table</t>
  </si>
  <si>
    <t>Reject Ho since F &gt; F-critical</t>
  </si>
  <si>
    <t>Mean Square (Error or within group)</t>
  </si>
  <si>
    <t>Degrees of Freedom (Error or within group)</t>
  </si>
  <si>
    <t>Sum of Squares (Within Group)</t>
  </si>
  <si>
    <t>means</t>
  </si>
  <si>
    <t>Calculate within group variances: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</si>
</sst>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rgb="FF333333"/>
      <name val="Calibri"/>
      <family val="2"/>
      <scheme val="minor"/>
    </font>
    <font>
      <b/>
      <sz val="10.5"/>
      <color rgb="FF333333"/>
      <name val="Calibri"/>
      <family val="2"/>
      <scheme val="minor"/>
    </font>
    <font>
      <sz val="13"/>
      <color rgb="FF333333"/>
      <name val="MathJax_Main"/>
    </font>
    <font>
      <i/>
      <sz val="10.5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/>
    <xf numFmtId="0" fontId="4" fillId="0" borderId="0" xfId="0" applyFont="1"/>
    <xf numFmtId="2" fontId="1" fillId="0" borderId="0" xfId="0" applyNumberFormat="1" applyFont="1"/>
    <xf numFmtId="0" fontId="1" fillId="0" borderId="2" xfId="0" applyFont="1" applyFill="1" applyBorder="1" applyAlignment="1">
      <alignment horizontal="left"/>
    </xf>
    <xf numFmtId="2" fontId="1" fillId="0" borderId="2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14" xfId="0" applyFont="1" applyBorder="1" applyAlignment="1"/>
    <xf numFmtId="0" fontId="1" fillId="0" borderId="0" xfId="0" applyFont="1" applyBorder="1" applyAlignment="1"/>
    <xf numFmtId="0" fontId="1" fillId="0" borderId="15" xfId="0" applyFont="1" applyBorder="1" applyAlignment="1"/>
    <xf numFmtId="0" fontId="3" fillId="0" borderId="16" xfId="0" applyFont="1" applyBorder="1" applyAlignment="1"/>
    <xf numFmtId="0" fontId="1" fillId="0" borderId="1" xfId="0" applyFont="1" applyBorder="1" applyAlignment="1"/>
    <xf numFmtId="0" fontId="1" fillId="0" borderId="17" xfId="0" applyFont="1" applyBorder="1" applyAlignment="1"/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0" borderId="11" xfId="0" applyFont="1" applyBorder="1" applyAlignment="1">
      <alignment horizontal="left" vertical="center" indent="1"/>
    </xf>
    <xf numFmtId="0" fontId="1" fillId="0" borderId="12" xfId="0" applyFont="1" applyBorder="1"/>
    <xf numFmtId="0" fontId="1" fillId="0" borderId="13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1" xfId="0" applyFont="1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1" xfId="0" applyFont="1" applyBorder="1"/>
    <xf numFmtId="0" fontId="1" fillId="0" borderId="22" xfId="0" applyFont="1" applyBorder="1"/>
    <xf numFmtId="0" fontId="2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23" xfId="0" applyFont="1" applyBorder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2" fontId="1" fillId="0" borderId="2" xfId="0" applyNumberFormat="1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2" fontId="1" fillId="0" borderId="0" xfId="0" applyNumberFormat="1" applyFont="1" applyAlignment="1">
      <alignment horizontal="left" vertical="center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2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2" fontId="1" fillId="0" borderId="9" xfId="0" applyNumberFormat="1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2" fontId="1" fillId="0" borderId="10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BE47-4EC0-4236-AD6A-5CEE65EE510D}">
  <dimension ref="A1:Q36"/>
  <sheetViews>
    <sheetView workbookViewId="0">
      <selection activeCell="H28" sqref="H28"/>
    </sheetView>
  </sheetViews>
  <sheetFormatPr baseColWidth="10" defaultColWidth="9.1796875" defaultRowHeight="14"/>
  <cols>
    <col min="1" max="4" width="9.1796875" style="1"/>
    <col min="5" max="5" width="11.26953125" style="1" bestFit="1" customWidth="1"/>
    <col min="6" max="6" width="9.1796875" style="1"/>
    <col min="7" max="7" width="7.81640625" style="1" bestFit="1" customWidth="1"/>
    <col min="8" max="9" width="9.1796875" style="1"/>
    <col min="10" max="10" width="9.1796875" style="1" bestFit="1" customWidth="1"/>
    <col min="11" max="11" width="12" style="1" bestFit="1" customWidth="1"/>
    <col min="12" max="12" width="9.26953125" style="1" customWidth="1"/>
    <col min="13" max="16" width="9.1796875" style="1"/>
    <col min="17" max="17" width="11.26953125" style="1" bestFit="1" customWidth="1"/>
    <col min="18" max="16384" width="9.1796875" style="1"/>
  </cols>
  <sheetData>
    <row r="1" spans="1:17" ht="15.75" customHeight="1" thickBot="1">
      <c r="A1" s="23"/>
      <c r="B1" s="24" t="s">
        <v>0</v>
      </c>
      <c r="C1" s="24" t="s">
        <v>1</v>
      </c>
      <c r="D1" s="25" t="s">
        <v>2</v>
      </c>
      <c r="K1" s="22"/>
    </row>
    <row r="2" spans="1:17">
      <c r="A2" s="26"/>
      <c r="B2" s="27">
        <v>51</v>
      </c>
      <c r="C2" s="27">
        <v>23</v>
      </c>
      <c r="D2" s="28">
        <v>56</v>
      </c>
      <c r="K2" s="22"/>
      <c r="M2" s="5"/>
    </row>
    <row r="3" spans="1:17">
      <c r="A3" s="26"/>
      <c r="B3" s="27">
        <v>45</v>
      </c>
      <c r="C3" s="27">
        <v>43</v>
      </c>
      <c r="D3" s="28">
        <v>76</v>
      </c>
      <c r="K3" s="22"/>
    </row>
    <row r="4" spans="1:17">
      <c r="A4" s="26"/>
      <c r="B4" s="27">
        <v>33</v>
      </c>
      <c r="C4" s="27">
        <v>23</v>
      </c>
      <c r="D4" s="28">
        <v>74</v>
      </c>
      <c r="K4" s="22"/>
    </row>
    <row r="5" spans="1:17">
      <c r="A5" s="26"/>
      <c r="B5" s="27">
        <v>45</v>
      </c>
      <c r="C5" s="27">
        <v>43</v>
      </c>
      <c r="D5" s="28">
        <v>87</v>
      </c>
      <c r="K5" s="22"/>
    </row>
    <row r="6" spans="1:17">
      <c r="A6" s="26"/>
      <c r="B6" s="27">
        <v>67</v>
      </c>
      <c r="C6" s="27">
        <v>45</v>
      </c>
      <c r="D6" s="28">
        <v>56</v>
      </c>
      <c r="K6" s="22"/>
    </row>
    <row r="7" spans="1:17" ht="14.5" thickBot="1">
      <c r="A7" s="38" t="s">
        <v>36</v>
      </c>
      <c r="B7" s="39">
        <f>SUM(B2:B6)/5</f>
        <v>48.2</v>
      </c>
      <c r="C7" s="39">
        <f>SUM(C2:C6)/5</f>
        <v>35.4</v>
      </c>
      <c r="D7" s="40">
        <f>SUM(D2:D6)/5</f>
        <v>69.8</v>
      </c>
      <c r="K7" s="22"/>
    </row>
    <row r="8" spans="1:17">
      <c r="G8" s="22"/>
      <c r="H8" s="22"/>
      <c r="I8" s="22"/>
      <c r="J8" s="22"/>
      <c r="K8" s="22"/>
    </row>
    <row r="9" spans="1:17">
      <c r="A9" s="64" t="s">
        <v>37</v>
      </c>
      <c r="G9" s="22"/>
      <c r="H9" s="22"/>
      <c r="I9" s="22"/>
      <c r="J9" s="22"/>
      <c r="K9" s="22"/>
    </row>
    <row r="10" spans="1:17">
      <c r="G10" s="22"/>
      <c r="H10" s="22"/>
      <c r="I10" s="22"/>
      <c r="J10" s="22"/>
      <c r="K10" s="22"/>
    </row>
    <row r="11" spans="1:17" ht="14.5" thickBot="1">
      <c r="A11" s="12" t="s">
        <v>17</v>
      </c>
      <c r="G11" s="63" t="s">
        <v>1</v>
      </c>
      <c r="H11" s="22"/>
      <c r="I11" s="22"/>
      <c r="J11" s="22"/>
      <c r="K11" s="22"/>
      <c r="M11" s="12" t="s">
        <v>2</v>
      </c>
    </row>
    <row r="12" spans="1:17" ht="14.5" thickBot="1">
      <c r="A12" s="29"/>
      <c r="B12" s="30" t="s">
        <v>13</v>
      </c>
      <c r="C12" s="30" t="s">
        <v>14</v>
      </c>
      <c r="D12" s="30" t="s">
        <v>15</v>
      </c>
      <c r="E12" s="31" t="s">
        <v>16</v>
      </c>
      <c r="G12" s="44"/>
      <c r="H12" s="45" t="s">
        <v>13</v>
      </c>
      <c r="I12" s="45" t="s">
        <v>14</v>
      </c>
      <c r="J12" s="45" t="s">
        <v>15</v>
      </c>
      <c r="K12" s="46" t="s">
        <v>16</v>
      </c>
      <c r="L12" s="3"/>
      <c r="M12" s="47"/>
      <c r="N12" s="30" t="s">
        <v>13</v>
      </c>
      <c r="O12" s="30" t="s">
        <v>14</v>
      </c>
      <c r="P12" s="30" t="s">
        <v>15</v>
      </c>
      <c r="Q12" s="31" t="s">
        <v>16</v>
      </c>
    </row>
    <row r="13" spans="1:17">
      <c r="A13" s="32"/>
      <c r="B13" s="33">
        <v>51</v>
      </c>
      <c r="C13" s="33">
        <v>48.2</v>
      </c>
      <c r="D13" s="33">
        <f>B13-C13</f>
        <v>2.7999999999999972</v>
      </c>
      <c r="E13" s="34">
        <f>POWER(D13,2)</f>
        <v>7.8399999999999839</v>
      </c>
      <c r="G13" s="48"/>
      <c r="H13" s="49">
        <v>23</v>
      </c>
      <c r="I13" s="49">
        <v>35.4</v>
      </c>
      <c r="J13" s="49">
        <f>H13-I13</f>
        <v>-12.399999999999999</v>
      </c>
      <c r="K13" s="50">
        <f>POWER(J13,2)</f>
        <v>153.75999999999996</v>
      </c>
      <c r="L13" s="3"/>
      <c r="M13" s="32"/>
      <c r="N13" s="33">
        <v>56</v>
      </c>
      <c r="O13" s="33">
        <v>69.8</v>
      </c>
      <c r="P13" s="33">
        <f>N13-O13</f>
        <v>-13.799999999999997</v>
      </c>
      <c r="Q13" s="34">
        <f>POWER(P13,2)</f>
        <v>190.43999999999991</v>
      </c>
    </row>
    <row r="14" spans="1:17">
      <c r="A14" s="35"/>
      <c r="B14" s="36">
        <v>45</v>
      </c>
      <c r="C14" s="36">
        <v>48.2</v>
      </c>
      <c r="D14" s="36">
        <f>B14-C14</f>
        <v>-3.2000000000000028</v>
      </c>
      <c r="E14" s="37">
        <f>POWER(D14,2)</f>
        <v>10.240000000000018</v>
      </c>
      <c r="G14" s="51"/>
      <c r="H14" s="52">
        <v>43</v>
      </c>
      <c r="I14" s="52">
        <v>35.4</v>
      </c>
      <c r="J14" s="52">
        <f t="shared" ref="J14:J17" si="0">H14-I14</f>
        <v>7.6000000000000014</v>
      </c>
      <c r="K14" s="53">
        <f t="shared" ref="K14:K17" si="1">POWER(J14,2)</f>
        <v>57.760000000000019</v>
      </c>
      <c r="L14" s="54"/>
      <c r="M14" s="35"/>
      <c r="N14" s="36">
        <v>76</v>
      </c>
      <c r="O14" s="36">
        <v>69.8</v>
      </c>
      <c r="P14" s="36">
        <f t="shared" ref="P14:P17" si="2">N14-O14</f>
        <v>6.2000000000000028</v>
      </c>
      <c r="Q14" s="37">
        <f t="shared" ref="Q14:Q17" si="3">POWER(P14,2)</f>
        <v>38.440000000000033</v>
      </c>
    </row>
    <row r="15" spans="1:17">
      <c r="A15" s="35"/>
      <c r="B15" s="36">
        <v>33</v>
      </c>
      <c r="C15" s="36">
        <v>48.2</v>
      </c>
      <c r="D15" s="36">
        <f>B15-C15</f>
        <v>-15.200000000000003</v>
      </c>
      <c r="E15" s="37">
        <f>POWER(D15,2)</f>
        <v>231.04000000000008</v>
      </c>
      <c r="G15" s="51"/>
      <c r="H15" s="52">
        <v>23</v>
      </c>
      <c r="I15" s="52">
        <v>35.4</v>
      </c>
      <c r="J15" s="52">
        <f t="shared" si="0"/>
        <v>-12.399999999999999</v>
      </c>
      <c r="K15" s="53">
        <f t="shared" si="1"/>
        <v>153.75999999999996</v>
      </c>
      <c r="L15" s="55"/>
      <c r="M15" s="35"/>
      <c r="N15" s="36">
        <v>74</v>
      </c>
      <c r="O15" s="36">
        <v>69.8</v>
      </c>
      <c r="P15" s="36">
        <f t="shared" si="2"/>
        <v>4.2000000000000028</v>
      </c>
      <c r="Q15" s="37">
        <f t="shared" si="3"/>
        <v>17.640000000000025</v>
      </c>
    </row>
    <row r="16" spans="1:17">
      <c r="A16" s="35"/>
      <c r="B16" s="36">
        <v>45</v>
      </c>
      <c r="C16" s="36">
        <v>48.2</v>
      </c>
      <c r="D16" s="36">
        <f>B16-C16</f>
        <v>-3.2000000000000028</v>
      </c>
      <c r="E16" s="37">
        <f>POWER(D16,2)</f>
        <v>10.240000000000018</v>
      </c>
      <c r="G16" s="51"/>
      <c r="H16" s="52">
        <v>43</v>
      </c>
      <c r="I16" s="52">
        <v>35.4</v>
      </c>
      <c r="J16" s="52">
        <f t="shared" si="0"/>
        <v>7.6000000000000014</v>
      </c>
      <c r="K16" s="53">
        <f t="shared" si="1"/>
        <v>57.760000000000019</v>
      </c>
      <c r="L16" s="55"/>
      <c r="M16" s="35"/>
      <c r="N16" s="36">
        <v>87</v>
      </c>
      <c r="O16" s="36">
        <v>69.8</v>
      </c>
      <c r="P16" s="36">
        <f t="shared" si="2"/>
        <v>17.200000000000003</v>
      </c>
      <c r="Q16" s="37">
        <f t="shared" si="3"/>
        <v>295.84000000000009</v>
      </c>
    </row>
    <row r="17" spans="1:17">
      <c r="A17" s="35"/>
      <c r="B17" s="36">
        <v>67</v>
      </c>
      <c r="C17" s="36">
        <v>48.2</v>
      </c>
      <c r="D17" s="36">
        <f>B17-C17</f>
        <v>18.799999999999997</v>
      </c>
      <c r="E17" s="37">
        <f>POWER(D17,2)</f>
        <v>353.43999999999988</v>
      </c>
      <c r="G17" s="51"/>
      <c r="H17" s="52">
        <v>45</v>
      </c>
      <c r="I17" s="52">
        <v>35.4</v>
      </c>
      <c r="J17" s="52">
        <f t="shared" si="0"/>
        <v>9.6000000000000014</v>
      </c>
      <c r="K17" s="53">
        <f t="shared" si="1"/>
        <v>92.160000000000025</v>
      </c>
      <c r="L17" s="55"/>
      <c r="M17" s="35"/>
      <c r="N17" s="36">
        <v>56</v>
      </c>
      <c r="O17" s="36">
        <v>69.8</v>
      </c>
      <c r="P17" s="36">
        <f t="shared" si="2"/>
        <v>-13.799999999999997</v>
      </c>
      <c r="Q17" s="37">
        <f t="shared" si="3"/>
        <v>190.43999999999991</v>
      </c>
    </row>
    <row r="18" spans="1:17" ht="14.5" thickBot="1">
      <c r="A18" s="41" t="s">
        <v>4</v>
      </c>
      <c r="B18" s="42"/>
      <c r="C18" s="42"/>
      <c r="D18" s="42"/>
      <c r="E18" s="43">
        <f>SUM(E13:E17)</f>
        <v>612.79999999999995</v>
      </c>
      <c r="G18" s="56" t="s">
        <v>4</v>
      </c>
      <c r="H18" s="57"/>
      <c r="I18" s="57"/>
      <c r="J18" s="57"/>
      <c r="K18" s="58">
        <f>SUM(K13:K17)</f>
        <v>515.20000000000005</v>
      </c>
      <c r="L18" s="59"/>
      <c r="M18" s="41" t="s">
        <v>4</v>
      </c>
      <c r="N18" s="42"/>
      <c r="O18" s="42"/>
      <c r="P18" s="42"/>
      <c r="Q18" s="43">
        <f>SUM(Q13:Q17)</f>
        <v>732.8</v>
      </c>
    </row>
    <row r="20" spans="1:17">
      <c r="A20" s="60" t="s">
        <v>33</v>
      </c>
      <c r="C20" s="62"/>
      <c r="E20" s="74">
        <f>(Q18+K18+E18)/(5-1)/3</f>
        <v>155.06666666666666</v>
      </c>
    </row>
    <row r="21" spans="1:17">
      <c r="A21" s="60" t="s">
        <v>34</v>
      </c>
      <c r="C21" s="62"/>
      <c r="E21" s="61">
        <f>15-3</f>
        <v>12</v>
      </c>
    </row>
    <row r="22" spans="1:17">
      <c r="A22" s="60" t="s">
        <v>35</v>
      </c>
      <c r="C22" s="62"/>
      <c r="E22" s="61">
        <f>E20*E21</f>
        <v>1860.8</v>
      </c>
    </row>
    <row r="26" spans="1:17">
      <c r="G26" s="2"/>
      <c r="H26" s="3"/>
      <c r="I26" s="3"/>
      <c r="J26" s="3"/>
      <c r="K26" s="3"/>
      <c r="L26" s="3"/>
    </row>
    <row r="27" spans="1:17">
      <c r="G27" s="2"/>
      <c r="H27" s="3"/>
      <c r="I27" s="3"/>
      <c r="J27" s="3"/>
      <c r="K27" s="3"/>
      <c r="L27" s="3"/>
    </row>
    <row r="36" spans="7:12">
      <c r="G36" s="2"/>
      <c r="H36" s="3"/>
      <c r="I36" s="3"/>
      <c r="J36" s="3"/>
      <c r="K36" s="3"/>
      <c r="L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0462-4DA6-4657-B55B-EAFC92DB011A}">
  <dimension ref="A1:D19"/>
  <sheetViews>
    <sheetView workbookViewId="0"/>
  </sheetViews>
  <sheetFormatPr baseColWidth="10" defaultColWidth="9.1796875" defaultRowHeight="14"/>
  <cols>
    <col min="1" max="1" width="15.7265625" style="1" customWidth="1"/>
    <col min="2" max="2" width="12" style="1" bestFit="1" customWidth="1"/>
    <col min="3" max="3" width="10.26953125" style="1" bestFit="1" customWidth="1"/>
    <col min="4" max="4" width="12.7265625" style="1" bestFit="1" customWidth="1"/>
    <col min="5" max="16384" width="9.1796875" style="1"/>
  </cols>
  <sheetData>
    <row r="1" spans="1:4" ht="14.5" thickBot="1">
      <c r="A1" s="13"/>
      <c r="B1" s="14" t="s">
        <v>0</v>
      </c>
      <c r="C1" s="14" t="s">
        <v>1</v>
      </c>
      <c r="D1" s="15" t="s">
        <v>2</v>
      </c>
    </row>
    <row r="2" spans="1:4">
      <c r="A2" s="16"/>
      <c r="B2" s="17">
        <v>51</v>
      </c>
      <c r="C2" s="17">
        <v>23</v>
      </c>
      <c r="D2" s="18">
        <v>56</v>
      </c>
    </row>
    <row r="3" spans="1:4">
      <c r="A3" s="16"/>
      <c r="B3" s="17">
        <v>45</v>
      </c>
      <c r="C3" s="17">
        <v>43</v>
      </c>
      <c r="D3" s="18">
        <v>76</v>
      </c>
    </row>
    <row r="4" spans="1:4">
      <c r="A4" s="16"/>
      <c r="B4" s="17">
        <v>33</v>
      </c>
      <c r="C4" s="17">
        <v>23</v>
      </c>
      <c r="D4" s="18">
        <v>74</v>
      </c>
    </row>
    <row r="5" spans="1:4">
      <c r="A5" s="16"/>
      <c r="B5" s="17">
        <v>45</v>
      </c>
      <c r="C5" s="17">
        <v>43</v>
      </c>
      <c r="D5" s="18">
        <v>87</v>
      </c>
    </row>
    <row r="6" spans="1:4">
      <c r="A6" s="16"/>
      <c r="B6" s="17">
        <v>67</v>
      </c>
      <c r="C6" s="17">
        <v>45</v>
      </c>
      <c r="D6" s="18">
        <v>56</v>
      </c>
    </row>
    <row r="7" spans="1:4">
      <c r="A7" s="16"/>
      <c r="B7" s="17"/>
      <c r="C7" s="17"/>
      <c r="D7" s="18"/>
    </row>
    <row r="8" spans="1:4" ht="14.5" thickBot="1">
      <c r="A8" s="19" t="s">
        <v>36</v>
      </c>
      <c r="B8" s="20">
        <f>SUM(B2:B6)/5</f>
        <v>48.2</v>
      </c>
      <c r="C8" s="20">
        <f t="shared" ref="C8:D8" si="0">SUM(C2:C6)/5</f>
        <v>35.4</v>
      </c>
      <c r="D8" s="21">
        <f t="shared" si="0"/>
        <v>69.8</v>
      </c>
    </row>
    <row r="10" spans="1:4" ht="14.5" thickBot="1"/>
    <row r="11" spans="1:4" ht="14.5" thickBot="1">
      <c r="A11" s="47" t="s">
        <v>24</v>
      </c>
      <c r="B11" s="30" t="s">
        <v>18</v>
      </c>
      <c r="C11" s="30" t="s">
        <v>15</v>
      </c>
      <c r="D11" s="31" t="s">
        <v>16</v>
      </c>
    </row>
    <row r="12" spans="1:4">
      <c r="A12" s="32">
        <v>48.2</v>
      </c>
      <c r="B12" s="70">
        <f>SUM($B$8:$D$8)/3</f>
        <v>51.133333333333326</v>
      </c>
      <c r="C12" s="70">
        <f>A12-B12</f>
        <v>-2.9333333333333229</v>
      </c>
      <c r="D12" s="71">
        <f>POWER(C12,2)</f>
        <v>8.6044444444443826</v>
      </c>
    </row>
    <row r="13" spans="1:4">
      <c r="A13" s="35">
        <v>35.4</v>
      </c>
      <c r="B13" s="70">
        <f t="shared" ref="B13:B14" si="1">SUM($B$8:$D$8)/3</f>
        <v>51.133333333333326</v>
      </c>
      <c r="C13" s="65">
        <f>A13-B13</f>
        <v>-15.733333333333327</v>
      </c>
      <c r="D13" s="66">
        <f t="shared" ref="D13:D14" si="2">POWER(C13,2)</f>
        <v>247.53777777777759</v>
      </c>
    </row>
    <row r="14" spans="1:4" ht="14.5" thickBot="1">
      <c r="A14" s="67">
        <v>69.8</v>
      </c>
      <c r="B14" s="70">
        <f t="shared" si="1"/>
        <v>51.133333333333326</v>
      </c>
      <c r="C14" s="68">
        <f>A14-B14</f>
        <v>18.666666666666671</v>
      </c>
      <c r="D14" s="69">
        <f t="shared" si="2"/>
        <v>348.44444444444463</v>
      </c>
    </row>
    <row r="16" spans="1:4">
      <c r="A16" s="1" t="s">
        <v>25</v>
      </c>
      <c r="C16" s="6">
        <f>D12+D13+D14</f>
        <v>604.58666666666659</v>
      </c>
    </row>
    <row r="17" spans="1:3">
      <c r="A17" s="1" t="s">
        <v>28</v>
      </c>
      <c r="C17" s="6">
        <f>C16/(3-1) *5</f>
        <v>1511.4666666666665</v>
      </c>
    </row>
    <row r="18" spans="1:3">
      <c r="A18" s="1" t="s">
        <v>27</v>
      </c>
      <c r="C18" s="1">
        <f>3-1</f>
        <v>2</v>
      </c>
    </row>
    <row r="19" spans="1:3">
      <c r="A19" s="1" t="s">
        <v>26</v>
      </c>
      <c r="C19" s="6">
        <f>C17*C18</f>
        <v>3022.9333333333329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3D78-FF83-458A-B762-CFF0F9CBD800}">
  <dimension ref="A1:G19"/>
  <sheetViews>
    <sheetView tabSelected="1" workbookViewId="0">
      <selection activeCell="E17" sqref="E17"/>
    </sheetView>
  </sheetViews>
  <sheetFormatPr baseColWidth="10" defaultColWidth="9.1796875" defaultRowHeight="14"/>
  <cols>
    <col min="1" max="1" width="32.453125" style="1" bestFit="1" customWidth="1"/>
    <col min="2" max="2" width="12" style="1" bestFit="1" customWidth="1"/>
    <col min="3" max="16384" width="9.1796875" style="1"/>
  </cols>
  <sheetData>
    <row r="1" spans="1:7">
      <c r="A1" s="5" t="s">
        <v>19</v>
      </c>
    </row>
    <row r="3" spans="1:7">
      <c r="A3" s="1" t="s">
        <v>7</v>
      </c>
      <c r="B3" s="6">
        <f>D9/D10</f>
        <v>9.7472055030094555</v>
      </c>
    </row>
    <row r="4" spans="1:7">
      <c r="A4" s="4" t="s">
        <v>20</v>
      </c>
      <c r="B4" s="4">
        <v>3.89</v>
      </c>
    </row>
    <row r="5" spans="1:7">
      <c r="A5" s="4"/>
      <c r="B5" s="4"/>
    </row>
    <row r="6" spans="1:7">
      <c r="A6" s="12" t="s">
        <v>31</v>
      </c>
    </row>
    <row r="7" spans="1:7" ht="14.5" thickBot="1"/>
    <row r="8" spans="1:7" ht="14.5" thickBot="1">
      <c r="A8" s="85" t="s">
        <v>3</v>
      </c>
      <c r="B8" s="86" t="s">
        <v>4</v>
      </c>
      <c r="C8" s="86" t="s">
        <v>5</v>
      </c>
      <c r="D8" s="86" t="s">
        <v>6</v>
      </c>
      <c r="E8" s="86" t="s">
        <v>7</v>
      </c>
      <c r="F8" s="86" t="s">
        <v>8</v>
      </c>
      <c r="G8" s="87" t="s">
        <v>9</v>
      </c>
    </row>
    <row r="9" spans="1:7">
      <c r="A9" s="81" t="s">
        <v>10</v>
      </c>
      <c r="B9" s="82">
        <v>3022.9333333333325</v>
      </c>
      <c r="C9" s="83">
        <v>2</v>
      </c>
      <c r="D9" s="82">
        <v>1511.4666666666662</v>
      </c>
      <c r="E9" s="82">
        <v>9.7472055030094555</v>
      </c>
      <c r="F9" s="83">
        <v>3.0597541434430652E-3</v>
      </c>
      <c r="G9" s="84">
        <v>3.8852938346523942</v>
      </c>
    </row>
    <row r="10" spans="1:7">
      <c r="A10" s="75" t="s">
        <v>11</v>
      </c>
      <c r="B10" s="8">
        <v>1860.8</v>
      </c>
      <c r="C10" s="7">
        <v>12</v>
      </c>
      <c r="D10" s="8">
        <v>155.06666666666666</v>
      </c>
      <c r="E10" s="8"/>
      <c r="F10" s="7"/>
      <c r="G10" s="76"/>
    </row>
    <row r="11" spans="1:7" ht="14.5" thickBot="1">
      <c r="A11" s="77" t="s">
        <v>12</v>
      </c>
      <c r="B11" s="78">
        <v>4883.7333333333327</v>
      </c>
      <c r="C11" s="79">
        <v>14</v>
      </c>
      <c r="D11" s="79"/>
      <c r="E11" s="79"/>
      <c r="F11" s="79"/>
      <c r="G11" s="80"/>
    </row>
    <row r="12" spans="1:7">
      <c r="A12" s="72"/>
      <c r="B12" s="73"/>
      <c r="C12" s="72"/>
      <c r="D12" s="72"/>
      <c r="E12" s="72"/>
      <c r="F12" s="72"/>
      <c r="G12" s="72"/>
    </row>
    <row r="13" spans="1:7">
      <c r="A13" s="12" t="s">
        <v>21</v>
      </c>
      <c r="B13" s="1" t="s">
        <v>32</v>
      </c>
    </row>
    <row r="15" spans="1:7">
      <c r="A15" s="9" t="s">
        <v>22</v>
      </c>
    </row>
    <row r="16" spans="1:7">
      <c r="A16" s="10" t="s">
        <v>29</v>
      </c>
      <c r="B16" s="6">
        <f>B9/B11</f>
        <v>0.61898001528884994</v>
      </c>
    </row>
    <row r="17" spans="1:2">
      <c r="A17" s="10"/>
      <c r="B17" s="6"/>
    </row>
    <row r="18" spans="1:2">
      <c r="A18" s="9" t="s">
        <v>23</v>
      </c>
    </row>
    <row r="19" spans="1:2">
      <c r="A19" s="1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variance within groups</vt:lpstr>
      <vt:lpstr>variance between groups</vt:lpstr>
      <vt:lpstr>Anova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2018-05-02T05:35:06Z</dcterms:created>
  <dcterms:modified xsi:type="dcterms:W3CDTF">2019-12-31T18:05:03Z</dcterms:modified>
</cp:coreProperties>
</file>