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defaultThemeVersion="166925"/>
  <mc:AlternateContent xmlns:mc="http://schemas.openxmlformats.org/markup-compatibility/2006">
    <mc:Choice Requires="x15">
      <x15ac:absPath xmlns:x15ac="http://schemas.microsoft.com/office/spreadsheetml/2010/11/ac" url="D:\Work\SiP Sigfox\Hardware\Work\designFlow_RFmodeling\V1I1\! Docs\"/>
    </mc:Choice>
  </mc:AlternateContent>
  <xr:revisionPtr revIDLastSave="0" documentId="13_ncr:1_{E3B624D6-41DA-4132-9C81-61A89471F279}" xr6:coauthVersionLast="45" xr6:coauthVersionMax="45" xr10:uidLastSave="{00000000-0000-0000-0000-000000000000}"/>
  <bookViews>
    <workbookView xWindow="-120" yWindow="-120" windowWidth="20640" windowHeight="11160" activeTab="1" xr2:uid="{00000000-000D-0000-FFFF-FFFF00000000}"/>
  </bookViews>
  <sheets>
    <sheet name="Readme" sheetId="10" r:id="rId1"/>
    <sheet name="Enter data" sheetId="6" r:id="rId2"/>
    <sheet name="One line chart" sheetId="7" r:id="rId3"/>
    <sheet name="Two line chart" sheetId="8" r:id="rId4"/>
    <sheet name="Three line chart" sheetId="5" r:id="rId5"/>
    <sheet name="Four line chart" sheetId="9"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6" l="1"/>
  <c r="D19" i="6"/>
  <c r="H43" i="6" l="1"/>
  <c r="F43" i="6"/>
  <c r="D43" i="6"/>
  <c r="F35" i="6"/>
  <c r="D35" i="6"/>
  <c r="D27" i="6"/>
  <c r="F12" i="6"/>
  <c r="H12" i="6" s="1"/>
  <c r="AP18" i="6" l="1"/>
  <c r="AP17" i="6"/>
  <c r="AP10" i="6"/>
  <c r="AP9" i="6"/>
  <c r="AC14" i="6"/>
  <c r="AC13" i="6"/>
  <c r="AC10" i="6"/>
  <c r="AC9" i="6"/>
  <c r="X12" i="6" l="1"/>
  <c r="X11" i="6"/>
  <c r="X10" i="6"/>
  <c r="X9" i="6"/>
  <c r="T9" i="6"/>
  <c r="S10" i="6"/>
  <c r="B43" i="6"/>
  <c r="B35" i="6"/>
  <c r="B27" i="6"/>
  <c r="AI16" i="6"/>
  <c r="AI15" i="6"/>
  <c r="AI10" i="6"/>
  <c r="AI9" i="6"/>
  <c r="F27" i="6"/>
  <c r="G35" i="6"/>
  <c r="G36" i="6" s="1"/>
  <c r="C35" i="6"/>
  <c r="C36" i="6" s="1"/>
  <c r="C19" i="6"/>
  <c r="C20" i="6" s="1"/>
  <c r="S11" i="6" l="1"/>
  <c r="S12" i="6" s="1"/>
  <c r="S13" i="6" s="1"/>
  <c r="S14" i="6" s="1"/>
  <c r="O10" i="6"/>
  <c r="P10" i="6" s="1"/>
  <c r="U9" i="6"/>
  <c r="T13" i="6"/>
  <c r="U13" i="6" s="1"/>
  <c r="T12" i="6"/>
  <c r="U12" i="6" s="1"/>
  <c r="T10" i="6"/>
  <c r="U10" i="6" s="1"/>
  <c r="T14" i="6"/>
  <c r="U14" i="6" s="1"/>
  <c r="T11" i="6"/>
  <c r="U11" i="6" s="1"/>
  <c r="C43" i="6"/>
  <c r="C44" i="6" s="1"/>
  <c r="C45" i="6" s="1"/>
  <c r="AP12" i="6"/>
  <c r="AP11" i="6"/>
  <c r="I43" i="6"/>
  <c r="I44" i="6" s="1"/>
  <c r="AP16" i="6"/>
  <c r="AP15" i="6"/>
  <c r="AP14" i="6"/>
  <c r="AP13" i="6"/>
  <c r="E27" i="6"/>
  <c r="E28" i="6" s="1"/>
  <c r="AB6" i="6" s="1"/>
  <c r="AC12" i="6"/>
  <c r="AC11" i="6"/>
  <c r="S15" i="6"/>
  <c r="T15" i="6" s="1"/>
  <c r="C21" i="6"/>
  <c r="W6" i="6"/>
  <c r="C37" i="6"/>
  <c r="AF6" i="6"/>
  <c r="J43" i="6"/>
  <c r="C38" i="6"/>
  <c r="C22" i="6"/>
  <c r="AH6" i="6"/>
  <c r="G38" i="6"/>
  <c r="G37" i="6"/>
  <c r="C23" i="6"/>
  <c r="C39" i="6"/>
  <c r="H35" i="6"/>
  <c r="G39" i="6" s="1"/>
  <c r="AI14" i="6"/>
  <c r="AI12" i="6"/>
  <c r="AI11" i="6"/>
  <c r="AI13" i="6"/>
  <c r="E43" i="6"/>
  <c r="E44" i="6" s="1"/>
  <c r="AM6" i="6" s="1"/>
  <c r="C27" i="6"/>
  <c r="E35" i="6"/>
  <c r="E36" i="6" s="1"/>
  <c r="G43" i="6"/>
  <c r="G44" i="6" s="1"/>
  <c r="AN6" i="6" s="1"/>
  <c r="AM14" i="6" l="1"/>
  <c r="AM9" i="6"/>
  <c r="W9" i="6"/>
  <c r="AH9" i="6"/>
  <c r="AF14" i="6"/>
  <c r="E29" i="6"/>
  <c r="C46" i="6"/>
  <c r="E31" i="6"/>
  <c r="AM11" i="6"/>
  <c r="C47" i="6"/>
  <c r="AL6" i="6"/>
  <c r="AL10" i="6" s="1"/>
  <c r="I45" i="6"/>
  <c r="AO6" i="6"/>
  <c r="AF12" i="6"/>
  <c r="E30" i="6"/>
  <c r="AM10" i="6"/>
  <c r="AB9" i="6"/>
  <c r="AB12" i="6"/>
  <c r="AB11" i="6"/>
  <c r="AB13" i="6"/>
  <c r="AB14" i="6"/>
  <c r="AB10" i="6"/>
  <c r="AM12" i="6"/>
  <c r="AM13" i="6"/>
  <c r="AF9" i="6"/>
  <c r="AF10" i="6"/>
  <c r="AF11" i="6"/>
  <c r="S16" i="6"/>
  <c r="T16" i="6" s="1"/>
  <c r="U15" i="6"/>
  <c r="AB15" i="6" s="1"/>
  <c r="AF13" i="6"/>
  <c r="W12" i="6"/>
  <c r="W14" i="6"/>
  <c r="W11" i="6"/>
  <c r="W13" i="6"/>
  <c r="G47" i="6"/>
  <c r="G46" i="6"/>
  <c r="G45" i="6"/>
  <c r="E37" i="6"/>
  <c r="E39" i="6"/>
  <c r="AG6" i="6"/>
  <c r="AG9" i="6" s="1"/>
  <c r="E38" i="6"/>
  <c r="E47" i="6"/>
  <c r="E45" i="6"/>
  <c r="E46" i="6"/>
  <c r="AH10" i="6"/>
  <c r="C28" i="6"/>
  <c r="AA6" i="6" s="1"/>
  <c r="AH11" i="6"/>
  <c r="AG11" i="6" l="1"/>
  <c r="AL13" i="6"/>
  <c r="AL11" i="6"/>
  <c r="AL14" i="6"/>
  <c r="AL9" i="6"/>
  <c r="AL12" i="6"/>
  <c r="AO15" i="6"/>
  <c r="AO14" i="6"/>
  <c r="AO9" i="6"/>
  <c r="AO12" i="6"/>
  <c r="AO10" i="6"/>
  <c r="AO13" i="6"/>
  <c r="AO11" i="6"/>
  <c r="AF15" i="6"/>
  <c r="AM15" i="6"/>
  <c r="AL15" i="6"/>
  <c r="AA9" i="6"/>
  <c r="AA14" i="6"/>
  <c r="AA10" i="6"/>
  <c r="AA15" i="6"/>
  <c r="AA11" i="6"/>
  <c r="AA12" i="6"/>
  <c r="AA13" i="6"/>
  <c r="W15" i="6"/>
  <c r="S17" i="6"/>
  <c r="T17" i="6" s="1"/>
  <c r="U16" i="6"/>
  <c r="AO16" i="6" s="1"/>
  <c r="C29" i="6"/>
  <c r="C31" i="6"/>
  <c r="C30" i="6"/>
  <c r="AG10" i="6"/>
  <c r="W10" i="6"/>
  <c r="AG12" i="6"/>
  <c r="AH12" i="6"/>
  <c r="AA16" i="6" l="1"/>
  <c r="AM16" i="6"/>
  <c r="AL16" i="6"/>
  <c r="AB16" i="6"/>
  <c r="AF16" i="6"/>
  <c r="W16" i="6"/>
  <c r="S18" i="6"/>
  <c r="T18" i="6" s="1"/>
  <c r="U17" i="6"/>
  <c r="AO17" i="6" s="1"/>
  <c r="AH13" i="6"/>
  <c r="AG13" i="6"/>
  <c r="AM17" i="6" l="1"/>
  <c r="AL17" i="6"/>
  <c r="AB17" i="6"/>
  <c r="AA17" i="6"/>
  <c r="AF17" i="6"/>
  <c r="W17" i="6"/>
  <c r="S19" i="6"/>
  <c r="T19" i="6" s="1"/>
  <c r="U18" i="6"/>
  <c r="AO18" i="6" s="1"/>
  <c r="AG14" i="6"/>
  <c r="AH14" i="6"/>
  <c r="AL18" i="6" l="1"/>
  <c r="AM18" i="6"/>
  <c r="AB18" i="6"/>
  <c r="AA18" i="6"/>
  <c r="S20" i="6"/>
  <c r="T20" i="6" s="1"/>
  <c r="U19" i="6"/>
  <c r="AO19" i="6" s="1"/>
  <c r="W18" i="6"/>
  <c r="AF18" i="6"/>
  <c r="AH15" i="6"/>
  <c r="AG15" i="6"/>
  <c r="AM19" i="6" l="1"/>
  <c r="AL19" i="6"/>
  <c r="AB19" i="6"/>
  <c r="AA19" i="6"/>
  <c r="S21" i="6"/>
  <c r="T21" i="6" s="1"/>
  <c r="U20" i="6"/>
  <c r="AO20" i="6" s="1"/>
  <c r="AF19" i="6"/>
  <c r="W19" i="6"/>
  <c r="AG16" i="6"/>
  <c r="AH16" i="6"/>
  <c r="AL20" i="6" l="1"/>
  <c r="AM20" i="6"/>
  <c r="AB20" i="6"/>
  <c r="AA20" i="6"/>
  <c r="S22" i="6"/>
  <c r="T22" i="6" s="1"/>
  <c r="U21" i="6"/>
  <c r="AO21" i="6" s="1"/>
  <c r="W20" i="6"/>
  <c r="AF20" i="6"/>
  <c r="AH17" i="6"/>
  <c r="AG17" i="6"/>
  <c r="AL21" i="6" l="1"/>
  <c r="AM21" i="6"/>
  <c r="AB21" i="6"/>
  <c r="AA21" i="6"/>
  <c r="AF21" i="6"/>
  <c r="W21" i="6"/>
  <c r="S23" i="6"/>
  <c r="T23" i="6" s="1"/>
  <c r="U22" i="6"/>
  <c r="AO22" i="6" s="1"/>
  <c r="AG18" i="6"/>
  <c r="AH18" i="6"/>
  <c r="AM22" i="6" l="1"/>
  <c r="AL22" i="6"/>
  <c r="AB22" i="6"/>
  <c r="AA22" i="6"/>
  <c r="AF22" i="6"/>
  <c r="W22" i="6"/>
  <c r="S24" i="6"/>
  <c r="T24" i="6" s="1"/>
  <c r="U23" i="6"/>
  <c r="AO23" i="6" s="1"/>
  <c r="AH19" i="6"/>
  <c r="AG19" i="6"/>
  <c r="AL23" i="6" l="1"/>
  <c r="AM23" i="6"/>
  <c r="AB23" i="6"/>
  <c r="AA23" i="6"/>
  <c r="S25" i="6"/>
  <c r="T25" i="6" s="1"/>
  <c r="U24" i="6"/>
  <c r="AO24" i="6" s="1"/>
  <c r="AF23" i="6"/>
  <c r="W23" i="6"/>
  <c r="AG20" i="6"/>
  <c r="AH20" i="6"/>
  <c r="AL24" i="6" l="1"/>
  <c r="AM24" i="6"/>
  <c r="AB24" i="6"/>
  <c r="AA24" i="6"/>
  <c r="AF24" i="6"/>
  <c r="W24" i="6"/>
  <c r="S26" i="6"/>
  <c r="T26" i="6" s="1"/>
  <c r="U25" i="6"/>
  <c r="AO25" i="6" s="1"/>
  <c r="AH21" i="6"/>
  <c r="AG21" i="6"/>
  <c r="AL25" i="6" l="1"/>
  <c r="AM25" i="6"/>
  <c r="AB25" i="6"/>
  <c r="AA25" i="6"/>
  <c r="W25" i="6"/>
  <c r="AF25" i="6"/>
  <c r="S27" i="6"/>
  <c r="T27" i="6" s="1"/>
  <c r="U26" i="6"/>
  <c r="AO26" i="6" s="1"/>
  <c r="AG22" i="6"/>
  <c r="AH22" i="6"/>
  <c r="AM26" i="6" l="1"/>
  <c r="AL26" i="6"/>
  <c r="AB26" i="6"/>
  <c r="AA26" i="6"/>
  <c r="S28" i="6"/>
  <c r="T28" i="6" s="1"/>
  <c r="U27" i="6"/>
  <c r="AO27" i="6" s="1"/>
  <c r="AF26" i="6"/>
  <c r="W26" i="6"/>
  <c r="AH23" i="6"/>
  <c r="AG23" i="6"/>
  <c r="AM27" i="6" l="1"/>
  <c r="AL27" i="6"/>
  <c r="AB27" i="6"/>
  <c r="AA27" i="6"/>
  <c r="S29" i="6"/>
  <c r="T29" i="6" s="1"/>
  <c r="U28" i="6"/>
  <c r="AO28" i="6" s="1"/>
  <c r="W27" i="6"/>
  <c r="AF27" i="6"/>
  <c r="AG24" i="6"/>
  <c r="AH24" i="6"/>
  <c r="AL28" i="6" l="1"/>
  <c r="AM28" i="6"/>
  <c r="AB28" i="6"/>
  <c r="AA28" i="6"/>
  <c r="AF28" i="6"/>
  <c r="W28" i="6"/>
  <c r="S30" i="6"/>
  <c r="T30" i="6" s="1"/>
  <c r="U29" i="6"/>
  <c r="AO29" i="6" s="1"/>
  <c r="AG25" i="6"/>
  <c r="AH25" i="6"/>
  <c r="AL29" i="6" l="1"/>
  <c r="AM29" i="6"/>
  <c r="AB29" i="6"/>
  <c r="AA29" i="6"/>
  <c r="AF29" i="6"/>
  <c r="W29" i="6"/>
  <c r="S31" i="6"/>
  <c r="T31" i="6" s="1"/>
  <c r="U30" i="6"/>
  <c r="AO30" i="6" s="1"/>
  <c r="AG26" i="6"/>
  <c r="AH26" i="6"/>
  <c r="AM30" i="6" l="1"/>
  <c r="AL30" i="6"/>
  <c r="AB30" i="6"/>
  <c r="AA30" i="6"/>
  <c r="AF30" i="6"/>
  <c r="W30" i="6"/>
  <c r="S32" i="6"/>
  <c r="T32" i="6" s="1"/>
  <c r="U31" i="6"/>
  <c r="AO31" i="6" s="1"/>
  <c r="AG27" i="6"/>
  <c r="AH27" i="6"/>
  <c r="AM31" i="6" l="1"/>
  <c r="AL31" i="6"/>
  <c r="AB31" i="6"/>
  <c r="AA31" i="6"/>
  <c r="AF31" i="6"/>
  <c r="W31" i="6"/>
  <c r="S33" i="6"/>
  <c r="T33" i="6" s="1"/>
  <c r="U32" i="6"/>
  <c r="AO32" i="6" s="1"/>
  <c r="AG28" i="6"/>
  <c r="AH28" i="6"/>
  <c r="AM32" i="6" l="1"/>
  <c r="AL32" i="6"/>
  <c r="AB32" i="6"/>
  <c r="AA32" i="6"/>
  <c r="AF32" i="6"/>
  <c r="W32" i="6"/>
  <c r="S34" i="6"/>
  <c r="T34" i="6" s="1"/>
  <c r="U33" i="6"/>
  <c r="AO33" i="6" s="1"/>
  <c r="AH29" i="6"/>
  <c r="AG29" i="6"/>
  <c r="AM33" i="6" l="1"/>
  <c r="AL33" i="6"/>
  <c r="AB33" i="6"/>
  <c r="AA33" i="6"/>
  <c r="AF33" i="6"/>
  <c r="W33" i="6"/>
  <c r="S35" i="6"/>
  <c r="T35" i="6" s="1"/>
  <c r="U34" i="6"/>
  <c r="AO34" i="6" s="1"/>
  <c r="AG30" i="6"/>
  <c r="AH30" i="6"/>
  <c r="AL34" i="6" l="1"/>
  <c r="AM34" i="6"/>
  <c r="AB34" i="6"/>
  <c r="AA34" i="6"/>
  <c r="W34" i="6"/>
  <c r="AF34" i="6"/>
  <c r="S36" i="6"/>
  <c r="T36" i="6" s="1"/>
  <c r="U35" i="6"/>
  <c r="AO35" i="6" s="1"/>
  <c r="AH31" i="6"/>
  <c r="AG31" i="6"/>
  <c r="AL35" i="6" l="1"/>
  <c r="AM35" i="6"/>
  <c r="AB35" i="6"/>
  <c r="AA35" i="6"/>
  <c r="S37" i="6"/>
  <c r="T37" i="6" s="1"/>
  <c r="AF35" i="6"/>
  <c r="W35" i="6"/>
  <c r="AH32" i="6"/>
  <c r="AG32" i="6"/>
  <c r="U36" i="6" l="1"/>
  <c r="AO36" i="6" s="1"/>
  <c r="S38" i="6"/>
  <c r="T38" i="6" s="1"/>
  <c r="U37" i="6"/>
  <c r="AO37" i="6" s="1"/>
  <c r="AH33" i="6"/>
  <c r="AG33" i="6"/>
  <c r="AN21" i="6" l="1"/>
  <c r="AN10" i="6"/>
  <c r="AN30" i="6"/>
  <c r="AN15" i="6"/>
  <c r="AN29" i="6"/>
  <c r="AN18" i="6"/>
  <c r="AN12" i="6"/>
  <c r="AN17" i="6"/>
  <c r="AN9" i="6"/>
  <c r="AN37" i="6"/>
  <c r="AN26" i="6"/>
  <c r="AN14" i="6"/>
  <c r="AN25" i="6"/>
  <c r="AN11" i="6"/>
  <c r="AN34" i="6"/>
  <c r="AN16" i="6"/>
  <c r="AN33" i="6"/>
  <c r="AN22" i="6"/>
  <c r="AN13" i="6"/>
  <c r="AN23" i="6"/>
  <c r="AN24" i="6"/>
  <c r="AN27" i="6"/>
  <c r="AN36" i="6"/>
  <c r="AN28" i="6"/>
  <c r="AN20" i="6"/>
  <c r="AN31" i="6"/>
  <c r="AN32" i="6"/>
  <c r="AN35" i="6"/>
  <c r="AN19" i="6"/>
  <c r="AM37" i="6"/>
  <c r="AL37" i="6"/>
  <c r="AB37" i="6"/>
  <c r="AA37" i="6"/>
  <c r="AL36" i="6"/>
  <c r="AM36" i="6"/>
  <c r="AB36" i="6"/>
  <c r="AA36" i="6"/>
  <c r="W36" i="6"/>
  <c r="AF36" i="6"/>
  <c r="AF37" i="6"/>
  <c r="W37" i="6"/>
  <c r="S39" i="6"/>
  <c r="T39" i="6" s="1"/>
  <c r="U38" i="6"/>
  <c r="AH34" i="6"/>
  <c r="AG34" i="6"/>
  <c r="AN38" i="6" l="1"/>
  <c r="AO38" i="6"/>
  <c r="AL38" i="6"/>
  <c r="AM38" i="6"/>
  <c r="AB38" i="6"/>
  <c r="AA38" i="6"/>
  <c r="AF38" i="6"/>
  <c r="W38" i="6"/>
  <c r="S40" i="6"/>
  <c r="T40" i="6" s="1"/>
  <c r="U39" i="6"/>
  <c r="AO39" i="6" s="1"/>
  <c r="AH35" i="6"/>
  <c r="AG35" i="6"/>
  <c r="AL39" i="6" l="1"/>
  <c r="AM39" i="6"/>
  <c r="AB39" i="6"/>
  <c r="AA39" i="6"/>
  <c r="AN39" i="6"/>
  <c r="W39" i="6"/>
  <c r="AF39" i="6"/>
  <c r="S41" i="6"/>
  <c r="T41" i="6" s="1"/>
  <c r="U40" i="6"/>
  <c r="AO40" i="6" s="1"/>
  <c r="AH36" i="6"/>
  <c r="AG36" i="6"/>
  <c r="AM40" i="6" l="1"/>
  <c r="AL40" i="6"/>
  <c r="AB40" i="6"/>
  <c r="AA40" i="6"/>
  <c r="AN40" i="6"/>
  <c r="AF40" i="6"/>
  <c r="W40" i="6"/>
  <c r="S42" i="6"/>
  <c r="T42" i="6" s="1"/>
  <c r="U41" i="6"/>
  <c r="AO41" i="6" s="1"/>
  <c r="AH37" i="6"/>
  <c r="AG37" i="6"/>
  <c r="AM41" i="6" l="1"/>
  <c r="AL41" i="6"/>
  <c r="AB41" i="6"/>
  <c r="AA41" i="6"/>
  <c r="AN41" i="6"/>
  <c r="AF41" i="6"/>
  <c r="W41" i="6"/>
  <c r="S43" i="6"/>
  <c r="T43" i="6" s="1"/>
  <c r="U42" i="6"/>
  <c r="AO42" i="6" s="1"/>
  <c r="AH38" i="6"/>
  <c r="AG38" i="6"/>
  <c r="AM42" i="6" l="1"/>
  <c r="AL42" i="6"/>
  <c r="AB42" i="6"/>
  <c r="AA42" i="6"/>
  <c r="AN42" i="6"/>
  <c r="S44" i="6"/>
  <c r="T44" i="6" s="1"/>
  <c r="U43" i="6"/>
  <c r="AO43" i="6" s="1"/>
  <c r="AF42" i="6"/>
  <c r="W42" i="6"/>
  <c r="AG39" i="6"/>
  <c r="AH39" i="6"/>
  <c r="AM43" i="6" l="1"/>
  <c r="AL43" i="6"/>
  <c r="AB43" i="6"/>
  <c r="AA43" i="6"/>
  <c r="AN43" i="6"/>
  <c r="AF43" i="6"/>
  <c r="W43" i="6"/>
  <c r="S45" i="6"/>
  <c r="T45" i="6" s="1"/>
  <c r="U44" i="6"/>
  <c r="AO44" i="6" s="1"/>
  <c r="AG40" i="6"/>
  <c r="AH40" i="6"/>
  <c r="AM44" i="6" l="1"/>
  <c r="AL44" i="6"/>
  <c r="AB44" i="6"/>
  <c r="AA44" i="6"/>
  <c r="AN44" i="6"/>
  <c r="AF44" i="6"/>
  <c r="W44" i="6"/>
  <c r="S46" i="6"/>
  <c r="T46" i="6" s="1"/>
  <c r="U45" i="6"/>
  <c r="AO45" i="6" s="1"/>
  <c r="AH41" i="6"/>
  <c r="AG41" i="6"/>
  <c r="AL45" i="6" l="1"/>
  <c r="AM45" i="6"/>
  <c r="AB45" i="6"/>
  <c r="AA45" i="6"/>
  <c r="AN45" i="6"/>
  <c r="AF45" i="6"/>
  <c r="W45" i="6"/>
  <c r="S47" i="6"/>
  <c r="T47" i="6" s="1"/>
  <c r="U46" i="6"/>
  <c r="AO46" i="6" s="1"/>
  <c r="AG42" i="6"/>
  <c r="AH42" i="6"/>
  <c r="AM46" i="6" l="1"/>
  <c r="AL46" i="6"/>
  <c r="AB46" i="6"/>
  <c r="AA46" i="6"/>
  <c r="AN46" i="6"/>
  <c r="W46" i="6"/>
  <c r="AF46" i="6"/>
  <c r="S48" i="6"/>
  <c r="T48" i="6" s="1"/>
  <c r="U47" i="6"/>
  <c r="AO47" i="6" s="1"/>
  <c r="AH43" i="6"/>
  <c r="AG43" i="6"/>
  <c r="AM47" i="6" l="1"/>
  <c r="AL47" i="6"/>
  <c r="AB47" i="6"/>
  <c r="AA47" i="6"/>
  <c r="AN47" i="6"/>
  <c r="AF47" i="6"/>
  <c r="W47" i="6"/>
  <c r="S49" i="6"/>
  <c r="T49" i="6" s="1"/>
  <c r="U48" i="6"/>
  <c r="AO48" i="6" s="1"/>
  <c r="AH44" i="6"/>
  <c r="AG44" i="6"/>
  <c r="AL48" i="6" l="1"/>
  <c r="AM48" i="6"/>
  <c r="AB48" i="6"/>
  <c r="AA48" i="6"/>
  <c r="AN48" i="6"/>
  <c r="S50" i="6"/>
  <c r="T50" i="6" s="1"/>
  <c r="U49" i="6"/>
  <c r="AO49" i="6" s="1"/>
  <c r="W48" i="6"/>
  <c r="AF48" i="6"/>
  <c r="AH45" i="6"/>
  <c r="AG45" i="6"/>
  <c r="AL49" i="6" l="1"/>
  <c r="AM49" i="6"/>
  <c r="AB49" i="6"/>
  <c r="AA49" i="6"/>
  <c r="AN49" i="6"/>
  <c r="AF49" i="6"/>
  <c r="W49" i="6"/>
  <c r="S51" i="6"/>
  <c r="T51" i="6" s="1"/>
  <c r="U50" i="6"/>
  <c r="AO50" i="6" s="1"/>
  <c r="AH46" i="6"/>
  <c r="AG46" i="6"/>
  <c r="AM50" i="6" l="1"/>
  <c r="AL50" i="6"/>
  <c r="AB50" i="6"/>
  <c r="AA50" i="6"/>
  <c r="AN50" i="6"/>
  <c r="W50" i="6"/>
  <c r="AF50" i="6"/>
  <c r="S52" i="6"/>
  <c r="T52" i="6" s="1"/>
  <c r="U51" i="6"/>
  <c r="AO51" i="6" s="1"/>
  <c r="AH47" i="6"/>
  <c r="AG47" i="6"/>
  <c r="AL51" i="6" l="1"/>
  <c r="AM51" i="6"/>
  <c r="AB51" i="6"/>
  <c r="AA51" i="6"/>
  <c r="AN51" i="6"/>
  <c r="AF51" i="6"/>
  <c r="W51" i="6"/>
  <c r="S53" i="6"/>
  <c r="T53" i="6" s="1"/>
  <c r="U52" i="6"/>
  <c r="AO52" i="6" s="1"/>
  <c r="AH48" i="6"/>
  <c r="AG48" i="6"/>
  <c r="AM52" i="6" l="1"/>
  <c r="AL52" i="6"/>
  <c r="AB52" i="6"/>
  <c r="AA52" i="6"/>
  <c r="AN52" i="6"/>
  <c r="AF52" i="6"/>
  <c r="W52" i="6"/>
  <c r="S54" i="6"/>
  <c r="T54" i="6" s="1"/>
  <c r="U53" i="6"/>
  <c r="AO53" i="6" s="1"/>
  <c r="AH49" i="6"/>
  <c r="AG49" i="6"/>
  <c r="AL53" i="6" l="1"/>
  <c r="AM53" i="6"/>
  <c r="AB53" i="6"/>
  <c r="AA53" i="6"/>
  <c r="AN53" i="6"/>
  <c r="AF53" i="6"/>
  <c r="W53" i="6"/>
  <c r="S55" i="6"/>
  <c r="T55" i="6" s="1"/>
  <c r="U54" i="6"/>
  <c r="AO54" i="6" s="1"/>
  <c r="AH50" i="6"/>
  <c r="AG50" i="6"/>
  <c r="AM54" i="6" l="1"/>
  <c r="AL54" i="6"/>
  <c r="AB54" i="6"/>
  <c r="AA54" i="6"/>
  <c r="AN54" i="6"/>
  <c r="AF54" i="6"/>
  <c r="W54" i="6"/>
  <c r="S56" i="6"/>
  <c r="T56" i="6" s="1"/>
  <c r="U55" i="6"/>
  <c r="AO55" i="6" s="1"/>
  <c r="AH51" i="6"/>
  <c r="AG51" i="6"/>
  <c r="AM55" i="6" l="1"/>
  <c r="AL55" i="6"/>
  <c r="AB55" i="6"/>
  <c r="AA55" i="6"/>
  <c r="AN55" i="6"/>
  <c r="S57" i="6"/>
  <c r="T57" i="6" s="1"/>
  <c r="U56" i="6"/>
  <c r="AO56" i="6" s="1"/>
  <c r="W55" i="6"/>
  <c r="AF55" i="6"/>
  <c r="AH52" i="6"/>
  <c r="AG52" i="6"/>
  <c r="AL56" i="6" l="1"/>
  <c r="AM56" i="6"/>
  <c r="AB56" i="6"/>
  <c r="AA56" i="6"/>
  <c r="AN56" i="6"/>
  <c r="AF56" i="6"/>
  <c r="W56" i="6"/>
  <c r="S58" i="6"/>
  <c r="T58" i="6" s="1"/>
  <c r="U57" i="6"/>
  <c r="AO57" i="6" s="1"/>
  <c r="AH53" i="6"/>
  <c r="AG53" i="6"/>
  <c r="AM57" i="6" l="1"/>
  <c r="AL57" i="6"/>
  <c r="AB57" i="6"/>
  <c r="AA57" i="6"/>
  <c r="AN57" i="6"/>
  <c r="S59" i="6"/>
  <c r="T59" i="6" s="1"/>
  <c r="U58" i="6"/>
  <c r="AO58" i="6" s="1"/>
  <c r="AF57" i="6"/>
  <c r="W57" i="6"/>
  <c r="AH54" i="6"/>
  <c r="AG54" i="6"/>
  <c r="AL58" i="6" l="1"/>
  <c r="AM58" i="6"/>
  <c r="AB58" i="6"/>
  <c r="AA58" i="6"/>
  <c r="AN58" i="6"/>
  <c r="AF58" i="6"/>
  <c r="W58" i="6"/>
  <c r="S60" i="6"/>
  <c r="T60" i="6" s="1"/>
  <c r="U59" i="6"/>
  <c r="AO59" i="6" s="1"/>
  <c r="AH55" i="6"/>
  <c r="AG55" i="6"/>
  <c r="AL59" i="6" l="1"/>
  <c r="AM59" i="6"/>
  <c r="AB59" i="6"/>
  <c r="AA59" i="6"/>
  <c r="AN59" i="6"/>
  <c r="S61" i="6"/>
  <c r="T61" i="6" s="1"/>
  <c r="U60" i="6"/>
  <c r="AO60" i="6" s="1"/>
  <c r="AF59" i="6"/>
  <c r="W59" i="6"/>
  <c r="AH56" i="6"/>
  <c r="AG56" i="6"/>
  <c r="AM60" i="6" l="1"/>
  <c r="AL60" i="6"/>
  <c r="AB60" i="6"/>
  <c r="AA60" i="6"/>
  <c r="AN60" i="6"/>
  <c r="AF60" i="6"/>
  <c r="W60" i="6"/>
  <c r="S62" i="6"/>
  <c r="T62" i="6" s="1"/>
  <c r="U61" i="6"/>
  <c r="AO61" i="6" s="1"/>
  <c r="AH57" i="6"/>
  <c r="AG57" i="6"/>
  <c r="AM61" i="6" l="1"/>
  <c r="AL61" i="6"/>
  <c r="AB61" i="6"/>
  <c r="AA61" i="6"/>
  <c r="AN61" i="6"/>
  <c r="S63" i="6"/>
  <c r="T63" i="6" s="1"/>
  <c r="U62" i="6"/>
  <c r="AO62" i="6" s="1"/>
  <c r="AF61" i="6"/>
  <c r="W61" i="6"/>
  <c r="AG58" i="6"/>
  <c r="AH58" i="6"/>
  <c r="AL62" i="6" l="1"/>
  <c r="AM62" i="6"/>
  <c r="AB62" i="6"/>
  <c r="AA62" i="6"/>
  <c r="AN62" i="6"/>
  <c r="W62" i="6"/>
  <c r="AF62" i="6"/>
  <c r="S64" i="6"/>
  <c r="T64" i="6" s="1"/>
  <c r="U63" i="6"/>
  <c r="AO63" i="6" s="1"/>
  <c r="AH59" i="6"/>
  <c r="AG59" i="6"/>
  <c r="AL63" i="6" l="1"/>
  <c r="AM63" i="6"/>
  <c r="AB63" i="6"/>
  <c r="AA63" i="6"/>
  <c r="AN63" i="6"/>
  <c r="AF63" i="6"/>
  <c r="W63" i="6"/>
  <c r="S65" i="6"/>
  <c r="T65" i="6" s="1"/>
  <c r="U64" i="6"/>
  <c r="AO64" i="6" s="1"/>
  <c r="AG60" i="6"/>
  <c r="AH60" i="6"/>
  <c r="AM64" i="6" l="1"/>
  <c r="AL64" i="6"/>
  <c r="AB64" i="6"/>
  <c r="AA64" i="6"/>
  <c r="AN64" i="6"/>
  <c r="S66" i="6"/>
  <c r="T66" i="6" s="1"/>
  <c r="U65" i="6"/>
  <c r="AO65" i="6" s="1"/>
  <c r="W64" i="6"/>
  <c r="AF64" i="6"/>
  <c r="AG61" i="6"/>
  <c r="AH61" i="6"/>
  <c r="AM65" i="6" l="1"/>
  <c r="AL65" i="6"/>
  <c r="AB65" i="6"/>
  <c r="AA65" i="6"/>
  <c r="AN65" i="6"/>
  <c r="AF65" i="6"/>
  <c r="W65" i="6"/>
  <c r="S67" i="6"/>
  <c r="T67" i="6" s="1"/>
  <c r="U66" i="6"/>
  <c r="AO66" i="6" s="1"/>
  <c r="AG62" i="6"/>
  <c r="AH62" i="6"/>
  <c r="AM66" i="6" l="1"/>
  <c r="AL66" i="6"/>
  <c r="AB66" i="6"/>
  <c r="AA66" i="6"/>
  <c r="AN66" i="6"/>
  <c r="W66" i="6"/>
  <c r="AF66" i="6"/>
  <c r="S68" i="6"/>
  <c r="T68" i="6" s="1"/>
  <c r="U67" i="6"/>
  <c r="AO67" i="6" s="1"/>
  <c r="AG63" i="6"/>
  <c r="AH63" i="6"/>
  <c r="AM67" i="6" l="1"/>
  <c r="AL67" i="6"/>
  <c r="AB67" i="6"/>
  <c r="AA67" i="6"/>
  <c r="AN67" i="6"/>
  <c r="AF67" i="6"/>
  <c r="W67" i="6"/>
  <c r="S69" i="6"/>
  <c r="T69" i="6" s="1"/>
  <c r="U68" i="6"/>
  <c r="AO68" i="6" s="1"/>
  <c r="AG64" i="6"/>
  <c r="AH64" i="6"/>
  <c r="AM68" i="6" l="1"/>
  <c r="AL68" i="6"/>
  <c r="AB68" i="6"/>
  <c r="AA68" i="6"/>
  <c r="AN68" i="6"/>
  <c r="S70" i="6"/>
  <c r="T70" i="6" s="1"/>
  <c r="U69" i="6"/>
  <c r="AO69" i="6" s="1"/>
  <c r="W68" i="6"/>
  <c r="AF68" i="6"/>
  <c r="AG65" i="6"/>
  <c r="AH65" i="6"/>
  <c r="AM69" i="6" l="1"/>
  <c r="AL69" i="6"/>
  <c r="AB69" i="6"/>
  <c r="AA69" i="6"/>
  <c r="AN69" i="6"/>
  <c r="AF69" i="6"/>
  <c r="W69" i="6"/>
  <c r="S71" i="6"/>
  <c r="T71" i="6" s="1"/>
  <c r="U70" i="6"/>
  <c r="AO70" i="6" s="1"/>
  <c r="AG66" i="6"/>
  <c r="AH66" i="6"/>
  <c r="AM70" i="6" l="1"/>
  <c r="AL70" i="6"/>
  <c r="AB70" i="6"/>
  <c r="AA70" i="6"/>
  <c r="AN70" i="6"/>
  <c r="AF70" i="6"/>
  <c r="W70" i="6"/>
  <c r="S72" i="6"/>
  <c r="T72" i="6" s="1"/>
  <c r="U71" i="6"/>
  <c r="AO71" i="6" s="1"/>
  <c r="AG67" i="6"/>
  <c r="AH67" i="6"/>
  <c r="AL71" i="6" l="1"/>
  <c r="AM71" i="6"/>
  <c r="AB71" i="6"/>
  <c r="AA71" i="6"/>
  <c r="AN71" i="6"/>
  <c r="AF71" i="6"/>
  <c r="W71" i="6"/>
  <c r="S73" i="6"/>
  <c r="T73" i="6" s="1"/>
  <c r="U72" i="6"/>
  <c r="AO72" i="6" s="1"/>
  <c r="AG68" i="6"/>
  <c r="AH68" i="6"/>
  <c r="AL72" i="6" l="1"/>
  <c r="AM72" i="6"/>
  <c r="AB72" i="6"/>
  <c r="AA72" i="6"/>
  <c r="AN72" i="6"/>
  <c r="S74" i="6"/>
  <c r="T74" i="6" s="1"/>
  <c r="U73" i="6"/>
  <c r="AO73" i="6" s="1"/>
  <c r="AF72" i="6"/>
  <c r="W72" i="6"/>
  <c r="AG69" i="6"/>
  <c r="AH69" i="6"/>
  <c r="AM73" i="6" l="1"/>
  <c r="AL73" i="6"/>
  <c r="AB73" i="6"/>
  <c r="AA73" i="6"/>
  <c r="AN73" i="6"/>
  <c r="AF73" i="6"/>
  <c r="W73" i="6"/>
  <c r="S75" i="6"/>
  <c r="T75" i="6" s="1"/>
  <c r="U74" i="6"/>
  <c r="AO74" i="6" s="1"/>
  <c r="AG70" i="6"/>
  <c r="AH70" i="6"/>
  <c r="AL74" i="6" l="1"/>
  <c r="AM74" i="6"/>
  <c r="AB74" i="6"/>
  <c r="AA74" i="6"/>
  <c r="AN74" i="6"/>
  <c r="AF74" i="6"/>
  <c r="W74" i="6"/>
  <c r="S76" i="6"/>
  <c r="T76" i="6" s="1"/>
  <c r="U75" i="6"/>
  <c r="AO75" i="6" s="1"/>
  <c r="AG71" i="6"/>
  <c r="AH71" i="6"/>
  <c r="AL75" i="6" l="1"/>
  <c r="AM75" i="6"/>
  <c r="AB75" i="6"/>
  <c r="AA75" i="6"/>
  <c r="AN75" i="6"/>
  <c r="AF75" i="6"/>
  <c r="W75" i="6"/>
  <c r="S77" i="6"/>
  <c r="T77" i="6" s="1"/>
  <c r="U76" i="6"/>
  <c r="AO76" i="6" s="1"/>
  <c r="AG72" i="6"/>
  <c r="AH72" i="6"/>
  <c r="AM76" i="6" l="1"/>
  <c r="AL76" i="6"/>
  <c r="AB76" i="6"/>
  <c r="AA76" i="6"/>
  <c r="AN76" i="6"/>
  <c r="AF76" i="6"/>
  <c r="W76" i="6"/>
  <c r="S78" i="6"/>
  <c r="T78" i="6" s="1"/>
  <c r="U77" i="6"/>
  <c r="AO77" i="6" s="1"/>
  <c r="AG73" i="6"/>
  <c r="AH73" i="6"/>
  <c r="AM77" i="6" l="1"/>
  <c r="AL77" i="6"/>
  <c r="AB77" i="6"/>
  <c r="AA77" i="6"/>
  <c r="AN77" i="6"/>
  <c r="S79" i="6"/>
  <c r="T79" i="6" s="1"/>
  <c r="U78" i="6"/>
  <c r="AO78" i="6" s="1"/>
  <c r="AF77" i="6"/>
  <c r="W77" i="6"/>
  <c r="AG74" i="6"/>
  <c r="AH74" i="6"/>
  <c r="AM78" i="6" l="1"/>
  <c r="AL78" i="6"/>
  <c r="AB78" i="6"/>
  <c r="AA78" i="6"/>
  <c r="AN78" i="6"/>
  <c r="W78" i="6"/>
  <c r="AF78" i="6"/>
  <c r="U79" i="6"/>
  <c r="AO79" i="6" s="1"/>
  <c r="S80" i="6"/>
  <c r="T80" i="6" s="1"/>
  <c r="AG75" i="6"/>
  <c r="AH75" i="6"/>
  <c r="AM79" i="6" l="1"/>
  <c r="AL79" i="6"/>
  <c r="AB79" i="6"/>
  <c r="AA79" i="6"/>
  <c r="AN79" i="6"/>
  <c r="AF79" i="6"/>
  <c r="W79" i="6"/>
  <c r="U80" i="6"/>
  <c r="AO80" i="6" s="1"/>
  <c r="S81" i="6"/>
  <c r="T81" i="6" s="1"/>
  <c r="AG76" i="6"/>
  <c r="AH76" i="6"/>
  <c r="AM80" i="6" l="1"/>
  <c r="AL80" i="6"/>
  <c r="AB80" i="6"/>
  <c r="AA80" i="6"/>
  <c r="AN80" i="6"/>
  <c r="U81" i="6"/>
  <c r="AO81" i="6" s="1"/>
  <c r="S82" i="6"/>
  <c r="T82" i="6" s="1"/>
  <c r="W80" i="6"/>
  <c r="AF80" i="6"/>
  <c r="AG77" i="6"/>
  <c r="AH77" i="6"/>
  <c r="AL81" i="6" l="1"/>
  <c r="AM81" i="6"/>
  <c r="AB81" i="6"/>
  <c r="AA81" i="6"/>
  <c r="AN81" i="6"/>
  <c r="U82" i="6"/>
  <c r="AO82" i="6" s="1"/>
  <c r="S83" i="6"/>
  <c r="T83" i="6" s="1"/>
  <c r="W81" i="6"/>
  <c r="AF81" i="6"/>
  <c r="AG78" i="6"/>
  <c r="AH78" i="6"/>
  <c r="AM82" i="6" l="1"/>
  <c r="AL82" i="6"/>
  <c r="AB82" i="6"/>
  <c r="AA82" i="6"/>
  <c r="AN82" i="6"/>
  <c r="AF82" i="6"/>
  <c r="W82" i="6"/>
  <c r="U83" i="6"/>
  <c r="AO83" i="6" s="1"/>
  <c r="S84" i="6"/>
  <c r="T84" i="6" s="1"/>
  <c r="AG79" i="6"/>
  <c r="AH79" i="6"/>
  <c r="AM83" i="6" l="1"/>
  <c r="AL83" i="6"/>
  <c r="AB83" i="6"/>
  <c r="AA83" i="6"/>
  <c r="AN83" i="6"/>
  <c r="U84" i="6"/>
  <c r="AO84" i="6" s="1"/>
  <c r="S85" i="6"/>
  <c r="T85" i="6" s="1"/>
  <c r="AF83" i="6"/>
  <c r="W83" i="6"/>
  <c r="AH80" i="6"/>
  <c r="AG80" i="6"/>
  <c r="AM84" i="6" l="1"/>
  <c r="AL84" i="6"/>
  <c r="AB84" i="6"/>
  <c r="AA84" i="6"/>
  <c r="AN84" i="6"/>
  <c r="U85" i="6"/>
  <c r="AO85" i="6" s="1"/>
  <c r="S86" i="6"/>
  <c r="T86" i="6" s="1"/>
  <c r="W84" i="6"/>
  <c r="AF84" i="6"/>
  <c r="AG81" i="6"/>
  <c r="AH81" i="6"/>
  <c r="AL85" i="6" l="1"/>
  <c r="AM85" i="6"/>
  <c r="AB85" i="6"/>
  <c r="AA85" i="6"/>
  <c r="AN85" i="6"/>
  <c r="U86" i="6"/>
  <c r="AO86" i="6" s="1"/>
  <c r="S87" i="6"/>
  <c r="T87" i="6" s="1"/>
  <c r="W85" i="6"/>
  <c r="AF85" i="6"/>
  <c r="AH82" i="6"/>
  <c r="AG82" i="6"/>
  <c r="AM86" i="6" l="1"/>
  <c r="AL86" i="6"/>
  <c r="AB86" i="6"/>
  <c r="AA86" i="6"/>
  <c r="AN86" i="6"/>
  <c r="U87" i="6"/>
  <c r="AO87" i="6" s="1"/>
  <c r="S88" i="6"/>
  <c r="T88" i="6" s="1"/>
  <c r="AF86" i="6"/>
  <c r="W86" i="6"/>
  <c r="AG83" i="6"/>
  <c r="AH83" i="6"/>
  <c r="AL87" i="6" l="1"/>
  <c r="AM87" i="6"/>
  <c r="AB87" i="6"/>
  <c r="AA87" i="6"/>
  <c r="AN87" i="6"/>
  <c r="W87" i="6"/>
  <c r="AF87" i="6"/>
  <c r="U88" i="6"/>
  <c r="AO88" i="6" s="1"/>
  <c r="S89" i="6"/>
  <c r="T89" i="6" s="1"/>
  <c r="AH84" i="6"/>
  <c r="AG84" i="6"/>
  <c r="AL88" i="6" l="1"/>
  <c r="AM88" i="6"/>
  <c r="AB88" i="6"/>
  <c r="AA88" i="6"/>
  <c r="AN88" i="6"/>
  <c r="AF88" i="6"/>
  <c r="W88" i="6"/>
  <c r="U89" i="6"/>
  <c r="AO89" i="6" s="1"/>
  <c r="S90" i="6"/>
  <c r="T90" i="6" s="1"/>
  <c r="AH85" i="6"/>
  <c r="AG85" i="6"/>
  <c r="AL89" i="6" l="1"/>
  <c r="AM89" i="6"/>
  <c r="AB89" i="6"/>
  <c r="AA89" i="6"/>
  <c r="AN89" i="6"/>
  <c r="U90" i="6"/>
  <c r="AO90" i="6" s="1"/>
  <c r="S91" i="6"/>
  <c r="T91" i="6" s="1"/>
  <c r="W89" i="6"/>
  <c r="AF89" i="6"/>
  <c r="AG86" i="6"/>
  <c r="AH86" i="6"/>
  <c r="AM90" i="6" l="1"/>
  <c r="AL90" i="6"/>
  <c r="AB90" i="6"/>
  <c r="AA90" i="6"/>
  <c r="AN90" i="6"/>
  <c r="U91" i="6"/>
  <c r="AO91" i="6" s="1"/>
  <c r="S92" i="6"/>
  <c r="T92" i="6" s="1"/>
  <c r="AF90" i="6"/>
  <c r="W90" i="6"/>
  <c r="AH87" i="6"/>
  <c r="AG87" i="6"/>
  <c r="AL91" i="6" l="1"/>
  <c r="AM91" i="6"/>
  <c r="AB91" i="6"/>
  <c r="AA91" i="6"/>
  <c r="AN91" i="6"/>
  <c r="U92" i="6"/>
  <c r="AO92" i="6" s="1"/>
  <c r="S93" i="6"/>
  <c r="T93" i="6" s="1"/>
  <c r="W91" i="6"/>
  <c r="AF91" i="6"/>
  <c r="AG88" i="6"/>
  <c r="AH88" i="6"/>
  <c r="AL92" i="6" l="1"/>
  <c r="AM92" i="6"/>
  <c r="AB92" i="6"/>
  <c r="AA92" i="6"/>
  <c r="AN92" i="6"/>
  <c r="AF92" i="6"/>
  <c r="W92" i="6"/>
  <c r="U93" i="6"/>
  <c r="AO93" i="6" s="1"/>
  <c r="S94" i="6"/>
  <c r="T94" i="6" s="1"/>
  <c r="AH89" i="6"/>
  <c r="AG89" i="6"/>
  <c r="AM93" i="6" l="1"/>
  <c r="AL93" i="6"/>
  <c r="AB93" i="6"/>
  <c r="AA93" i="6"/>
  <c r="AN93" i="6"/>
  <c r="U94" i="6"/>
  <c r="AO94" i="6" s="1"/>
  <c r="S95" i="6"/>
  <c r="T95" i="6" s="1"/>
  <c r="AF93" i="6"/>
  <c r="W93" i="6"/>
  <c r="AG90" i="6"/>
  <c r="AH90" i="6"/>
  <c r="AM94" i="6" l="1"/>
  <c r="AL94" i="6"/>
  <c r="AB94" i="6"/>
  <c r="AA94" i="6"/>
  <c r="AN94" i="6"/>
  <c r="U95" i="6"/>
  <c r="AO95" i="6" s="1"/>
  <c r="S96" i="6"/>
  <c r="T96" i="6" s="1"/>
  <c r="W94" i="6"/>
  <c r="AF94" i="6"/>
  <c r="AH91" i="6"/>
  <c r="AG91" i="6"/>
  <c r="AM95" i="6" l="1"/>
  <c r="AL95" i="6"/>
  <c r="AB95" i="6"/>
  <c r="AA95" i="6"/>
  <c r="AN95" i="6"/>
  <c r="U96" i="6"/>
  <c r="AO96" i="6" s="1"/>
  <c r="S97" i="6"/>
  <c r="T97" i="6" s="1"/>
  <c r="W95" i="6"/>
  <c r="AF95" i="6"/>
  <c r="AG92" i="6"/>
  <c r="AH92" i="6"/>
  <c r="AL96" i="6" l="1"/>
  <c r="AM96" i="6"/>
  <c r="AB96" i="6"/>
  <c r="AA96" i="6"/>
  <c r="AN96" i="6"/>
  <c r="W96" i="6"/>
  <c r="AF96" i="6"/>
  <c r="U97" i="6"/>
  <c r="AO97" i="6" s="1"/>
  <c r="S98" i="6"/>
  <c r="T98" i="6" s="1"/>
  <c r="AH93" i="6"/>
  <c r="AG93" i="6"/>
  <c r="AM97" i="6" l="1"/>
  <c r="AL97" i="6"/>
  <c r="AB97" i="6"/>
  <c r="AA97" i="6"/>
  <c r="AN97" i="6"/>
  <c r="U98" i="6"/>
  <c r="AO98" i="6" s="1"/>
  <c r="S99" i="6"/>
  <c r="T99" i="6" s="1"/>
  <c r="W97" i="6"/>
  <c r="AF97" i="6"/>
  <c r="AG94" i="6"/>
  <c r="AH94" i="6"/>
  <c r="AL98" i="6" l="1"/>
  <c r="AM98" i="6"/>
  <c r="AB98" i="6"/>
  <c r="AA98" i="6"/>
  <c r="AN98" i="6"/>
  <c r="U99" i="6"/>
  <c r="AO99" i="6" s="1"/>
  <c r="S100" i="6"/>
  <c r="T100" i="6" s="1"/>
  <c r="AF98" i="6"/>
  <c r="W98" i="6"/>
  <c r="AH95" i="6"/>
  <c r="AG95" i="6"/>
  <c r="AL99" i="6" l="1"/>
  <c r="AM99" i="6"/>
  <c r="AB99" i="6"/>
  <c r="AA99" i="6"/>
  <c r="AN99" i="6"/>
  <c r="U100" i="6"/>
  <c r="AO100" i="6" s="1"/>
  <c r="S101" i="6"/>
  <c r="T101" i="6" s="1"/>
  <c r="AF99" i="6"/>
  <c r="W99" i="6"/>
  <c r="AG96" i="6"/>
  <c r="AH96" i="6"/>
  <c r="AL100" i="6" l="1"/>
  <c r="AM100" i="6"/>
  <c r="AB100" i="6"/>
  <c r="AA100" i="6"/>
  <c r="AN100" i="6"/>
  <c r="U101" i="6"/>
  <c r="AO101" i="6" s="1"/>
  <c r="S102" i="6"/>
  <c r="T102" i="6" s="1"/>
  <c r="AF100" i="6"/>
  <c r="W100" i="6"/>
  <c r="AH97" i="6"/>
  <c r="AG97" i="6"/>
  <c r="AM101" i="6" l="1"/>
  <c r="AL101" i="6"/>
  <c r="AB101" i="6"/>
  <c r="AA101" i="6"/>
  <c r="AN101" i="6"/>
  <c r="U102" i="6"/>
  <c r="AO102" i="6" s="1"/>
  <c r="S103" i="6"/>
  <c r="T103" i="6" s="1"/>
  <c r="AF101" i="6"/>
  <c r="W101" i="6"/>
  <c r="AG98" i="6"/>
  <c r="AH98" i="6"/>
  <c r="AM102" i="6" l="1"/>
  <c r="AL102" i="6"/>
  <c r="AB102" i="6"/>
  <c r="AA102" i="6"/>
  <c r="AN102" i="6"/>
  <c r="U103" i="6"/>
  <c r="AO103" i="6" s="1"/>
  <c r="S104" i="6"/>
  <c r="T104" i="6" s="1"/>
  <c r="W102" i="6"/>
  <c r="AF102" i="6"/>
  <c r="AH99" i="6"/>
  <c r="AG99" i="6"/>
  <c r="AM103" i="6" l="1"/>
  <c r="AL103" i="6"/>
  <c r="AB103" i="6"/>
  <c r="AA103" i="6"/>
  <c r="AN103" i="6"/>
  <c r="U104" i="6"/>
  <c r="AO104" i="6" s="1"/>
  <c r="S105" i="6"/>
  <c r="T105" i="6" s="1"/>
  <c r="W103" i="6"/>
  <c r="AF103" i="6"/>
  <c r="AG100" i="6"/>
  <c r="AH100" i="6"/>
  <c r="AM104" i="6" l="1"/>
  <c r="AL104" i="6"/>
  <c r="AB104" i="6"/>
  <c r="AA104" i="6"/>
  <c r="AN104" i="6"/>
  <c r="U105" i="6"/>
  <c r="AO105" i="6" s="1"/>
  <c r="S106" i="6"/>
  <c r="T106" i="6" s="1"/>
  <c r="AF104" i="6"/>
  <c r="W104" i="6"/>
  <c r="AH101" i="6"/>
  <c r="AG101" i="6"/>
  <c r="AL105" i="6" l="1"/>
  <c r="AM105" i="6"/>
  <c r="AB105" i="6"/>
  <c r="AA105" i="6"/>
  <c r="AN105" i="6"/>
  <c r="U106" i="6"/>
  <c r="AO106" i="6" s="1"/>
  <c r="S107" i="6"/>
  <c r="T107" i="6" s="1"/>
  <c r="AF105" i="6"/>
  <c r="W105" i="6"/>
  <c r="AG102" i="6"/>
  <c r="AH102" i="6"/>
  <c r="AM106" i="6" l="1"/>
  <c r="AL106" i="6"/>
  <c r="AB106" i="6"/>
  <c r="AA106" i="6"/>
  <c r="AN106" i="6"/>
  <c r="U107" i="6"/>
  <c r="AO107" i="6" s="1"/>
  <c r="S108" i="6"/>
  <c r="T108" i="6" s="1"/>
  <c r="W106" i="6"/>
  <c r="AF106" i="6"/>
  <c r="AH103" i="6"/>
  <c r="AG103" i="6"/>
  <c r="AL107" i="6" l="1"/>
  <c r="AM107" i="6"/>
  <c r="AB107" i="6"/>
  <c r="AA107" i="6"/>
  <c r="AN107" i="6"/>
  <c r="U108" i="6"/>
  <c r="AO108" i="6" s="1"/>
  <c r="S109" i="6"/>
  <c r="W107" i="6"/>
  <c r="AF107" i="6"/>
  <c r="AG104" i="6"/>
  <c r="AH104" i="6"/>
  <c r="T109" i="6" l="1"/>
  <c r="U109" i="6" s="1"/>
  <c r="AM108" i="6"/>
  <c r="AL108" i="6"/>
  <c r="AB108" i="6"/>
  <c r="AA108" i="6"/>
  <c r="AN108" i="6"/>
  <c r="W108" i="6"/>
  <c r="AF108" i="6"/>
  <c r="AH105" i="6"/>
  <c r="AG105" i="6"/>
  <c r="AO109" i="6" l="1"/>
  <c r="AM109" i="6"/>
  <c r="W109" i="6"/>
  <c r="AB109" i="6"/>
  <c r="AF109" i="6"/>
  <c r="AN109" i="6"/>
  <c r="AA109" i="6"/>
  <c r="AL109" i="6"/>
  <c r="AG106" i="6"/>
  <c r="AH106" i="6"/>
  <c r="AH107" i="6" l="1"/>
  <c r="AG107" i="6"/>
  <c r="AG108" i="6" l="1"/>
  <c r="AH108" i="6"/>
  <c r="AH109" i="6" l="1"/>
  <c r="AG109" i="6"/>
</calcChain>
</file>

<file path=xl/sharedStrings.xml><?xml version="1.0" encoding="utf-8"?>
<sst xmlns="http://schemas.openxmlformats.org/spreadsheetml/2006/main" count="128" uniqueCount="50">
  <si>
    <t>FC</t>
  </si>
  <si>
    <t>FL</t>
  </si>
  <si>
    <t>FH</t>
  </si>
  <si>
    <t>mm</t>
  </si>
  <si>
    <t>GHz</t>
  </si>
  <si>
    <t>Phase</t>
  </si>
  <si>
    <t>deg</t>
  </si>
  <si>
    <t>Freq</t>
  </si>
  <si>
    <t>Enter Keff</t>
  </si>
  <si>
    <t>Line1</t>
  </si>
  <si>
    <t>Line2</t>
  </si>
  <si>
    <t>Line3</t>
  </si>
  <si>
    <t>Deg</t>
  </si>
  <si>
    <t>Enter FL</t>
  </si>
  <si>
    <t>One line solution</t>
  </si>
  <si>
    <t>Enter FH</t>
  </si>
  <si>
    <t>Two line solution</t>
  </si>
  <si>
    <t>Three line solution</t>
  </si>
  <si>
    <t>Blue boxes: OK to overwrite calculations</t>
  </si>
  <si>
    <t>Four line solution</t>
  </si>
  <si>
    <t>Frequencies</t>
  </si>
  <si>
    <t>Line length</t>
  </si>
  <si>
    <t>Phase at lower trans</t>
  </si>
  <si>
    <t>Phase at upper trans</t>
  </si>
  <si>
    <t>FT1</t>
  </si>
  <si>
    <t>Band 1</t>
  </si>
  <si>
    <t>Band 2</t>
  </si>
  <si>
    <t>FT</t>
  </si>
  <si>
    <t>FC2</t>
  </si>
  <si>
    <t>FC1</t>
  </si>
  <si>
    <t>lambda</t>
  </si>
  <si>
    <t>Transition lines</t>
  </si>
  <si>
    <t>ps</t>
  </si>
  <si>
    <t>Line lengths</t>
  </si>
  <si>
    <t>Time delay</t>
  </si>
  <si>
    <t>Band 3</t>
  </si>
  <si>
    <t>FT2</t>
  </si>
  <si>
    <t>FC3</t>
  </si>
  <si>
    <t>Band 4</t>
  </si>
  <si>
    <t>FC4</t>
  </si>
  <si>
    <t>FT3</t>
  </si>
  <si>
    <t>point</t>
  </si>
  <si>
    <t>Three line data</t>
  </si>
  <si>
    <t>One line data</t>
  </si>
  <si>
    <t>Yellow boxes: Enter data</t>
  </si>
  <si>
    <t>Two line data</t>
  </si>
  <si>
    <t>Four line data</t>
  </si>
  <si>
    <t>Line4</t>
  </si>
  <si>
    <t>Ratio FH/FL</t>
  </si>
  <si>
    <t>Recommended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</si>
</sst>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0" fillId="0" borderId="0" xfId="0" applyFill="1"/>
    <xf numFmtId="0" fontId="0" fillId="3" borderId="0" xfId="0" applyFill="1"/>
    <xf numFmtId="0" fontId="1" fillId="0" borderId="0" xfId="0" applyFont="1"/>
    <xf numFmtId="0" fontId="1" fillId="4" borderId="0" xfId="0" applyFont="1" applyFill="1"/>
    <xf numFmtId="0" fontId="2" fillId="4" borderId="0" xfId="0" applyFont="1" applyFill="1"/>
  </cellXfs>
  <cellStyles count="1">
    <cellStyle name="Normal" xfId="0" builtinId="0"/>
  </cellStyles>
  <dxfs count="0"/>
  <tableStyles count="0" defaultTableStyle="TableStyleMedium2"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5" Type="http://schemas.openxmlformats.org/officeDocument/2006/relationships/chartsheet" Target="chartsheets/sheet3.xml"/><Relationship Id="rId10" Type="http://schemas.openxmlformats.org/officeDocument/2006/relationships/calcChain" Target="calcChain.xml"/><Relationship Id="rId4" Type="http://schemas.openxmlformats.org/officeDocument/2006/relationships/chartsheet" Target="chartsheets/sheet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TRL line phase angles</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62116943222968"/>
          <c:y val="0.11225170848474288"/>
          <c:w val="0.81593439860122152"/>
          <c:h val="0.63406438122517406"/>
        </c:manualLayout>
      </c:layout>
      <c:scatterChart>
        <c:scatterStyle val="smoothMarker"/>
        <c:varyColors val="0"/>
        <c:ser>
          <c:idx val="2"/>
          <c:order val="0"/>
          <c:tx>
            <c:v>Line 1</c:v>
          </c:tx>
          <c:spPr>
            <a:ln w="19050" cap="rnd">
              <a:solidFill>
                <a:schemeClr val="accent1"/>
              </a:solidFill>
              <a:round/>
            </a:ln>
            <a:effectLst/>
          </c:spPr>
          <c:marker>
            <c:symbol val="none"/>
          </c:marker>
          <c:xVal>
            <c:numRef>
              <c:f>'Enter data'!$T$9:$T$109</c:f>
              <c:numCache>
                <c:formatCode>General</c:formatCode>
                <c:ptCount val="101"/>
                <c:pt idx="0">
                  <c:v>1</c:v>
                </c:pt>
                <c:pt idx="1">
                  <c:v>1.0210121257071934</c:v>
                </c:pt>
                <c:pt idx="2">
                  <c:v>1.0424657608411214</c:v>
                </c:pt>
                <c:pt idx="3">
                  <c:v>1.0643701824533598</c:v>
                </c:pt>
                <c:pt idx="4">
                  <c:v>1.086734862526058</c:v>
                </c:pt>
                <c:pt idx="5">
                  <c:v>1.1095694720678451</c:v>
                </c:pt>
                <c:pt idx="6">
                  <c:v>1.1328838852957985</c:v>
                </c:pt>
                <c:pt idx="7">
                  <c:v>1.1566881839052874</c:v>
                </c:pt>
                <c:pt idx="8">
                  <c:v>1.1809926614295303</c:v>
                </c:pt>
                <c:pt idx="9">
                  <c:v>1.2058078276907604</c:v>
                </c:pt>
                <c:pt idx="10">
                  <c:v>1.2311444133449163</c:v>
                </c:pt>
                <c:pt idx="11">
                  <c:v>1.2570133745218284</c:v>
                </c:pt>
                <c:pt idx="12">
                  <c:v>1.2834258975629043</c:v>
                </c:pt>
                <c:pt idx="13">
                  <c:v>1.3103934038583633</c:v>
                </c:pt>
                <c:pt idx="14">
                  <c:v>1.337927554786112</c:v>
                </c:pt>
                <c:pt idx="15">
                  <c:v>1.3660402567543954</c:v>
                </c:pt>
                <c:pt idx="16">
                  <c:v>1.3947436663504054</c:v>
                </c:pt>
                <c:pt idx="17">
                  <c:v>1.4240501955970717</c:v>
                </c:pt>
                <c:pt idx="18">
                  <c:v>1.4539725173203104</c:v>
                </c:pt>
                <c:pt idx="19">
                  <c:v>1.4845235706290492</c:v>
                </c:pt>
                <c:pt idx="20">
                  <c:v>1.515716566510398</c:v>
                </c:pt>
                <c:pt idx="21">
                  <c:v>1.5475649935423899</c:v>
                </c:pt>
                <c:pt idx="22">
                  <c:v>1.5800826237267542</c:v>
                </c:pt>
                <c:pt idx="23">
                  <c:v>1.6132835184442524</c:v>
                </c:pt>
                <c:pt idx="24">
                  <c:v>1.6471820345351462</c:v>
                </c:pt>
                <c:pt idx="25">
                  <c:v>1.681792830507429</c:v>
                </c:pt>
                <c:pt idx="26">
                  <c:v>1.7171308728755075</c:v>
                </c:pt>
                <c:pt idx="27">
                  <c:v>1.7532114426320702</c:v>
                </c:pt>
                <c:pt idx="28">
                  <c:v>1.7900501418559449</c:v>
                </c:pt>
                <c:pt idx="29">
                  <c:v>1.827662900458801</c:v>
                </c:pt>
                <c:pt idx="30">
                  <c:v>1.8660659830736148</c:v>
                </c:pt>
                <c:pt idx="31">
                  <c:v>1.9052759960878747</c:v>
                </c:pt>
                <c:pt idx="32">
                  <c:v>1.9453098948245708</c:v>
                </c:pt>
                <c:pt idx="33">
                  <c:v>1.9861849908740716</c:v>
                </c:pt>
                <c:pt idx="34">
                  <c:v>2.0279189595800582</c:v>
                </c:pt>
                <c:pt idx="35">
                  <c:v>2.0705298476827547</c:v>
                </c:pt>
                <c:pt idx="36">
                  <c:v>2.1140360811227605</c:v>
                </c:pt>
                <c:pt idx="37">
                  <c:v>2.158456473008854</c:v>
                </c:pt>
                <c:pt idx="38">
                  <c:v>2.2038102317532213</c:v>
                </c:pt>
                <c:pt idx="39">
                  <c:v>2.2501169693776188</c:v>
                </c:pt>
                <c:pt idx="40">
                  <c:v>2.2973967099940702</c:v>
                </c:pt>
                <c:pt idx="41">
                  <c:v>2.3456698984637572</c:v>
                </c:pt>
                <c:pt idx="42">
                  <c:v>2.3949574092378572</c:v>
                </c:pt>
                <c:pt idx="43">
                  <c:v>2.4452805553841368</c:v>
                </c:pt>
                <c:pt idx="44">
                  <c:v>2.4966610978032233</c:v>
                </c:pt>
                <c:pt idx="45">
                  <c:v>2.549121254638524</c:v>
                </c:pt>
                <c:pt idx="46">
                  <c:v>2.6026837108838667</c:v>
                </c:pt>
                <c:pt idx="47">
                  <c:v>2.6573716281930229</c:v>
                </c:pt>
                <c:pt idx="48">
                  <c:v>2.7132086548953436</c:v>
                </c:pt>
                <c:pt idx="49">
                  <c:v>2.7702189362218492</c:v>
                </c:pt>
                <c:pt idx="50">
                  <c:v>2.8284271247461903</c:v>
                </c:pt>
                <c:pt idx="51">
                  <c:v>2.8878583910449915</c:v>
                </c:pt>
                <c:pt idx="52">
                  <c:v>2.9485384345822023</c:v>
                </c:pt>
                <c:pt idx="53">
                  <c:v>3.0104934948221342</c:v>
                </c:pt>
                <c:pt idx="54">
                  <c:v>3.0737503625760247</c:v>
                </c:pt>
                <c:pt idx="55">
                  <c:v>3.1383363915870026</c:v>
                </c:pt>
                <c:pt idx="56">
                  <c:v>3.2042795103584885</c:v>
                </c:pt>
                <c:pt idx="57">
                  <c:v>3.2716082342311239</c:v>
                </c:pt>
                <c:pt idx="58">
                  <c:v>3.340351677713477</c:v>
                </c:pt>
                <c:pt idx="59">
                  <c:v>3.4105395670718264</c:v>
                </c:pt>
                <c:pt idx="60">
                  <c:v>3.4822022531844965</c:v>
                </c:pt>
                <c:pt idx="61">
                  <c:v>3.5553707246662802</c:v>
                </c:pt>
                <c:pt idx="62">
                  <c:v>3.6300766212686435</c:v>
                </c:pt>
                <c:pt idx="63">
                  <c:v>3.7063522475614832</c:v>
                </c:pt>
                <c:pt idx="64">
                  <c:v>3.7842305869023831</c:v>
                </c:pt>
                <c:pt idx="65">
                  <c:v>3.863745315699382</c:v>
                </c:pt>
                <c:pt idx="66">
                  <c:v>3.9449308179734364</c:v>
                </c:pt>
                <c:pt idx="67">
                  <c:v>4.0278222002268755</c:v>
                </c:pt>
                <c:pt idx="68">
                  <c:v>4.1124553066242653</c:v>
                </c:pt>
                <c:pt idx="69">
                  <c:v>4.1988667344922685</c:v>
                </c:pt>
                <c:pt idx="70">
                  <c:v>4.2870938501451716</c:v>
                </c:pt>
                <c:pt idx="71">
                  <c:v>4.3771748050429578</c:v>
                </c:pt>
                <c:pt idx="72">
                  <c:v>4.4691485522888792</c:v>
                </c:pt>
                <c:pt idx="73">
                  <c:v>4.5630548634736945</c:v>
                </c:pt>
                <c:pt idx="74">
                  <c:v>4.6589343458738224</c:v>
                </c:pt>
                <c:pt idx="75">
                  <c:v>4.7568284600108832</c:v>
                </c:pt>
                <c:pt idx="76">
                  <c:v>4.856779537580187</c:v>
                </c:pt>
                <c:pt idx="77">
                  <c:v>4.9588307997559449</c:v>
                </c:pt>
                <c:pt idx="78">
                  <c:v>5.0630263758811198</c:v>
                </c:pt>
                <c:pt idx="79">
                  <c:v>5.1694113225499683</c:v>
                </c:pt>
                <c:pt idx="80">
                  <c:v>5.2780316430915768</c:v>
                </c:pt>
                <c:pt idx="81">
                  <c:v>5.38893430746276</c:v>
                </c:pt>
                <c:pt idx="82">
                  <c:v>5.5021672725589736</c:v>
                </c:pt>
                <c:pt idx="83">
                  <c:v>5.6177795029519872</c:v>
                </c:pt>
                <c:pt idx="84">
                  <c:v>5.7358209920633092</c:v>
                </c:pt>
                <c:pt idx="85">
                  <c:v>5.8563427837825</c:v>
                </c:pt>
                <c:pt idx="86">
                  <c:v>5.9793969945397532</c:v>
                </c:pt>
                <c:pt idx="87">
                  <c:v>6.1050368358422356</c:v>
                </c:pt>
                <c:pt idx="88">
                  <c:v>6.2333166372839974</c:v>
                </c:pt>
                <c:pt idx="89">
                  <c:v>6.3642918700393487</c:v>
                </c:pt>
                <c:pt idx="90">
                  <c:v>6.4980191708498829</c:v>
                </c:pt>
                <c:pt idx="91">
                  <c:v>6.6345563665155334</c:v>
                </c:pt>
                <c:pt idx="92">
                  <c:v>6.7739624989002163</c:v>
                </c:pt>
                <c:pt idx="93">
                  <c:v>6.9162978504629216</c:v>
                </c:pt>
                <c:pt idx="94">
                  <c:v>7.061623970325237</c:v>
                </c:pt>
                <c:pt idx="95">
                  <c:v>7.2100037008866407</c:v>
                </c:pt>
                <c:pt idx="96">
                  <c:v>7.3615012049989987</c:v>
                </c:pt>
                <c:pt idx="97">
                  <c:v>7.5161819937120917</c:v>
                </c:pt>
                <c:pt idx="98">
                  <c:v>7.6741129546021147</c:v>
                </c:pt>
                <c:pt idx="99">
                  <c:v>7.8353623806954138</c:v>
                </c:pt>
                <c:pt idx="100">
                  <c:v>8</c:v>
                </c:pt>
              </c:numCache>
            </c:numRef>
          </c:xVal>
          <c:yVal>
            <c:numRef>
              <c:f>'Enter data'!$W$9:$W$109</c:f>
              <c:numCache>
                <c:formatCode>General</c:formatCode>
                <c:ptCount val="101"/>
                <c:pt idx="0">
                  <c:v>20</c:v>
                </c:pt>
                <c:pt idx="1">
                  <c:v>20.420242514143865</c:v>
                </c:pt>
                <c:pt idx="2">
                  <c:v>20.849315216822433</c:v>
                </c:pt>
                <c:pt idx="3">
                  <c:v>21.287403649067198</c:v>
                </c:pt>
                <c:pt idx="4">
                  <c:v>21.734697250521162</c:v>
                </c:pt>
                <c:pt idx="5">
                  <c:v>22.1913894413569</c:v>
                </c:pt>
                <c:pt idx="6">
                  <c:v>22.657677705915976</c:v>
                </c:pt>
                <c:pt idx="7">
                  <c:v>23.133763678105748</c:v>
                </c:pt>
                <c:pt idx="8">
                  <c:v>23.619853228590607</c:v>
                </c:pt>
                <c:pt idx="9">
                  <c:v>24.116156553815213</c:v>
                </c:pt>
                <c:pt idx="10">
                  <c:v>24.622888266898329</c:v>
                </c:pt>
                <c:pt idx="11">
                  <c:v>25.140267490436571</c:v>
                </c:pt>
                <c:pt idx="12">
                  <c:v>25.668517951258085</c:v>
                </c:pt>
                <c:pt idx="13">
                  <c:v>26.207868077167269</c:v>
                </c:pt>
                <c:pt idx="14">
                  <c:v>26.758551095722243</c:v>
                </c:pt>
                <c:pt idx="15">
                  <c:v>27.320805135087912</c:v>
                </c:pt>
                <c:pt idx="16">
                  <c:v>27.89487332700811</c:v>
                </c:pt>
                <c:pt idx="17">
                  <c:v>28.481003911941436</c:v>
                </c:pt>
                <c:pt idx="18">
                  <c:v>29.079450346406212</c:v>
                </c:pt>
                <c:pt idx="19">
                  <c:v>29.690471412580983</c:v>
                </c:pt>
                <c:pt idx="20">
                  <c:v>30.314331330207963</c:v>
                </c:pt>
                <c:pt idx="21">
                  <c:v>30.951299870847802</c:v>
                </c:pt>
                <c:pt idx="22">
                  <c:v>31.601652474535086</c:v>
                </c:pt>
                <c:pt idx="23">
                  <c:v>32.265670368885054</c:v>
                </c:pt>
                <c:pt idx="24">
                  <c:v>32.943640690702928</c:v>
                </c:pt>
                <c:pt idx="25">
                  <c:v>33.635856610148586</c:v>
                </c:pt>
                <c:pt idx="26">
                  <c:v>34.342617457510158</c:v>
                </c:pt>
                <c:pt idx="27">
                  <c:v>35.064228852641399</c:v>
                </c:pt>
                <c:pt idx="28">
                  <c:v>35.801002837118901</c:v>
                </c:pt>
                <c:pt idx="29">
                  <c:v>36.55325800917602</c:v>
                </c:pt>
                <c:pt idx="30">
                  <c:v>37.321319661472302</c:v>
                </c:pt>
                <c:pt idx="31">
                  <c:v>38.105519921757498</c:v>
                </c:pt>
                <c:pt idx="32">
                  <c:v>38.90619789649142</c:v>
                </c:pt>
                <c:pt idx="33">
                  <c:v>39.723699817481439</c:v>
                </c:pt>
                <c:pt idx="34">
                  <c:v>40.558379191601162</c:v>
                </c:pt>
                <c:pt idx="35">
                  <c:v>41.410596953655094</c:v>
                </c:pt>
                <c:pt idx="36">
                  <c:v>42.280721622455211</c:v>
                </c:pt>
                <c:pt idx="37">
                  <c:v>43.169129460177082</c:v>
                </c:pt>
                <c:pt idx="38">
                  <c:v>44.076204635064435</c:v>
                </c:pt>
                <c:pt idx="39">
                  <c:v>45.002339387552382</c:v>
                </c:pt>
                <c:pt idx="40">
                  <c:v>45.947934199881409</c:v>
                </c:pt>
                <c:pt idx="41">
                  <c:v>46.913397969275145</c:v>
                </c:pt>
                <c:pt idx="42">
                  <c:v>47.899148184757145</c:v>
                </c:pt>
                <c:pt idx="43">
                  <c:v>48.905611107682738</c:v>
                </c:pt>
                <c:pt idx="44">
                  <c:v>49.933221956064472</c:v>
                </c:pt>
                <c:pt idx="45">
                  <c:v>50.982425092770484</c:v>
                </c:pt>
                <c:pt idx="46">
                  <c:v>52.05367421767734</c:v>
                </c:pt>
                <c:pt idx="47">
                  <c:v>53.147432563860455</c:v>
                </c:pt>
                <c:pt idx="48">
                  <c:v>54.264173097906877</c:v>
                </c:pt>
                <c:pt idx="49">
                  <c:v>55.404378724436981</c:v>
                </c:pt>
                <c:pt idx="50">
                  <c:v>56.568542494923818</c:v>
                </c:pt>
                <c:pt idx="51">
                  <c:v>57.757167820899838</c:v>
                </c:pt>
                <c:pt idx="52">
                  <c:v>58.970768691644054</c:v>
                </c:pt>
                <c:pt idx="53">
                  <c:v>60.209869896442697</c:v>
                </c:pt>
                <c:pt idx="54">
                  <c:v>61.475007251520495</c:v>
                </c:pt>
                <c:pt idx="55">
                  <c:v>62.766727831740049</c:v>
                </c:pt>
                <c:pt idx="56">
                  <c:v>64.085590207169773</c:v>
                </c:pt>
                <c:pt idx="57">
                  <c:v>65.432164684622492</c:v>
                </c:pt>
                <c:pt idx="58">
                  <c:v>66.807033554269537</c:v>
                </c:pt>
                <c:pt idx="59">
                  <c:v>68.210791341436533</c:v>
                </c:pt>
                <c:pt idx="60">
                  <c:v>69.64404506368993</c:v>
                </c:pt>
                <c:pt idx="61">
                  <c:v>71.107414493325606</c:v>
                </c:pt>
                <c:pt idx="62">
                  <c:v>72.601532425372881</c:v>
                </c:pt>
                <c:pt idx="63">
                  <c:v>74.127044951229664</c:v>
                </c:pt>
                <c:pt idx="64">
                  <c:v>75.684611738047664</c:v>
                </c:pt>
                <c:pt idx="65">
                  <c:v>77.274906313987643</c:v>
                </c:pt>
                <c:pt idx="66">
                  <c:v>78.898616359468747</c:v>
                </c:pt>
                <c:pt idx="67">
                  <c:v>80.556444004537511</c:v>
                </c:pt>
                <c:pt idx="68">
                  <c:v>82.249106132485309</c:v>
                </c:pt>
                <c:pt idx="69">
                  <c:v>83.977334689845364</c:v>
                </c:pt>
                <c:pt idx="70">
                  <c:v>85.741877002903436</c:v>
                </c:pt>
                <c:pt idx="71">
                  <c:v>87.543496100859159</c:v>
                </c:pt>
                <c:pt idx="72">
                  <c:v>89.38297104577758</c:v>
                </c:pt>
                <c:pt idx="73">
                  <c:v>91.261097269473879</c:v>
                </c:pt>
                <c:pt idx="74">
                  <c:v>93.178686917476455</c:v>
                </c:pt>
                <c:pt idx="75">
                  <c:v>95.136569200217679</c:v>
                </c:pt>
                <c:pt idx="76">
                  <c:v>97.135590751603729</c:v>
                </c:pt>
                <c:pt idx="77">
                  <c:v>99.176615995118908</c:v>
                </c:pt>
                <c:pt idx="78">
                  <c:v>101.26052751762241</c:v>
                </c:pt>
                <c:pt idx="79">
                  <c:v>103.38822645099937</c:v>
                </c:pt>
                <c:pt idx="80">
                  <c:v>105.56063286183154</c:v>
                </c:pt>
                <c:pt idx="81">
                  <c:v>107.77868614925521</c:v>
                </c:pt>
                <c:pt idx="82">
                  <c:v>110.04334545117948</c:v>
                </c:pt>
                <c:pt idx="83">
                  <c:v>112.35559005903976</c:v>
                </c:pt>
                <c:pt idx="84">
                  <c:v>114.71641984126619</c:v>
                </c:pt>
                <c:pt idx="85">
                  <c:v>117.12685567565002</c:v>
                </c:pt>
                <c:pt idx="86">
                  <c:v>119.58793989079506</c:v>
                </c:pt>
                <c:pt idx="87">
                  <c:v>122.10073671684471</c:v>
                </c:pt>
                <c:pt idx="88">
                  <c:v>124.66633274567995</c:v>
                </c:pt>
                <c:pt idx="89">
                  <c:v>127.28583740078699</c:v>
                </c:pt>
                <c:pt idx="90">
                  <c:v>129.9603834169977</c:v>
                </c:pt>
                <c:pt idx="91">
                  <c:v>132.69112733031068</c:v>
                </c:pt>
                <c:pt idx="92">
                  <c:v>135.47924997800433</c:v>
                </c:pt>
                <c:pt idx="93">
                  <c:v>138.32595700925845</c:v>
                </c:pt>
                <c:pt idx="94">
                  <c:v>141.23247940650475</c:v>
                </c:pt>
                <c:pt idx="95">
                  <c:v>144.20007401773282</c:v>
                </c:pt>
                <c:pt idx="96">
                  <c:v>147.23002409997997</c:v>
                </c:pt>
                <c:pt idx="97">
                  <c:v>150.32363987424185</c:v>
                </c:pt>
                <c:pt idx="98">
                  <c:v>153.48225909204228</c:v>
                </c:pt>
                <c:pt idx="99">
                  <c:v>156.70724761390829</c:v>
                </c:pt>
                <c:pt idx="100">
                  <c:v>160</c:v>
                </c:pt>
              </c:numCache>
            </c:numRef>
          </c:yVal>
          <c:smooth val="1"/>
          <c:extLst>
            <c:ext xmlns:c16="http://schemas.microsoft.com/office/drawing/2014/chart" uri="{C3380CC4-5D6E-409C-BE32-E72D297353CC}">
              <c16:uniqueId val="{00000002-7EA7-459C-B762-30119AF3029F}"/>
            </c:ext>
          </c:extLst>
        </c:ser>
        <c:dLbls>
          <c:showLegendKey val="0"/>
          <c:showVal val="0"/>
          <c:showCatName val="0"/>
          <c:showSerName val="0"/>
          <c:showPercent val="0"/>
          <c:showBubbleSize val="0"/>
        </c:dLbls>
        <c:axId val="405859880"/>
        <c:axId val="405863408"/>
      </c:scatterChart>
      <c:scatterChart>
        <c:scatterStyle val="lineMarker"/>
        <c:varyColors val="0"/>
        <c:ser>
          <c:idx val="3"/>
          <c:order val="1"/>
          <c:tx>
            <c:v>Transition frequencies</c:v>
          </c:tx>
          <c:spPr>
            <a:ln w="19050" cap="rnd">
              <a:solidFill>
                <a:schemeClr val="accent4"/>
              </a:solidFill>
              <a:round/>
            </a:ln>
            <a:effectLst/>
          </c:spPr>
          <c:marker>
            <c:symbol val="none"/>
          </c:marker>
          <c:xVal>
            <c:numRef>
              <c:f>'Enter data'!$X$9:$X$12</c:f>
              <c:numCache>
                <c:formatCode>General</c:formatCode>
                <c:ptCount val="4"/>
                <c:pt idx="0">
                  <c:v>1</c:v>
                </c:pt>
                <c:pt idx="1">
                  <c:v>1</c:v>
                </c:pt>
                <c:pt idx="2">
                  <c:v>8</c:v>
                </c:pt>
                <c:pt idx="3">
                  <c:v>8</c:v>
                </c:pt>
              </c:numCache>
            </c:numRef>
          </c:xVal>
          <c:yVal>
            <c:numRef>
              <c:f>'Enter data'!$Y$9:$Y$12</c:f>
              <c:numCache>
                <c:formatCode>General</c:formatCode>
                <c:ptCount val="4"/>
                <c:pt idx="0">
                  <c:v>-20</c:v>
                </c:pt>
                <c:pt idx="1">
                  <c:v>200</c:v>
                </c:pt>
                <c:pt idx="2">
                  <c:v>200</c:v>
                </c:pt>
                <c:pt idx="3">
                  <c:v>-20</c:v>
                </c:pt>
              </c:numCache>
            </c:numRef>
          </c:yVal>
          <c:smooth val="0"/>
          <c:extLst>
            <c:ext xmlns:c16="http://schemas.microsoft.com/office/drawing/2014/chart" uri="{C3380CC4-5D6E-409C-BE32-E72D297353CC}">
              <c16:uniqueId val="{00000000-E1B2-4308-A385-9A39379166D4}"/>
            </c:ext>
          </c:extLst>
        </c:ser>
        <c:dLbls>
          <c:showLegendKey val="0"/>
          <c:showVal val="0"/>
          <c:showCatName val="0"/>
          <c:showSerName val="0"/>
          <c:showPercent val="0"/>
          <c:showBubbleSize val="0"/>
        </c:dLbls>
        <c:axId val="405859880"/>
        <c:axId val="405863408"/>
      </c:scatterChart>
      <c:valAx>
        <c:axId val="405859880"/>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5863408"/>
        <c:crosses val="autoZero"/>
        <c:crossBetween val="midCat"/>
      </c:valAx>
      <c:valAx>
        <c:axId val="405863408"/>
        <c:scaling>
          <c:orientation val="minMax"/>
          <c:max val="18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S21 phase angle (degrees)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58598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TRL line phase angles</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62116943222968"/>
          <c:y val="0.11225170848474288"/>
          <c:w val="0.81593439860122152"/>
          <c:h val="0.63406438122517406"/>
        </c:manualLayout>
      </c:layout>
      <c:scatterChart>
        <c:scatterStyle val="smoothMarker"/>
        <c:varyColors val="0"/>
        <c:ser>
          <c:idx val="0"/>
          <c:order val="0"/>
          <c:tx>
            <c:v>Line 1</c:v>
          </c:tx>
          <c:spPr>
            <a:ln w="19050" cap="rnd">
              <a:solidFill>
                <a:schemeClr val="accent1"/>
              </a:solidFill>
              <a:round/>
            </a:ln>
            <a:effectLst/>
          </c:spPr>
          <c:marker>
            <c:symbol val="none"/>
          </c:marker>
          <c:xVal>
            <c:numRef>
              <c:f>'Enter data'!$T$9:$T$109</c:f>
              <c:numCache>
                <c:formatCode>General</c:formatCode>
                <c:ptCount val="101"/>
                <c:pt idx="0">
                  <c:v>1</c:v>
                </c:pt>
                <c:pt idx="1">
                  <c:v>1.0210121257071934</c:v>
                </c:pt>
                <c:pt idx="2">
                  <c:v>1.0424657608411214</c:v>
                </c:pt>
                <c:pt idx="3">
                  <c:v>1.0643701824533598</c:v>
                </c:pt>
                <c:pt idx="4">
                  <c:v>1.086734862526058</c:v>
                </c:pt>
                <c:pt idx="5">
                  <c:v>1.1095694720678451</c:v>
                </c:pt>
                <c:pt idx="6">
                  <c:v>1.1328838852957985</c:v>
                </c:pt>
                <c:pt idx="7">
                  <c:v>1.1566881839052874</c:v>
                </c:pt>
                <c:pt idx="8">
                  <c:v>1.1809926614295303</c:v>
                </c:pt>
                <c:pt idx="9">
                  <c:v>1.2058078276907604</c:v>
                </c:pt>
                <c:pt idx="10">
                  <c:v>1.2311444133449163</c:v>
                </c:pt>
                <c:pt idx="11">
                  <c:v>1.2570133745218284</c:v>
                </c:pt>
                <c:pt idx="12">
                  <c:v>1.2834258975629043</c:v>
                </c:pt>
                <c:pt idx="13">
                  <c:v>1.3103934038583633</c:v>
                </c:pt>
                <c:pt idx="14">
                  <c:v>1.337927554786112</c:v>
                </c:pt>
                <c:pt idx="15">
                  <c:v>1.3660402567543954</c:v>
                </c:pt>
                <c:pt idx="16">
                  <c:v>1.3947436663504054</c:v>
                </c:pt>
                <c:pt idx="17">
                  <c:v>1.4240501955970717</c:v>
                </c:pt>
                <c:pt idx="18">
                  <c:v>1.4539725173203104</c:v>
                </c:pt>
                <c:pt idx="19">
                  <c:v>1.4845235706290492</c:v>
                </c:pt>
                <c:pt idx="20">
                  <c:v>1.515716566510398</c:v>
                </c:pt>
                <c:pt idx="21">
                  <c:v>1.5475649935423899</c:v>
                </c:pt>
                <c:pt idx="22">
                  <c:v>1.5800826237267542</c:v>
                </c:pt>
                <c:pt idx="23">
                  <c:v>1.6132835184442524</c:v>
                </c:pt>
                <c:pt idx="24">
                  <c:v>1.6471820345351462</c:v>
                </c:pt>
                <c:pt idx="25">
                  <c:v>1.681792830507429</c:v>
                </c:pt>
                <c:pt idx="26">
                  <c:v>1.7171308728755075</c:v>
                </c:pt>
                <c:pt idx="27">
                  <c:v>1.7532114426320702</c:v>
                </c:pt>
                <c:pt idx="28">
                  <c:v>1.7900501418559449</c:v>
                </c:pt>
                <c:pt idx="29">
                  <c:v>1.827662900458801</c:v>
                </c:pt>
                <c:pt idx="30">
                  <c:v>1.8660659830736148</c:v>
                </c:pt>
                <c:pt idx="31">
                  <c:v>1.9052759960878747</c:v>
                </c:pt>
                <c:pt idx="32">
                  <c:v>1.9453098948245708</c:v>
                </c:pt>
                <c:pt idx="33">
                  <c:v>1.9861849908740716</c:v>
                </c:pt>
                <c:pt idx="34">
                  <c:v>2.0279189595800582</c:v>
                </c:pt>
                <c:pt idx="35">
                  <c:v>2.0705298476827547</c:v>
                </c:pt>
                <c:pt idx="36">
                  <c:v>2.1140360811227605</c:v>
                </c:pt>
                <c:pt idx="37">
                  <c:v>2.158456473008854</c:v>
                </c:pt>
                <c:pt idx="38">
                  <c:v>2.2038102317532213</c:v>
                </c:pt>
                <c:pt idx="39">
                  <c:v>2.2501169693776188</c:v>
                </c:pt>
                <c:pt idx="40">
                  <c:v>2.2973967099940702</c:v>
                </c:pt>
                <c:pt idx="41">
                  <c:v>2.3456698984637572</c:v>
                </c:pt>
                <c:pt idx="42">
                  <c:v>2.3949574092378572</c:v>
                </c:pt>
                <c:pt idx="43">
                  <c:v>2.4452805553841368</c:v>
                </c:pt>
                <c:pt idx="44">
                  <c:v>2.4966610978032233</c:v>
                </c:pt>
                <c:pt idx="45">
                  <c:v>2.549121254638524</c:v>
                </c:pt>
                <c:pt idx="46">
                  <c:v>2.6026837108838667</c:v>
                </c:pt>
                <c:pt idx="47">
                  <c:v>2.6573716281930229</c:v>
                </c:pt>
                <c:pt idx="48">
                  <c:v>2.7132086548953436</c:v>
                </c:pt>
                <c:pt idx="49">
                  <c:v>2.7702189362218492</c:v>
                </c:pt>
                <c:pt idx="50">
                  <c:v>2.8284271247461903</c:v>
                </c:pt>
                <c:pt idx="51">
                  <c:v>2.8878583910449915</c:v>
                </c:pt>
                <c:pt idx="52">
                  <c:v>2.9485384345822023</c:v>
                </c:pt>
                <c:pt idx="53">
                  <c:v>3.0104934948221342</c:v>
                </c:pt>
                <c:pt idx="54">
                  <c:v>3.0737503625760247</c:v>
                </c:pt>
                <c:pt idx="55">
                  <c:v>3.1383363915870026</c:v>
                </c:pt>
                <c:pt idx="56">
                  <c:v>3.2042795103584885</c:v>
                </c:pt>
                <c:pt idx="57">
                  <c:v>3.2716082342311239</c:v>
                </c:pt>
                <c:pt idx="58">
                  <c:v>3.340351677713477</c:v>
                </c:pt>
                <c:pt idx="59">
                  <c:v>3.4105395670718264</c:v>
                </c:pt>
                <c:pt idx="60">
                  <c:v>3.4822022531844965</c:v>
                </c:pt>
                <c:pt idx="61">
                  <c:v>3.5553707246662802</c:v>
                </c:pt>
                <c:pt idx="62">
                  <c:v>3.6300766212686435</c:v>
                </c:pt>
                <c:pt idx="63">
                  <c:v>3.7063522475614832</c:v>
                </c:pt>
                <c:pt idx="64">
                  <c:v>3.7842305869023831</c:v>
                </c:pt>
                <c:pt idx="65">
                  <c:v>3.863745315699382</c:v>
                </c:pt>
                <c:pt idx="66">
                  <c:v>3.9449308179734364</c:v>
                </c:pt>
                <c:pt idx="67">
                  <c:v>4.0278222002268755</c:v>
                </c:pt>
                <c:pt idx="68">
                  <c:v>4.1124553066242653</c:v>
                </c:pt>
                <c:pt idx="69">
                  <c:v>4.1988667344922685</c:v>
                </c:pt>
                <c:pt idx="70">
                  <c:v>4.2870938501451716</c:v>
                </c:pt>
                <c:pt idx="71">
                  <c:v>4.3771748050429578</c:v>
                </c:pt>
                <c:pt idx="72">
                  <c:v>4.4691485522888792</c:v>
                </c:pt>
                <c:pt idx="73">
                  <c:v>4.5630548634736945</c:v>
                </c:pt>
                <c:pt idx="74">
                  <c:v>4.6589343458738224</c:v>
                </c:pt>
                <c:pt idx="75">
                  <c:v>4.7568284600108832</c:v>
                </c:pt>
                <c:pt idx="76">
                  <c:v>4.856779537580187</c:v>
                </c:pt>
                <c:pt idx="77">
                  <c:v>4.9588307997559449</c:v>
                </c:pt>
                <c:pt idx="78">
                  <c:v>5.0630263758811198</c:v>
                </c:pt>
                <c:pt idx="79">
                  <c:v>5.1694113225499683</c:v>
                </c:pt>
                <c:pt idx="80">
                  <c:v>5.2780316430915768</c:v>
                </c:pt>
                <c:pt idx="81">
                  <c:v>5.38893430746276</c:v>
                </c:pt>
                <c:pt idx="82">
                  <c:v>5.5021672725589736</c:v>
                </c:pt>
                <c:pt idx="83">
                  <c:v>5.6177795029519872</c:v>
                </c:pt>
                <c:pt idx="84">
                  <c:v>5.7358209920633092</c:v>
                </c:pt>
                <c:pt idx="85">
                  <c:v>5.8563427837825</c:v>
                </c:pt>
                <c:pt idx="86">
                  <c:v>5.9793969945397532</c:v>
                </c:pt>
                <c:pt idx="87">
                  <c:v>6.1050368358422356</c:v>
                </c:pt>
                <c:pt idx="88">
                  <c:v>6.2333166372839974</c:v>
                </c:pt>
                <c:pt idx="89">
                  <c:v>6.3642918700393487</c:v>
                </c:pt>
                <c:pt idx="90">
                  <c:v>6.4980191708498829</c:v>
                </c:pt>
                <c:pt idx="91">
                  <c:v>6.6345563665155334</c:v>
                </c:pt>
                <c:pt idx="92">
                  <c:v>6.7739624989002163</c:v>
                </c:pt>
                <c:pt idx="93">
                  <c:v>6.9162978504629216</c:v>
                </c:pt>
                <c:pt idx="94">
                  <c:v>7.061623970325237</c:v>
                </c:pt>
                <c:pt idx="95">
                  <c:v>7.2100037008866407</c:v>
                </c:pt>
                <c:pt idx="96">
                  <c:v>7.3615012049989987</c:v>
                </c:pt>
                <c:pt idx="97">
                  <c:v>7.5161819937120917</c:v>
                </c:pt>
                <c:pt idx="98">
                  <c:v>7.6741129546021147</c:v>
                </c:pt>
                <c:pt idx="99">
                  <c:v>7.8353623806954138</c:v>
                </c:pt>
                <c:pt idx="100">
                  <c:v>8</c:v>
                </c:pt>
              </c:numCache>
            </c:numRef>
          </c:xVal>
          <c:yVal>
            <c:numRef>
              <c:f>'Enter data'!$AA$9:$AA$109</c:f>
              <c:numCache>
                <c:formatCode>General</c:formatCode>
                <c:ptCount val="101"/>
                <c:pt idx="0">
                  <c:v>47.016697493473458</c:v>
                </c:pt>
                <c:pt idx="1">
                  <c:v>48.004618251543405</c:v>
                </c:pt>
                <c:pt idx="2">
                  <c:v>49.013297324770662</c:v>
                </c:pt>
                <c:pt idx="3">
                  <c:v>50.043170889482766</c:v>
                </c:pt>
                <c:pt idx="4">
                  <c:v>51.09468428699914</c:v>
                </c:pt>
                <c:pt idx="5">
                  <c:v>52.168292216206922</c:v>
                </c:pt>
                <c:pt idx="6">
                  <c:v>53.264458930183451</c:v>
                </c:pt>
                <c:pt idx="7">
                  <c:v>54.383658436950093</c:v>
                </c:pt>
                <c:pt idx="8">
                  <c:v>55.526374704444343</c:v>
                </c:pt>
                <c:pt idx="9">
                  <c:v>56.693101869798852</c:v>
                </c:pt>
                <c:pt idx="10">
                  <c:v>57.884344453017782</c:v>
                </c:pt>
                <c:pt idx="11">
                  <c:v>59.100617575143062</c:v>
                </c:pt>
                <c:pt idx="12">
                  <c:v>60.342447181004722</c:v>
                </c:pt>
                <c:pt idx="13">
                  <c:v>61.610370266651671</c:v>
                </c:pt>
                <c:pt idx="14">
                  <c:v>62.904935111561272</c:v>
                </c:pt>
                <c:pt idx="15">
                  <c:v>64.226701515728237</c:v>
                </c:pt>
                <c:pt idx="16">
                  <c:v>65.576241041735102</c:v>
                </c:pt>
                <c:pt idx="17">
                  <c:v>66.954137261909224</c:v>
                </c:pt>
                <c:pt idx="18">
                  <c:v>68.360986010673145</c:v>
                </c:pt>
                <c:pt idx="19">
                  <c:v>69.797395642197088</c:v>
                </c:pt>
                <c:pt idx="20">
                  <c:v>71.263987293465632</c:v>
                </c:pt>
                <c:pt idx="21">
                  <c:v>72.761395152871771</c:v>
                </c:pt>
                <c:pt idx="22">
                  <c:v>74.290266734454647</c:v>
                </c:pt>
                <c:pt idx="23">
                  <c:v>75.851263157899922</c:v>
                </c:pt>
                <c:pt idx="24">
                  <c:v>77.445059434423143</c:v>
                </c:pt>
                <c:pt idx="25">
                  <c:v>79.072344758660279</c:v>
                </c:pt>
                <c:pt idx="26">
                  <c:v>80.733822806691776</c:v>
                </c:pt>
                <c:pt idx="27">
                  <c:v>82.430212040328243</c:v>
                </c:pt>
                <c:pt idx="28">
                  <c:v>84.162246017790224</c:v>
                </c:pt>
                <c:pt idx="29">
                  <c:v>85.930673710915755</c:v>
                </c:pt>
                <c:pt idx="30">
                  <c:v>87.73625982903333</c:v>
                </c:pt>
                <c:pt idx="31">
                  <c:v>89.579785149639918</c:v>
                </c:pt>
                <c:pt idx="32">
                  <c:v>91.462046856027527</c:v>
                </c:pt>
                <c:pt idx="33">
                  <c:v>93.38385888200358</c:v>
                </c:pt>
                <c:pt idx="34">
                  <c:v>95.346052263855029</c:v>
                </c:pt>
                <c:pt idx="35">
                  <c:v>97.349475499707751</c:v>
                </c:pt>
                <c:pt idx="36">
                  <c:v>99.394994916436943</c:v>
                </c:pt>
                <c:pt idx="37">
                  <c:v>101.48349504428697</c:v>
                </c:pt>
                <c:pt idx="38">
                  <c:v>103.61587899936286</c:v>
                </c:pt>
                <c:pt idx="39">
                  <c:v>105.79306887415881</c:v>
                </c:pt>
                <c:pt idx="40">
                  <c:v>108.01600613629238</c:v>
                </c:pt>
                <c:pt idx="41">
                  <c:v>110.28565203561709</c:v>
                </c:pt>
                <c:pt idx="42">
                  <c:v>112.60298801988925</c:v>
                </c:pt>
                <c:pt idx="43">
                  <c:v>114.96901615916875</c:v>
                </c:pt>
                <c:pt idx="44">
                  <c:v>117.38475957913751</c:v>
                </c:pt>
                <c:pt idx="45">
                  <c:v>119.85126290352302</c:v>
                </c:pt>
                <c:pt idx="46">
                  <c:v>122.36959270581771</c:v>
                </c:pt>
                <c:pt idx="47">
                  <c:v>124.94083797049038</c:v>
                </c:pt>
                <c:pt idx="48">
                  <c:v>127.5661105638884</c:v>
                </c:pt>
                <c:pt idx="49">
                  <c:v>130.24654571503453</c:v>
                </c:pt>
                <c:pt idx="50">
                  <c:v>132.98330250652657</c:v>
                </c:pt>
                <c:pt idx="51">
                  <c:v>135.77756437575135</c:v>
                </c:pt>
                <c:pt idx="52">
                  <c:v>138.63053962663119</c:v>
                </c:pt>
                <c:pt idx="53">
                  <c:v>141.54346195212202</c:v>
                </c:pt>
                <c:pt idx="54">
                  <c:v>144.51759096769132</c:v>
                </c:pt>
                <c:pt idx="55">
                  <c:v>147.55421275600517</c:v>
                </c:pt>
                <c:pt idx="56">
                  <c:v>150.65464042306033</c:v>
                </c:pt>
                <c:pt idx="57">
                  <c:v>153.82021466600165</c:v>
                </c:pt>
                <c:pt idx="58">
                  <c:v>157.05230435287109</c:v>
                </c:pt>
                <c:pt idx="59">
                  <c:v>160.35230711453801</c:v>
                </c:pt>
                <c:pt idx="60">
                  <c:v>163.72164994906714</c:v>
                </c:pt>
                <c:pt idx="61">
                  <c:v>167.16178983878604</c:v>
                </c:pt>
                <c:pt idx="62">
                  <c:v>170.67421438031806</c:v>
                </c:pt>
                <c:pt idx="63">
                  <c:v>174.26044242785372</c:v>
                </c:pt>
                <c:pt idx="64">
                  <c:v>177.92202474993888</c:v>
                </c:pt>
                <c:pt idx="65">
                  <c:v>181.66054470006299</c:v>
                </c:pt>
                <c:pt idx="66">
                  <c:v>185.47761890133788</c:v>
                </c:pt>
                <c:pt idx="67">
                  <c:v>189.37489794556373</c:v>
                </c:pt>
                <c:pt idx="68">
                  <c:v>193.35406710698271</c:v>
                </c:pt>
                <c:pt idx="69">
                  <c:v>197.41684707103175</c:v>
                </c:pt>
                <c:pt idx="70">
                  <c:v>201.56499467840598</c:v>
                </c:pt>
                <c:pt idx="71">
                  <c:v>205.8003036847584</c:v>
                </c:pt>
                <c:pt idx="72">
                  <c:v>210.12460553636109</c:v>
                </c:pt>
                <c:pt idx="73">
                  <c:v>214.53977016206554</c:v>
                </c:pt>
                <c:pt idx="74">
                  <c:v>219.04770678190317</c:v>
                </c:pt>
                <c:pt idx="75">
                  <c:v>223.65036473267693</c:v>
                </c:pt>
                <c:pt idx="76">
                  <c:v>228.34973431089958</c:v>
                </c:pt>
                <c:pt idx="77">
                  <c:v>233.14784763344434</c:v>
                </c:pt>
                <c:pt idx="78">
                  <c:v>238.04677951627986</c:v>
                </c:pt>
                <c:pt idx="79">
                  <c:v>243.04864837166843</c:v>
                </c:pt>
                <c:pt idx="80">
                  <c:v>248.15561712421734</c:v>
                </c:pt>
                <c:pt idx="81">
                  <c:v>253.3698941461775</c:v>
                </c:pt>
                <c:pt idx="82">
                  <c:v>258.69373421239521</c:v>
                </c:pt>
                <c:pt idx="83">
                  <c:v>264.12943947532926</c:v>
                </c:pt>
                <c:pt idx="84">
                  <c:v>269.67936046055547</c:v>
                </c:pt>
                <c:pt idx="85">
                  <c:v>275.34589708318811</c:v>
                </c:pt>
                <c:pt idx="86">
                  <c:v>281.13149968565995</c:v>
                </c:pt>
                <c:pt idx="87">
                  <c:v>287.03867009730681</c:v>
                </c:pt>
                <c:pt idx="88">
                  <c:v>293.06996271621693</c:v>
                </c:pt>
                <c:pt idx="89">
                  <c:v>299.22798561381256</c:v>
                </c:pt>
                <c:pt idx="90">
                  <c:v>305.51540166264022</c:v>
                </c:pt>
                <c:pt idx="91">
                  <c:v>311.93492968785927</c:v>
                </c:pt>
                <c:pt idx="92">
                  <c:v>318.48934564292506</c:v>
                </c:pt>
                <c:pt idx="93">
                  <c:v>325.18148380997593</c:v>
                </c:pt>
                <c:pt idx="94">
                  <c:v>332.01423802544269</c:v>
                </c:pt>
                <c:pt idx="95">
                  <c:v>338.99056293141132</c:v>
                </c:pt>
                <c:pt idx="96">
                  <c:v>346.1134752532783</c:v>
                </c:pt>
                <c:pt idx="97">
                  <c:v>353.38605510425373</c:v>
                </c:pt>
                <c:pt idx="98">
                  <c:v>360.81144731727352</c:v>
                </c:pt>
                <c:pt idx="99">
                  <c:v>368.3928628048983</c:v>
                </c:pt>
                <c:pt idx="100">
                  <c:v>376.13357994778767</c:v>
                </c:pt>
              </c:numCache>
            </c:numRef>
          </c:yVal>
          <c:smooth val="1"/>
          <c:extLst>
            <c:ext xmlns:c16="http://schemas.microsoft.com/office/drawing/2014/chart" uri="{C3380CC4-5D6E-409C-BE32-E72D297353CC}">
              <c16:uniqueId val="{00000000-EB59-4425-AA46-8F8590144F64}"/>
            </c:ext>
          </c:extLst>
        </c:ser>
        <c:ser>
          <c:idx val="1"/>
          <c:order val="1"/>
          <c:tx>
            <c:v>Line 2</c:v>
          </c:tx>
          <c:spPr>
            <a:ln w="19050" cap="rnd">
              <a:solidFill>
                <a:schemeClr val="accent2"/>
              </a:solidFill>
              <a:round/>
            </a:ln>
            <a:effectLst/>
          </c:spPr>
          <c:marker>
            <c:symbol val="none"/>
          </c:marker>
          <c:xVal>
            <c:numRef>
              <c:f>'Enter data'!$T$9:$T$109</c:f>
              <c:numCache>
                <c:formatCode>General</c:formatCode>
                <c:ptCount val="101"/>
                <c:pt idx="0">
                  <c:v>1</c:v>
                </c:pt>
                <c:pt idx="1">
                  <c:v>1.0210121257071934</c:v>
                </c:pt>
                <c:pt idx="2">
                  <c:v>1.0424657608411214</c:v>
                </c:pt>
                <c:pt idx="3">
                  <c:v>1.0643701824533598</c:v>
                </c:pt>
                <c:pt idx="4">
                  <c:v>1.086734862526058</c:v>
                </c:pt>
                <c:pt idx="5">
                  <c:v>1.1095694720678451</c:v>
                </c:pt>
                <c:pt idx="6">
                  <c:v>1.1328838852957985</c:v>
                </c:pt>
                <c:pt idx="7">
                  <c:v>1.1566881839052874</c:v>
                </c:pt>
                <c:pt idx="8">
                  <c:v>1.1809926614295303</c:v>
                </c:pt>
                <c:pt idx="9">
                  <c:v>1.2058078276907604</c:v>
                </c:pt>
                <c:pt idx="10">
                  <c:v>1.2311444133449163</c:v>
                </c:pt>
                <c:pt idx="11">
                  <c:v>1.2570133745218284</c:v>
                </c:pt>
                <c:pt idx="12">
                  <c:v>1.2834258975629043</c:v>
                </c:pt>
                <c:pt idx="13">
                  <c:v>1.3103934038583633</c:v>
                </c:pt>
                <c:pt idx="14">
                  <c:v>1.337927554786112</c:v>
                </c:pt>
                <c:pt idx="15">
                  <c:v>1.3660402567543954</c:v>
                </c:pt>
                <c:pt idx="16">
                  <c:v>1.3947436663504054</c:v>
                </c:pt>
                <c:pt idx="17">
                  <c:v>1.4240501955970717</c:v>
                </c:pt>
                <c:pt idx="18">
                  <c:v>1.4539725173203104</c:v>
                </c:pt>
                <c:pt idx="19">
                  <c:v>1.4845235706290492</c:v>
                </c:pt>
                <c:pt idx="20">
                  <c:v>1.515716566510398</c:v>
                </c:pt>
                <c:pt idx="21">
                  <c:v>1.5475649935423899</c:v>
                </c:pt>
                <c:pt idx="22">
                  <c:v>1.5800826237267542</c:v>
                </c:pt>
                <c:pt idx="23">
                  <c:v>1.6132835184442524</c:v>
                </c:pt>
                <c:pt idx="24">
                  <c:v>1.6471820345351462</c:v>
                </c:pt>
                <c:pt idx="25">
                  <c:v>1.681792830507429</c:v>
                </c:pt>
                <c:pt idx="26">
                  <c:v>1.7171308728755075</c:v>
                </c:pt>
                <c:pt idx="27">
                  <c:v>1.7532114426320702</c:v>
                </c:pt>
                <c:pt idx="28">
                  <c:v>1.7900501418559449</c:v>
                </c:pt>
                <c:pt idx="29">
                  <c:v>1.827662900458801</c:v>
                </c:pt>
                <c:pt idx="30">
                  <c:v>1.8660659830736148</c:v>
                </c:pt>
                <c:pt idx="31">
                  <c:v>1.9052759960878747</c:v>
                </c:pt>
                <c:pt idx="32">
                  <c:v>1.9453098948245708</c:v>
                </c:pt>
                <c:pt idx="33">
                  <c:v>1.9861849908740716</c:v>
                </c:pt>
                <c:pt idx="34">
                  <c:v>2.0279189595800582</c:v>
                </c:pt>
                <c:pt idx="35">
                  <c:v>2.0705298476827547</c:v>
                </c:pt>
                <c:pt idx="36">
                  <c:v>2.1140360811227605</c:v>
                </c:pt>
                <c:pt idx="37">
                  <c:v>2.158456473008854</c:v>
                </c:pt>
                <c:pt idx="38">
                  <c:v>2.2038102317532213</c:v>
                </c:pt>
                <c:pt idx="39">
                  <c:v>2.2501169693776188</c:v>
                </c:pt>
                <c:pt idx="40">
                  <c:v>2.2973967099940702</c:v>
                </c:pt>
                <c:pt idx="41">
                  <c:v>2.3456698984637572</c:v>
                </c:pt>
                <c:pt idx="42">
                  <c:v>2.3949574092378572</c:v>
                </c:pt>
                <c:pt idx="43">
                  <c:v>2.4452805553841368</c:v>
                </c:pt>
                <c:pt idx="44">
                  <c:v>2.4966610978032233</c:v>
                </c:pt>
                <c:pt idx="45">
                  <c:v>2.549121254638524</c:v>
                </c:pt>
                <c:pt idx="46">
                  <c:v>2.6026837108838667</c:v>
                </c:pt>
                <c:pt idx="47">
                  <c:v>2.6573716281930229</c:v>
                </c:pt>
                <c:pt idx="48">
                  <c:v>2.7132086548953436</c:v>
                </c:pt>
                <c:pt idx="49">
                  <c:v>2.7702189362218492</c:v>
                </c:pt>
                <c:pt idx="50">
                  <c:v>2.8284271247461903</c:v>
                </c:pt>
                <c:pt idx="51">
                  <c:v>2.8878583910449915</c:v>
                </c:pt>
                <c:pt idx="52">
                  <c:v>2.9485384345822023</c:v>
                </c:pt>
                <c:pt idx="53">
                  <c:v>3.0104934948221342</c:v>
                </c:pt>
                <c:pt idx="54">
                  <c:v>3.0737503625760247</c:v>
                </c:pt>
                <c:pt idx="55">
                  <c:v>3.1383363915870026</c:v>
                </c:pt>
                <c:pt idx="56">
                  <c:v>3.2042795103584885</c:v>
                </c:pt>
                <c:pt idx="57">
                  <c:v>3.2716082342311239</c:v>
                </c:pt>
                <c:pt idx="58">
                  <c:v>3.340351677713477</c:v>
                </c:pt>
                <c:pt idx="59">
                  <c:v>3.4105395670718264</c:v>
                </c:pt>
                <c:pt idx="60">
                  <c:v>3.4822022531844965</c:v>
                </c:pt>
                <c:pt idx="61">
                  <c:v>3.5553707246662802</c:v>
                </c:pt>
                <c:pt idx="62">
                  <c:v>3.6300766212686435</c:v>
                </c:pt>
                <c:pt idx="63">
                  <c:v>3.7063522475614832</c:v>
                </c:pt>
                <c:pt idx="64">
                  <c:v>3.7842305869023831</c:v>
                </c:pt>
                <c:pt idx="65">
                  <c:v>3.863745315699382</c:v>
                </c:pt>
                <c:pt idx="66">
                  <c:v>3.9449308179734364</c:v>
                </c:pt>
                <c:pt idx="67">
                  <c:v>4.0278222002268755</c:v>
                </c:pt>
                <c:pt idx="68">
                  <c:v>4.1124553066242653</c:v>
                </c:pt>
                <c:pt idx="69">
                  <c:v>4.1988667344922685</c:v>
                </c:pt>
                <c:pt idx="70">
                  <c:v>4.2870938501451716</c:v>
                </c:pt>
                <c:pt idx="71">
                  <c:v>4.3771748050429578</c:v>
                </c:pt>
                <c:pt idx="72">
                  <c:v>4.4691485522888792</c:v>
                </c:pt>
                <c:pt idx="73">
                  <c:v>4.5630548634736945</c:v>
                </c:pt>
                <c:pt idx="74">
                  <c:v>4.6589343458738224</c:v>
                </c:pt>
                <c:pt idx="75">
                  <c:v>4.7568284600108832</c:v>
                </c:pt>
                <c:pt idx="76">
                  <c:v>4.856779537580187</c:v>
                </c:pt>
                <c:pt idx="77">
                  <c:v>4.9588307997559449</c:v>
                </c:pt>
                <c:pt idx="78">
                  <c:v>5.0630263758811198</c:v>
                </c:pt>
                <c:pt idx="79">
                  <c:v>5.1694113225499683</c:v>
                </c:pt>
                <c:pt idx="80">
                  <c:v>5.2780316430915768</c:v>
                </c:pt>
                <c:pt idx="81">
                  <c:v>5.38893430746276</c:v>
                </c:pt>
                <c:pt idx="82">
                  <c:v>5.5021672725589736</c:v>
                </c:pt>
                <c:pt idx="83">
                  <c:v>5.6177795029519872</c:v>
                </c:pt>
                <c:pt idx="84">
                  <c:v>5.7358209920633092</c:v>
                </c:pt>
                <c:pt idx="85">
                  <c:v>5.8563427837825</c:v>
                </c:pt>
                <c:pt idx="86">
                  <c:v>5.9793969945397532</c:v>
                </c:pt>
                <c:pt idx="87">
                  <c:v>6.1050368358422356</c:v>
                </c:pt>
                <c:pt idx="88">
                  <c:v>6.2333166372839974</c:v>
                </c:pt>
                <c:pt idx="89">
                  <c:v>6.3642918700393487</c:v>
                </c:pt>
                <c:pt idx="90">
                  <c:v>6.4980191708498829</c:v>
                </c:pt>
                <c:pt idx="91">
                  <c:v>6.6345563665155334</c:v>
                </c:pt>
                <c:pt idx="92">
                  <c:v>6.7739624989002163</c:v>
                </c:pt>
                <c:pt idx="93">
                  <c:v>6.9162978504629216</c:v>
                </c:pt>
                <c:pt idx="94">
                  <c:v>7.061623970325237</c:v>
                </c:pt>
                <c:pt idx="95">
                  <c:v>7.2100037008866407</c:v>
                </c:pt>
                <c:pt idx="96">
                  <c:v>7.3615012049989987</c:v>
                </c:pt>
                <c:pt idx="97">
                  <c:v>7.5161819937120917</c:v>
                </c:pt>
                <c:pt idx="98">
                  <c:v>7.6741129546021147</c:v>
                </c:pt>
                <c:pt idx="99">
                  <c:v>7.8353623806954138</c:v>
                </c:pt>
                <c:pt idx="100">
                  <c:v>8</c:v>
                </c:pt>
              </c:numCache>
            </c:numRef>
          </c:xVal>
          <c:yVal>
            <c:numRef>
              <c:f>'Enter data'!$AB$9:$AB$109</c:f>
              <c:numCache>
                <c:formatCode>General</c:formatCode>
                <c:ptCount val="101"/>
                <c:pt idx="0">
                  <c:v>16.622912813315814</c:v>
                </c:pt>
                <c:pt idx="1">
                  <c:v>16.972195546968919</c:v>
                </c:pt>
                <c:pt idx="2">
                  <c:v>17.328817453328895</c:v>
                </c:pt>
                <c:pt idx="3">
                  <c:v>17.692932744015245</c:v>
                </c:pt>
                <c:pt idx="4">
                  <c:v>18.064698870961408</c:v>
                </c:pt>
                <c:pt idx="5">
                  <c:v>18.444276594500643</c:v>
                </c:pt>
                <c:pt idx="6">
                  <c:v>18.83183005288253</c:v>
                </c:pt>
                <c:pt idx="7">
                  <c:v>19.227526833250199</c:v>
                </c:pt>
                <c:pt idx="8">
                  <c:v>19.631538044108883</c:v>
                </c:pt>
                <c:pt idx="9">
                  <c:v>20.044038389317247</c:v>
                </c:pt>
                <c:pt idx="10">
                  <c:v>20.465206243633389</c:v>
                </c:pt>
                <c:pt idx="11">
                  <c:v>20.895223729848251</c:v>
                </c:pt>
                <c:pt idx="12">
                  <c:v>21.334276797539751</c:v>
                </c:pt>
                <c:pt idx="13">
                  <c:v>21.782555303481711</c:v>
                </c:pt>
                <c:pt idx="14">
                  <c:v>22.240253093742357</c:v>
                </c:pt>
                <c:pt idx="15">
                  <c:v>22.707568087507862</c:v>
                </c:pt>
                <c:pt idx="16">
                  <c:v>23.184702362667231</c:v>
                </c:pt>
                <c:pt idx="17">
                  <c:v>23.671862243195452</c:v>
                </c:pt>
                <c:pt idx="18">
                  <c:v>24.169258388372839</c:v>
                </c:pt>
                <c:pt idx="19">
                  <c:v>24.677105883878962</c:v>
                </c:pt>
                <c:pt idx="20">
                  <c:v>25.195624334800748</c:v>
                </c:pt>
                <c:pt idx="21">
                  <c:v>25.725037960594797</c:v>
                </c:pt>
                <c:pt idx="22">
                  <c:v>26.265575692045129</c:v>
                </c:pt>
                <c:pt idx="23">
                  <c:v>26.817471270258181</c:v>
                </c:pt>
                <c:pt idx="24">
                  <c:v>27.380963347737897</c:v>
                </c:pt>
                <c:pt idx="25">
                  <c:v>27.95629559158461</c:v>
                </c:pt>
                <c:pt idx="26">
                  <c:v>28.543716788862447</c:v>
                </c:pt>
                <c:pt idx="27">
                  <c:v>29.143480954180543</c:v>
                </c:pt>
                <c:pt idx="28">
                  <c:v>29.755847439534978</c:v>
                </c:pt>
                <c:pt idx="29">
                  <c:v>30.381081046458547</c:v>
                </c:pt>
                <c:pt idx="30">
                  <c:v>31.019452140527164</c:v>
                </c:pt>
                <c:pt idx="31">
                  <c:v>31.671236768272177</c:v>
                </c:pt>
                <c:pt idx="32">
                  <c:v>32.336716776549402</c:v>
                </c:pt>
                <c:pt idx="33">
                  <c:v>33.016179934416158</c:v>
                </c:pt>
                <c:pt idx="34">
                  <c:v>33.70992005756942</c:v>
                </c:pt>
                <c:pt idx="35">
                  <c:v>34.418237135398499</c:v>
                </c:pt>
                <c:pt idx="36">
                  <c:v>35.141437460707486</c:v>
                </c:pt>
                <c:pt idx="37">
                  <c:v>35.879833762163337</c:v>
                </c:pt>
                <c:pt idx="38">
                  <c:v>36.633745339527117</c:v>
                </c:pt>
                <c:pt idx="39">
                  <c:v>37.40349820172657</c:v>
                </c:pt>
                <c:pt idx="40">
                  <c:v>38.189425207830027</c:v>
                </c:pt>
                <c:pt idx="41">
                  <c:v>38.991866210982394</c:v>
                </c:pt>
                <c:pt idx="42">
                  <c:v>39.811168205365618</c:v>
                </c:pt>
                <c:pt idx="43">
                  <c:v>40.647685476246977</c:v>
                </c:pt>
                <c:pt idx="44">
                  <c:v>41.50177975318033</c:v>
                </c:pt>
                <c:pt idx="45">
                  <c:v>42.373820366426401</c:v>
                </c:pt>
                <c:pt idx="46">
                  <c:v>43.264184406659773</c:v>
                </c:pt>
                <c:pt idx="47">
                  <c:v>44.173256888031702</c:v>
                </c:pt>
                <c:pt idx="48">
                  <c:v>45.101430914659169</c:v>
                </c:pt>
                <c:pt idx="49">
                  <c:v>46.04910785061228</c:v>
                </c:pt>
                <c:pt idx="50">
                  <c:v>47.016697493473458</c:v>
                </c:pt>
                <c:pt idx="51">
                  <c:v>48.004618251543384</c:v>
                </c:pt>
                <c:pt idx="52">
                  <c:v>49.013297324770647</c:v>
                </c:pt>
                <c:pt idx="53">
                  <c:v>50.043170889482759</c:v>
                </c:pt>
                <c:pt idx="54">
                  <c:v>51.094684286999119</c:v>
                </c:pt>
                <c:pt idx="55">
                  <c:v>52.1682922162069</c:v>
                </c:pt>
                <c:pt idx="56">
                  <c:v>53.264458930183437</c:v>
                </c:pt>
                <c:pt idx="57">
                  <c:v>54.383658436950086</c:v>
                </c:pt>
                <c:pt idx="58">
                  <c:v>55.526374704444322</c:v>
                </c:pt>
                <c:pt idx="59">
                  <c:v>56.693101869798831</c:v>
                </c:pt>
                <c:pt idx="60">
                  <c:v>57.884344453017761</c:v>
                </c:pt>
                <c:pt idx="61">
                  <c:v>59.10061757514304</c:v>
                </c:pt>
                <c:pt idx="62">
                  <c:v>60.342447181004715</c:v>
                </c:pt>
                <c:pt idx="63">
                  <c:v>61.610370266651643</c:v>
                </c:pt>
                <c:pt idx="64">
                  <c:v>62.904935111561251</c:v>
                </c:pt>
                <c:pt idx="65">
                  <c:v>64.226701515728209</c:v>
                </c:pt>
                <c:pt idx="66">
                  <c:v>65.576241041735074</c:v>
                </c:pt>
                <c:pt idx="67">
                  <c:v>66.954137261909224</c:v>
                </c:pt>
                <c:pt idx="68">
                  <c:v>68.360986010673116</c:v>
                </c:pt>
                <c:pt idx="69">
                  <c:v>69.79739564219706</c:v>
                </c:pt>
                <c:pt idx="70">
                  <c:v>71.26398729346559</c:v>
                </c:pt>
                <c:pt idx="71">
                  <c:v>72.761395152871728</c:v>
                </c:pt>
                <c:pt idx="72">
                  <c:v>74.290266734454619</c:v>
                </c:pt>
                <c:pt idx="73">
                  <c:v>75.851263157899908</c:v>
                </c:pt>
                <c:pt idx="74">
                  <c:v>77.445059434423101</c:v>
                </c:pt>
                <c:pt idx="75">
                  <c:v>79.072344758660236</c:v>
                </c:pt>
                <c:pt idx="76">
                  <c:v>80.733822806691734</c:v>
                </c:pt>
                <c:pt idx="77">
                  <c:v>82.4302120403282</c:v>
                </c:pt>
                <c:pt idx="78">
                  <c:v>84.162246017790196</c:v>
                </c:pt>
                <c:pt idx="79">
                  <c:v>85.930673710915727</c:v>
                </c:pt>
                <c:pt idx="80">
                  <c:v>87.736259829033287</c:v>
                </c:pt>
                <c:pt idx="81">
                  <c:v>89.579785149639889</c:v>
                </c:pt>
                <c:pt idx="82">
                  <c:v>91.462046856027484</c:v>
                </c:pt>
                <c:pt idx="83">
                  <c:v>93.383858882003523</c:v>
                </c:pt>
                <c:pt idx="84">
                  <c:v>95.346052263855</c:v>
                </c:pt>
                <c:pt idx="85">
                  <c:v>97.349475499707737</c:v>
                </c:pt>
                <c:pt idx="86">
                  <c:v>99.3949949164369</c:v>
                </c:pt>
                <c:pt idx="87">
                  <c:v>101.48349504428693</c:v>
                </c:pt>
                <c:pt idx="88">
                  <c:v>103.61587899936281</c:v>
                </c:pt>
                <c:pt idx="89">
                  <c:v>105.79306887415875</c:v>
                </c:pt>
                <c:pt idx="90">
                  <c:v>108.01600613629233</c:v>
                </c:pt>
                <c:pt idx="91">
                  <c:v>110.28565203561706</c:v>
                </c:pt>
                <c:pt idx="92">
                  <c:v>112.60298801988921</c:v>
                </c:pt>
                <c:pt idx="93">
                  <c:v>114.96901615916872</c:v>
                </c:pt>
                <c:pt idx="94">
                  <c:v>117.38475957913747</c:v>
                </c:pt>
                <c:pt idx="95">
                  <c:v>119.85126290352299</c:v>
                </c:pt>
                <c:pt idx="96">
                  <c:v>122.36959270581765</c:v>
                </c:pt>
                <c:pt idx="97">
                  <c:v>124.94083797049034</c:v>
                </c:pt>
                <c:pt idx="98">
                  <c:v>127.56611056388836</c:v>
                </c:pt>
                <c:pt idx="99">
                  <c:v>130.2465457150345</c:v>
                </c:pt>
                <c:pt idx="100">
                  <c:v>132.98330250652651</c:v>
                </c:pt>
              </c:numCache>
            </c:numRef>
          </c:yVal>
          <c:smooth val="1"/>
          <c:extLst>
            <c:ext xmlns:c16="http://schemas.microsoft.com/office/drawing/2014/chart" uri="{C3380CC4-5D6E-409C-BE32-E72D297353CC}">
              <c16:uniqueId val="{00000001-EB59-4425-AA46-8F8590144F64}"/>
            </c:ext>
          </c:extLst>
        </c:ser>
        <c:dLbls>
          <c:showLegendKey val="0"/>
          <c:showVal val="0"/>
          <c:showCatName val="0"/>
          <c:showSerName val="0"/>
          <c:showPercent val="0"/>
          <c:showBubbleSize val="0"/>
        </c:dLbls>
        <c:axId val="405860664"/>
        <c:axId val="405858704"/>
      </c:scatterChart>
      <c:scatterChart>
        <c:scatterStyle val="lineMarker"/>
        <c:varyColors val="0"/>
        <c:ser>
          <c:idx val="3"/>
          <c:order val="2"/>
          <c:tx>
            <c:v>Transition frequencies</c:v>
          </c:tx>
          <c:spPr>
            <a:ln w="19050" cap="rnd">
              <a:solidFill>
                <a:schemeClr val="accent4"/>
              </a:solidFill>
              <a:round/>
            </a:ln>
            <a:effectLst/>
          </c:spPr>
          <c:marker>
            <c:symbol val="none"/>
          </c:marker>
          <c:xVal>
            <c:numRef>
              <c:f>'Enter data'!$AC$9:$AC$14</c:f>
              <c:numCache>
                <c:formatCode>General</c:formatCode>
                <c:ptCount val="6"/>
                <c:pt idx="0">
                  <c:v>1</c:v>
                </c:pt>
                <c:pt idx="1">
                  <c:v>1</c:v>
                </c:pt>
                <c:pt idx="2">
                  <c:v>2.8284271247461903</c:v>
                </c:pt>
                <c:pt idx="3">
                  <c:v>2.8284271247461903</c:v>
                </c:pt>
                <c:pt idx="4">
                  <c:v>8</c:v>
                </c:pt>
                <c:pt idx="5">
                  <c:v>8</c:v>
                </c:pt>
              </c:numCache>
            </c:numRef>
          </c:xVal>
          <c:yVal>
            <c:numRef>
              <c:f>'Enter data'!$AD$9:$AD$14</c:f>
              <c:numCache>
                <c:formatCode>General</c:formatCode>
                <c:ptCount val="6"/>
                <c:pt idx="0">
                  <c:v>-20</c:v>
                </c:pt>
                <c:pt idx="1">
                  <c:v>200</c:v>
                </c:pt>
                <c:pt idx="2">
                  <c:v>200</c:v>
                </c:pt>
                <c:pt idx="3">
                  <c:v>-20</c:v>
                </c:pt>
                <c:pt idx="4">
                  <c:v>-20</c:v>
                </c:pt>
                <c:pt idx="5">
                  <c:v>200</c:v>
                </c:pt>
              </c:numCache>
            </c:numRef>
          </c:yVal>
          <c:smooth val="0"/>
          <c:extLst>
            <c:ext xmlns:c16="http://schemas.microsoft.com/office/drawing/2014/chart" uri="{C3380CC4-5D6E-409C-BE32-E72D297353CC}">
              <c16:uniqueId val="{00000003-EB59-4425-AA46-8F8590144F64}"/>
            </c:ext>
          </c:extLst>
        </c:ser>
        <c:dLbls>
          <c:showLegendKey val="0"/>
          <c:showVal val="0"/>
          <c:showCatName val="0"/>
          <c:showSerName val="0"/>
          <c:showPercent val="0"/>
          <c:showBubbleSize val="0"/>
        </c:dLbls>
        <c:axId val="405860664"/>
        <c:axId val="405858704"/>
      </c:scatterChart>
      <c:valAx>
        <c:axId val="405860664"/>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5858704"/>
        <c:crosses val="autoZero"/>
        <c:crossBetween val="midCat"/>
      </c:valAx>
      <c:valAx>
        <c:axId val="405858704"/>
        <c:scaling>
          <c:orientation val="minMax"/>
          <c:max val="18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S21 phase angle (degrees)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58606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TRL line phase angles</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62116943222968"/>
          <c:y val="0.11225170848474288"/>
          <c:w val="0.81593439860122152"/>
          <c:h val="0.63406438122517406"/>
        </c:manualLayout>
      </c:layout>
      <c:scatterChart>
        <c:scatterStyle val="smoothMarker"/>
        <c:varyColors val="0"/>
        <c:ser>
          <c:idx val="0"/>
          <c:order val="0"/>
          <c:tx>
            <c:v>Line 1</c:v>
          </c:tx>
          <c:spPr>
            <a:ln w="19050" cap="rnd">
              <a:solidFill>
                <a:schemeClr val="accent1"/>
              </a:solidFill>
              <a:round/>
            </a:ln>
            <a:effectLst/>
          </c:spPr>
          <c:marker>
            <c:symbol val="none"/>
          </c:marker>
          <c:xVal>
            <c:numRef>
              <c:f>'Enter data'!$T$9:$T$109</c:f>
              <c:numCache>
                <c:formatCode>General</c:formatCode>
                <c:ptCount val="101"/>
                <c:pt idx="0">
                  <c:v>1</c:v>
                </c:pt>
                <c:pt idx="1">
                  <c:v>1.0210121257071934</c:v>
                </c:pt>
                <c:pt idx="2">
                  <c:v>1.0424657608411214</c:v>
                </c:pt>
                <c:pt idx="3">
                  <c:v>1.0643701824533598</c:v>
                </c:pt>
                <c:pt idx="4">
                  <c:v>1.086734862526058</c:v>
                </c:pt>
                <c:pt idx="5">
                  <c:v>1.1095694720678451</c:v>
                </c:pt>
                <c:pt idx="6">
                  <c:v>1.1328838852957985</c:v>
                </c:pt>
                <c:pt idx="7">
                  <c:v>1.1566881839052874</c:v>
                </c:pt>
                <c:pt idx="8">
                  <c:v>1.1809926614295303</c:v>
                </c:pt>
                <c:pt idx="9">
                  <c:v>1.2058078276907604</c:v>
                </c:pt>
                <c:pt idx="10">
                  <c:v>1.2311444133449163</c:v>
                </c:pt>
                <c:pt idx="11">
                  <c:v>1.2570133745218284</c:v>
                </c:pt>
                <c:pt idx="12">
                  <c:v>1.2834258975629043</c:v>
                </c:pt>
                <c:pt idx="13">
                  <c:v>1.3103934038583633</c:v>
                </c:pt>
                <c:pt idx="14">
                  <c:v>1.337927554786112</c:v>
                </c:pt>
                <c:pt idx="15">
                  <c:v>1.3660402567543954</c:v>
                </c:pt>
                <c:pt idx="16">
                  <c:v>1.3947436663504054</c:v>
                </c:pt>
                <c:pt idx="17">
                  <c:v>1.4240501955970717</c:v>
                </c:pt>
                <c:pt idx="18">
                  <c:v>1.4539725173203104</c:v>
                </c:pt>
                <c:pt idx="19">
                  <c:v>1.4845235706290492</c:v>
                </c:pt>
                <c:pt idx="20">
                  <c:v>1.515716566510398</c:v>
                </c:pt>
                <c:pt idx="21">
                  <c:v>1.5475649935423899</c:v>
                </c:pt>
                <c:pt idx="22">
                  <c:v>1.5800826237267542</c:v>
                </c:pt>
                <c:pt idx="23">
                  <c:v>1.6132835184442524</c:v>
                </c:pt>
                <c:pt idx="24">
                  <c:v>1.6471820345351462</c:v>
                </c:pt>
                <c:pt idx="25">
                  <c:v>1.681792830507429</c:v>
                </c:pt>
                <c:pt idx="26">
                  <c:v>1.7171308728755075</c:v>
                </c:pt>
                <c:pt idx="27">
                  <c:v>1.7532114426320702</c:v>
                </c:pt>
                <c:pt idx="28">
                  <c:v>1.7900501418559449</c:v>
                </c:pt>
                <c:pt idx="29">
                  <c:v>1.827662900458801</c:v>
                </c:pt>
                <c:pt idx="30">
                  <c:v>1.8660659830736148</c:v>
                </c:pt>
                <c:pt idx="31">
                  <c:v>1.9052759960878747</c:v>
                </c:pt>
                <c:pt idx="32">
                  <c:v>1.9453098948245708</c:v>
                </c:pt>
                <c:pt idx="33">
                  <c:v>1.9861849908740716</c:v>
                </c:pt>
                <c:pt idx="34">
                  <c:v>2.0279189595800582</c:v>
                </c:pt>
                <c:pt idx="35">
                  <c:v>2.0705298476827547</c:v>
                </c:pt>
                <c:pt idx="36">
                  <c:v>2.1140360811227605</c:v>
                </c:pt>
                <c:pt idx="37">
                  <c:v>2.158456473008854</c:v>
                </c:pt>
                <c:pt idx="38">
                  <c:v>2.2038102317532213</c:v>
                </c:pt>
                <c:pt idx="39">
                  <c:v>2.2501169693776188</c:v>
                </c:pt>
                <c:pt idx="40">
                  <c:v>2.2973967099940702</c:v>
                </c:pt>
                <c:pt idx="41">
                  <c:v>2.3456698984637572</c:v>
                </c:pt>
                <c:pt idx="42">
                  <c:v>2.3949574092378572</c:v>
                </c:pt>
                <c:pt idx="43">
                  <c:v>2.4452805553841368</c:v>
                </c:pt>
                <c:pt idx="44">
                  <c:v>2.4966610978032233</c:v>
                </c:pt>
                <c:pt idx="45">
                  <c:v>2.549121254638524</c:v>
                </c:pt>
                <c:pt idx="46">
                  <c:v>2.6026837108838667</c:v>
                </c:pt>
                <c:pt idx="47">
                  <c:v>2.6573716281930229</c:v>
                </c:pt>
                <c:pt idx="48">
                  <c:v>2.7132086548953436</c:v>
                </c:pt>
                <c:pt idx="49">
                  <c:v>2.7702189362218492</c:v>
                </c:pt>
                <c:pt idx="50">
                  <c:v>2.8284271247461903</c:v>
                </c:pt>
                <c:pt idx="51">
                  <c:v>2.8878583910449915</c:v>
                </c:pt>
                <c:pt idx="52">
                  <c:v>2.9485384345822023</c:v>
                </c:pt>
                <c:pt idx="53">
                  <c:v>3.0104934948221342</c:v>
                </c:pt>
                <c:pt idx="54">
                  <c:v>3.0737503625760247</c:v>
                </c:pt>
                <c:pt idx="55">
                  <c:v>3.1383363915870026</c:v>
                </c:pt>
                <c:pt idx="56">
                  <c:v>3.2042795103584885</c:v>
                </c:pt>
                <c:pt idx="57">
                  <c:v>3.2716082342311239</c:v>
                </c:pt>
                <c:pt idx="58">
                  <c:v>3.340351677713477</c:v>
                </c:pt>
                <c:pt idx="59">
                  <c:v>3.4105395670718264</c:v>
                </c:pt>
                <c:pt idx="60">
                  <c:v>3.4822022531844965</c:v>
                </c:pt>
                <c:pt idx="61">
                  <c:v>3.5553707246662802</c:v>
                </c:pt>
                <c:pt idx="62">
                  <c:v>3.6300766212686435</c:v>
                </c:pt>
                <c:pt idx="63">
                  <c:v>3.7063522475614832</c:v>
                </c:pt>
                <c:pt idx="64">
                  <c:v>3.7842305869023831</c:v>
                </c:pt>
                <c:pt idx="65">
                  <c:v>3.863745315699382</c:v>
                </c:pt>
                <c:pt idx="66">
                  <c:v>3.9449308179734364</c:v>
                </c:pt>
                <c:pt idx="67">
                  <c:v>4.0278222002268755</c:v>
                </c:pt>
                <c:pt idx="68">
                  <c:v>4.1124553066242653</c:v>
                </c:pt>
                <c:pt idx="69">
                  <c:v>4.1988667344922685</c:v>
                </c:pt>
                <c:pt idx="70">
                  <c:v>4.2870938501451716</c:v>
                </c:pt>
                <c:pt idx="71">
                  <c:v>4.3771748050429578</c:v>
                </c:pt>
                <c:pt idx="72">
                  <c:v>4.4691485522888792</c:v>
                </c:pt>
                <c:pt idx="73">
                  <c:v>4.5630548634736945</c:v>
                </c:pt>
                <c:pt idx="74">
                  <c:v>4.6589343458738224</c:v>
                </c:pt>
                <c:pt idx="75">
                  <c:v>4.7568284600108832</c:v>
                </c:pt>
                <c:pt idx="76">
                  <c:v>4.856779537580187</c:v>
                </c:pt>
                <c:pt idx="77">
                  <c:v>4.9588307997559449</c:v>
                </c:pt>
                <c:pt idx="78">
                  <c:v>5.0630263758811198</c:v>
                </c:pt>
                <c:pt idx="79">
                  <c:v>5.1694113225499683</c:v>
                </c:pt>
                <c:pt idx="80">
                  <c:v>5.2780316430915768</c:v>
                </c:pt>
                <c:pt idx="81">
                  <c:v>5.38893430746276</c:v>
                </c:pt>
                <c:pt idx="82">
                  <c:v>5.5021672725589736</c:v>
                </c:pt>
                <c:pt idx="83">
                  <c:v>5.6177795029519872</c:v>
                </c:pt>
                <c:pt idx="84">
                  <c:v>5.7358209920633092</c:v>
                </c:pt>
                <c:pt idx="85">
                  <c:v>5.8563427837825</c:v>
                </c:pt>
                <c:pt idx="86">
                  <c:v>5.9793969945397532</c:v>
                </c:pt>
                <c:pt idx="87">
                  <c:v>6.1050368358422356</c:v>
                </c:pt>
                <c:pt idx="88">
                  <c:v>6.2333166372839974</c:v>
                </c:pt>
                <c:pt idx="89">
                  <c:v>6.3642918700393487</c:v>
                </c:pt>
                <c:pt idx="90">
                  <c:v>6.4980191708498829</c:v>
                </c:pt>
                <c:pt idx="91">
                  <c:v>6.6345563665155334</c:v>
                </c:pt>
                <c:pt idx="92">
                  <c:v>6.7739624989002163</c:v>
                </c:pt>
                <c:pt idx="93">
                  <c:v>6.9162978504629216</c:v>
                </c:pt>
                <c:pt idx="94">
                  <c:v>7.061623970325237</c:v>
                </c:pt>
                <c:pt idx="95">
                  <c:v>7.2100037008866407</c:v>
                </c:pt>
                <c:pt idx="96">
                  <c:v>7.3615012049989987</c:v>
                </c:pt>
                <c:pt idx="97">
                  <c:v>7.5161819937120917</c:v>
                </c:pt>
                <c:pt idx="98">
                  <c:v>7.6741129546021147</c:v>
                </c:pt>
                <c:pt idx="99">
                  <c:v>7.8353623806954138</c:v>
                </c:pt>
                <c:pt idx="100">
                  <c:v>8</c:v>
                </c:pt>
              </c:numCache>
            </c:numRef>
          </c:xVal>
          <c:yVal>
            <c:numRef>
              <c:f>'Enter data'!$AF$9:$AF$118</c:f>
              <c:numCache>
                <c:formatCode>General</c:formatCode>
                <c:ptCount val="110"/>
                <c:pt idx="0">
                  <c:v>60</c:v>
                </c:pt>
                <c:pt idx="1">
                  <c:v>61.260727542431596</c:v>
                </c:pt>
                <c:pt idx="2">
                  <c:v>62.547945650467291</c:v>
                </c:pt>
                <c:pt idx="3">
                  <c:v>63.862210947201582</c:v>
                </c:pt>
                <c:pt idx="4">
                  <c:v>65.204091751563467</c:v>
                </c:pt>
                <c:pt idx="5">
                  <c:v>66.574168324070698</c:v>
                </c:pt>
                <c:pt idx="6">
                  <c:v>67.973033117747917</c:v>
                </c:pt>
                <c:pt idx="7">
                  <c:v>69.401291034317239</c:v>
                </c:pt>
                <c:pt idx="8">
                  <c:v>70.859559685771814</c:v>
                </c:pt>
                <c:pt idx="9">
                  <c:v>72.34846966144562</c:v>
                </c:pt>
                <c:pt idx="10">
                  <c:v>73.868664800694972</c:v>
                </c:pt>
                <c:pt idx="11">
                  <c:v>75.420802471309699</c:v>
                </c:pt>
                <c:pt idx="12">
                  <c:v>77.005553853774259</c:v>
                </c:pt>
                <c:pt idx="13">
                  <c:v>78.623604231501787</c:v>
                </c:pt>
                <c:pt idx="14">
                  <c:v>80.275653287166719</c:v>
                </c:pt>
                <c:pt idx="15">
                  <c:v>81.962415405263727</c:v>
                </c:pt>
                <c:pt idx="16">
                  <c:v>83.684619981024326</c:v>
                </c:pt>
                <c:pt idx="17">
                  <c:v>85.4430117358243</c:v>
                </c:pt>
                <c:pt idx="18">
                  <c:v>87.238351039218628</c:v>
                </c:pt>
                <c:pt idx="19">
                  <c:v>89.071414237742943</c:v>
                </c:pt>
                <c:pt idx="20">
                  <c:v>90.94299399062389</c:v>
                </c:pt>
                <c:pt idx="21">
                  <c:v>92.853899612543401</c:v>
                </c:pt>
                <c:pt idx="22">
                  <c:v>94.804957423605231</c:v>
                </c:pt>
                <c:pt idx="23">
                  <c:v>96.797011106655134</c:v>
                </c:pt>
                <c:pt idx="24">
                  <c:v>98.830922072108777</c:v>
                </c:pt>
                <c:pt idx="25">
                  <c:v>100.90756983044574</c:v>
                </c:pt>
                <c:pt idx="26">
                  <c:v>103.02785237253045</c:v>
                </c:pt>
                <c:pt idx="27">
                  <c:v>105.19268655792419</c:v>
                </c:pt>
                <c:pt idx="28">
                  <c:v>107.40300851135669</c:v>
                </c:pt>
                <c:pt idx="29">
                  <c:v>109.65977402752804</c:v>
                </c:pt>
                <c:pt idx="30">
                  <c:v>111.96395898441689</c:v>
                </c:pt>
                <c:pt idx="31">
                  <c:v>114.31655976527246</c:v>
                </c:pt>
                <c:pt idx="32">
                  <c:v>116.71859368947426</c:v>
                </c:pt>
                <c:pt idx="33">
                  <c:v>119.1710994524443</c:v>
                </c:pt>
                <c:pt idx="34">
                  <c:v>121.67513757480349</c:v>
                </c:pt>
                <c:pt idx="35">
                  <c:v>124.23179086096528</c:v>
                </c:pt>
                <c:pt idx="36">
                  <c:v>126.84216486736563</c:v>
                </c:pt>
                <c:pt idx="37">
                  <c:v>129.50738838053124</c:v>
                </c:pt>
                <c:pt idx="38">
                  <c:v>132.2286139051933</c:v>
                </c:pt>
                <c:pt idx="39">
                  <c:v>135.00701816265712</c:v>
                </c:pt>
                <c:pt idx="40">
                  <c:v>137.84380259964419</c:v>
                </c:pt>
                <c:pt idx="41">
                  <c:v>140.74019390782544</c:v>
                </c:pt>
                <c:pt idx="42">
                  <c:v>143.69744455427141</c:v>
                </c:pt>
                <c:pt idx="43">
                  <c:v>146.71683332304823</c:v>
                </c:pt>
                <c:pt idx="44">
                  <c:v>149.79966586819339</c:v>
                </c:pt>
                <c:pt idx="45">
                  <c:v>152.94727527831142</c:v>
                </c:pt>
                <c:pt idx="46">
                  <c:v>156.16102265303198</c:v>
                </c:pt>
                <c:pt idx="47">
                  <c:v>159.44229769158136</c:v>
                </c:pt>
                <c:pt idx="48">
                  <c:v>162.79251929372063</c:v>
                </c:pt>
                <c:pt idx="49">
                  <c:v>166.21313617331094</c:v>
                </c:pt>
                <c:pt idx="50">
                  <c:v>169.70562748477141</c:v>
                </c:pt>
                <c:pt idx="51">
                  <c:v>173.27150346269948</c:v>
                </c:pt>
                <c:pt idx="52">
                  <c:v>176.91230607493213</c:v>
                </c:pt>
                <c:pt idx="53">
                  <c:v>180.62960968932808</c:v>
                </c:pt>
                <c:pt idx="54">
                  <c:v>184.42502175456144</c:v>
                </c:pt>
                <c:pt idx="55">
                  <c:v>188.30018349522012</c:v>
                </c:pt>
                <c:pt idx="56">
                  <c:v>192.25677062150933</c:v>
                </c:pt>
                <c:pt idx="57">
                  <c:v>196.29649405386746</c:v>
                </c:pt>
                <c:pt idx="58">
                  <c:v>200.42110066280858</c:v>
                </c:pt>
                <c:pt idx="59">
                  <c:v>204.63237402430957</c:v>
                </c:pt>
                <c:pt idx="60">
                  <c:v>208.93213519106979</c:v>
                </c:pt>
                <c:pt idx="61">
                  <c:v>213.32224347997681</c:v>
                </c:pt>
                <c:pt idx="62">
                  <c:v>217.80459727611861</c:v>
                </c:pt>
                <c:pt idx="63">
                  <c:v>222.38113485368896</c:v>
                </c:pt>
                <c:pt idx="64">
                  <c:v>227.05383521414299</c:v>
                </c:pt>
                <c:pt idx="65">
                  <c:v>231.82471894196291</c:v>
                </c:pt>
                <c:pt idx="66">
                  <c:v>236.69584907840618</c:v>
                </c:pt>
                <c:pt idx="67">
                  <c:v>241.66933201361252</c:v>
                </c:pt>
                <c:pt idx="68">
                  <c:v>246.7473183974559</c:v>
                </c:pt>
                <c:pt idx="69">
                  <c:v>251.93200406953608</c:v>
                </c:pt>
                <c:pt idx="70">
                  <c:v>257.22563100871031</c:v>
                </c:pt>
                <c:pt idx="71">
                  <c:v>262.63048830257748</c:v>
                </c:pt>
                <c:pt idx="72">
                  <c:v>268.14891313733273</c:v>
                </c:pt>
                <c:pt idx="73">
                  <c:v>273.78329180842161</c:v>
                </c:pt>
                <c:pt idx="74">
                  <c:v>279.53606075242936</c:v>
                </c:pt>
                <c:pt idx="75">
                  <c:v>285.40970760065301</c:v>
                </c:pt>
                <c:pt idx="76">
                  <c:v>291.40677225481119</c:v>
                </c:pt>
                <c:pt idx="77">
                  <c:v>297.5298479853567</c:v>
                </c:pt>
                <c:pt idx="78">
                  <c:v>303.78158255286718</c:v>
                </c:pt>
                <c:pt idx="79">
                  <c:v>310.16467935299812</c:v>
                </c:pt>
                <c:pt idx="80">
                  <c:v>316.68189858549459</c:v>
                </c:pt>
                <c:pt idx="81">
                  <c:v>323.33605844776559</c:v>
                </c:pt>
                <c:pt idx="82">
                  <c:v>330.1300363535384</c:v>
                </c:pt>
                <c:pt idx="83">
                  <c:v>337.06677017711922</c:v>
                </c:pt>
                <c:pt idx="84">
                  <c:v>344.14925952379855</c:v>
                </c:pt>
                <c:pt idx="85">
                  <c:v>351.38056702695002</c:v>
                </c:pt>
                <c:pt idx="86">
                  <c:v>358.76381967238513</c:v>
                </c:pt>
                <c:pt idx="87">
                  <c:v>366.30221015053411</c:v>
                </c:pt>
                <c:pt idx="88">
                  <c:v>373.99899823703987</c:v>
                </c:pt>
                <c:pt idx="89">
                  <c:v>381.85751220236097</c:v>
                </c:pt>
                <c:pt idx="90">
                  <c:v>389.88115025099302</c:v>
                </c:pt>
                <c:pt idx="91">
                  <c:v>398.07338199093192</c:v>
                </c:pt>
                <c:pt idx="92">
                  <c:v>406.43774993401297</c:v>
                </c:pt>
                <c:pt idx="93">
                  <c:v>414.97787102777522</c:v>
                </c:pt>
                <c:pt idx="94">
                  <c:v>423.6974382195142</c:v>
                </c:pt>
                <c:pt idx="95">
                  <c:v>432.60022205319848</c:v>
                </c:pt>
                <c:pt idx="96">
                  <c:v>441.69007229993986</c:v>
                </c:pt>
                <c:pt idx="97">
                  <c:v>450.97091962272555</c:v>
                </c:pt>
                <c:pt idx="98">
                  <c:v>460.44677727612685</c:v>
                </c:pt>
                <c:pt idx="99">
                  <c:v>470.12174284172488</c:v>
                </c:pt>
                <c:pt idx="100">
                  <c:v>480</c:v>
                </c:pt>
              </c:numCache>
            </c:numRef>
          </c:yVal>
          <c:smooth val="1"/>
          <c:extLst>
            <c:ext xmlns:c16="http://schemas.microsoft.com/office/drawing/2014/chart" uri="{C3380CC4-5D6E-409C-BE32-E72D297353CC}">
              <c16:uniqueId val="{00000000-7EA7-459C-B762-30119AF3029F}"/>
            </c:ext>
          </c:extLst>
        </c:ser>
        <c:ser>
          <c:idx val="1"/>
          <c:order val="1"/>
          <c:tx>
            <c:v>Line 2</c:v>
          </c:tx>
          <c:spPr>
            <a:ln w="19050" cap="rnd">
              <a:solidFill>
                <a:schemeClr val="accent2"/>
              </a:solidFill>
              <a:round/>
            </a:ln>
            <a:effectLst/>
          </c:spPr>
          <c:marker>
            <c:symbol val="none"/>
          </c:marker>
          <c:xVal>
            <c:numRef>
              <c:f>'Enter data'!$T$9:$T$109</c:f>
              <c:numCache>
                <c:formatCode>General</c:formatCode>
                <c:ptCount val="101"/>
                <c:pt idx="0">
                  <c:v>1</c:v>
                </c:pt>
                <c:pt idx="1">
                  <c:v>1.0210121257071934</c:v>
                </c:pt>
                <c:pt idx="2">
                  <c:v>1.0424657608411214</c:v>
                </c:pt>
                <c:pt idx="3">
                  <c:v>1.0643701824533598</c:v>
                </c:pt>
                <c:pt idx="4">
                  <c:v>1.086734862526058</c:v>
                </c:pt>
                <c:pt idx="5">
                  <c:v>1.1095694720678451</c:v>
                </c:pt>
                <c:pt idx="6">
                  <c:v>1.1328838852957985</c:v>
                </c:pt>
                <c:pt idx="7">
                  <c:v>1.1566881839052874</c:v>
                </c:pt>
                <c:pt idx="8">
                  <c:v>1.1809926614295303</c:v>
                </c:pt>
                <c:pt idx="9">
                  <c:v>1.2058078276907604</c:v>
                </c:pt>
                <c:pt idx="10">
                  <c:v>1.2311444133449163</c:v>
                </c:pt>
                <c:pt idx="11">
                  <c:v>1.2570133745218284</c:v>
                </c:pt>
                <c:pt idx="12">
                  <c:v>1.2834258975629043</c:v>
                </c:pt>
                <c:pt idx="13">
                  <c:v>1.3103934038583633</c:v>
                </c:pt>
                <c:pt idx="14">
                  <c:v>1.337927554786112</c:v>
                </c:pt>
                <c:pt idx="15">
                  <c:v>1.3660402567543954</c:v>
                </c:pt>
                <c:pt idx="16">
                  <c:v>1.3947436663504054</c:v>
                </c:pt>
                <c:pt idx="17">
                  <c:v>1.4240501955970717</c:v>
                </c:pt>
                <c:pt idx="18">
                  <c:v>1.4539725173203104</c:v>
                </c:pt>
                <c:pt idx="19">
                  <c:v>1.4845235706290492</c:v>
                </c:pt>
                <c:pt idx="20">
                  <c:v>1.515716566510398</c:v>
                </c:pt>
                <c:pt idx="21">
                  <c:v>1.5475649935423899</c:v>
                </c:pt>
                <c:pt idx="22">
                  <c:v>1.5800826237267542</c:v>
                </c:pt>
                <c:pt idx="23">
                  <c:v>1.6132835184442524</c:v>
                </c:pt>
                <c:pt idx="24">
                  <c:v>1.6471820345351462</c:v>
                </c:pt>
                <c:pt idx="25">
                  <c:v>1.681792830507429</c:v>
                </c:pt>
                <c:pt idx="26">
                  <c:v>1.7171308728755075</c:v>
                </c:pt>
                <c:pt idx="27">
                  <c:v>1.7532114426320702</c:v>
                </c:pt>
                <c:pt idx="28">
                  <c:v>1.7900501418559449</c:v>
                </c:pt>
                <c:pt idx="29">
                  <c:v>1.827662900458801</c:v>
                </c:pt>
                <c:pt idx="30">
                  <c:v>1.8660659830736148</c:v>
                </c:pt>
                <c:pt idx="31">
                  <c:v>1.9052759960878747</c:v>
                </c:pt>
                <c:pt idx="32">
                  <c:v>1.9453098948245708</c:v>
                </c:pt>
                <c:pt idx="33">
                  <c:v>1.9861849908740716</c:v>
                </c:pt>
                <c:pt idx="34">
                  <c:v>2.0279189595800582</c:v>
                </c:pt>
                <c:pt idx="35">
                  <c:v>2.0705298476827547</c:v>
                </c:pt>
                <c:pt idx="36">
                  <c:v>2.1140360811227605</c:v>
                </c:pt>
                <c:pt idx="37">
                  <c:v>2.158456473008854</c:v>
                </c:pt>
                <c:pt idx="38">
                  <c:v>2.2038102317532213</c:v>
                </c:pt>
                <c:pt idx="39">
                  <c:v>2.2501169693776188</c:v>
                </c:pt>
                <c:pt idx="40">
                  <c:v>2.2973967099940702</c:v>
                </c:pt>
                <c:pt idx="41">
                  <c:v>2.3456698984637572</c:v>
                </c:pt>
                <c:pt idx="42">
                  <c:v>2.3949574092378572</c:v>
                </c:pt>
                <c:pt idx="43">
                  <c:v>2.4452805553841368</c:v>
                </c:pt>
                <c:pt idx="44">
                  <c:v>2.4966610978032233</c:v>
                </c:pt>
                <c:pt idx="45">
                  <c:v>2.549121254638524</c:v>
                </c:pt>
                <c:pt idx="46">
                  <c:v>2.6026837108838667</c:v>
                </c:pt>
                <c:pt idx="47">
                  <c:v>2.6573716281930229</c:v>
                </c:pt>
                <c:pt idx="48">
                  <c:v>2.7132086548953436</c:v>
                </c:pt>
                <c:pt idx="49">
                  <c:v>2.7702189362218492</c:v>
                </c:pt>
                <c:pt idx="50">
                  <c:v>2.8284271247461903</c:v>
                </c:pt>
                <c:pt idx="51">
                  <c:v>2.8878583910449915</c:v>
                </c:pt>
                <c:pt idx="52">
                  <c:v>2.9485384345822023</c:v>
                </c:pt>
                <c:pt idx="53">
                  <c:v>3.0104934948221342</c:v>
                </c:pt>
                <c:pt idx="54">
                  <c:v>3.0737503625760247</c:v>
                </c:pt>
                <c:pt idx="55">
                  <c:v>3.1383363915870026</c:v>
                </c:pt>
                <c:pt idx="56">
                  <c:v>3.2042795103584885</c:v>
                </c:pt>
                <c:pt idx="57">
                  <c:v>3.2716082342311239</c:v>
                </c:pt>
                <c:pt idx="58">
                  <c:v>3.340351677713477</c:v>
                </c:pt>
                <c:pt idx="59">
                  <c:v>3.4105395670718264</c:v>
                </c:pt>
                <c:pt idx="60">
                  <c:v>3.4822022531844965</c:v>
                </c:pt>
                <c:pt idx="61">
                  <c:v>3.5553707246662802</c:v>
                </c:pt>
                <c:pt idx="62">
                  <c:v>3.6300766212686435</c:v>
                </c:pt>
                <c:pt idx="63">
                  <c:v>3.7063522475614832</c:v>
                </c:pt>
                <c:pt idx="64">
                  <c:v>3.7842305869023831</c:v>
                </c:pt>
                <c:pt idx="65">
                  <c:v>3.863745315699382</c:v>
                </c:pt>
                <c:pt idx="66">
                  <c:v>3.9449308179734364</c:v>
                </c:pt>
                <c:pt idx="67">
                  <c:v>4.0278222002268755</c:v>
                </c:pt>
                <c:pt idx="68">
                  <c:v>4.1124553066242653</c:v>
                </c:pt>
                <c:pt idx="69">
                  <c:v>4.1988667344922685</c:v>
                </c:pt>
                <c:pt idx="70">
                  <c:v>4.2870938501451716</c:v>
                </c:pt>
                <c:pt idx="71">
                  <c:v>4.3771748050429578</c:v>
                </c:pt>
                <c:pt idx="72">
                  <c:v>4.4691485522888792</c:v>
                </c:pt>
                <c:pt idx="73">
                  <c:v>4.5630548634736945</c:v>
                </c:pt>
                <c:pt idx="74">
                  <c:v>4.6589343458738224</c:v>
                </c:pt>
                <c:pt idx="75">
                  <c:v>4.7568284600108832</c:v>
                </c:pt>
                <c:pt idx="76">
                  <c:v>4.856779537580187</c:v>
                </c:pt>
                <c:pt idx="77">
                  <c:v>4.9588307997559449</c:v>
                </c:pt>
                <c:pt idx="78">
                  <c:v>5.0630263758811198</c:v>
                </c:pt>
                <c:pt idx="79">
                  <c:v>5.1694113225499683</c:v>
                </c:pt>
                <c:pt idx="80">
                  <c:v>5.2780316430915768</c:v>
                </c:pt>
                <c:pt idx="81">
                  <c:v>5.38893430746276</c:v>
                </c:pt>
                <c:pt idx="82">
                  <c:v>5.5021672725589736</c:v>
                </c:pt>
                <c:pt idx="83">
                  <c:v>5.6177795029519872</c:v>
                </c:pt>
                <c:pt idx="84">
                  <c:v>5.7358209920633092</c:v>
                </c:pt>
                <c:pt idx="85">
                  <c:v>5.8563427837825</c:v>
                </c:pt>
                <c:pt idx="86">
                  <c:v>5.9793969945397532</c:v>
                </c:pt>
                <c:pt idx="87">
                  <c:v>6.1050368358422356</c:v>
                </c:pt>
                <c:pt idx="88">
                  <c:v>6.2333166372839974</c:v>
                </c:pt>
                <c:pt idx="89">
                  <c:v>6.3642918700393487</c:v>
                </c:pt>
                <c:pt idx="90">
                  <c:v>6.4980191708498829</c:v>
                </c:pt>
                <c:pt idx="91">
                  <c:v>6.6345563665155334</c:v>
                </c:pt>
                <c:pt idx="92">
                  <c:v>6.7739624989002163</c:v>
                </c:pt>
                <c:pt idx="93">
                  <c:v>6.9162978504629216</c:v>
                </c:pt>
                <c:pt idx="94">
                  <c:v>7.061623970325237</c:v>
                </c:pt>
                <c:pt idx="95">
                  <c:v>7.2100037008866407</c:v>
                </c:pt>
                <c:pt idx="96">
                  <c:v>7.3615012049989987</c:v>
                </c:pt>
                <c:pt idx="97">
                  <c:v>7.5161819937120917</c:v>
                </c:pt>
                <c:pt idx="98">
                  <c:v>7.6741129546021147</c:v>
                </c:pt>
                <c:pt idx="99">
                  <c:v>7.8353623806954138</c:v>
                </c:pt>
                <c:pt idx="100">
                  <c:v>8</c:v>
                </c:pt>
              </c:numCache>
            </c:numRef>
          </c:xVal>
          <c:yVal>
            <c:numRef>
              <c:f>'Enter data'!$AG$9:$AG$118</c:f>
              <c:numCache>
                <c:formatCode>General</c:formatCode>
                <c:ptCount val="110"/>
                <c:pt idx="0">
                  <c:v>29.999999999999993</c:v>
                </c:pt>
                <c:pt idx="1">
                  <c:v>30.630363771215794</c:v>
                </c:pt>
                <c:pt idx="2">
                  <c:v>31.273972825233635</c:v>
                </c:pt>
                <c:pt idx="3">
                  <c:v>31.931105473600788</c:v>
                </c:pt>
                <c:pt idx="4">
                  <c:v>32.602045875781734</c:v>
                </c:pt>
                <c:pt idx="5">
                  <c:v>33.287084162035342</c:v>
                </c:pt>
                <c:pt idx="6">
                  <c:v>33.986516558873944</c:v>
                </c:pt>
                <c:pt idx="7">
                  <c:v>34.700645517158613</c:v>
                </c:pt>
                <c:pt idx="8">
                  <c:v>35.4297798428859</c:v>
                </c:pt>
                <c:pt idx="9">
                  <c:v>36.174234830722803</c:v>
                </c:pt>
                <c:pt idx="10">
                  <c:v>36.934332400347479</c:v>
                </c:pt>
                <c:pt idx="11">
                  <c:v>37.710401235654842</c:v>
                </c:pt>
                <c:pt idx="12">
                  <c:v>38.502776926887115</c:v>
                </c:pt>
                <c:pt idx="13">
                  <c:v>39.311802115750893</c:v>
                </c:pt>
                <c:pt idx="14">
                  <c:v>40.137826643583352</c:v>
                </c:pt>
                <c:pt idx="15">
                  <c:v>40.981207702631856</c:v>
                </c:pt>
                <c:pt idx="16">
                  <c:v>41.842309990512156</c:v>
                </c:pt>
                <c:pt idx="17">
                  <c:v>42.721505867912136</c:v>
                </c:pt>
                <c:pt idx="18">
                  <c:v>43.619175519609307</c:v>
                </c:pt>
                <c:pt idx="19">
                  <c:v>44.535707118871457</c:v>
                </c:pt>
                <c:pt idx="20">
                  <c:v>45.471496995311931</c:v>
                </c:pt>
                <c:pt idx="21">
                  <c:v>46.426949806271693</c:v>
                </c:pt>
                <c:pt idx="22">
                  <c:v>47.402478711802608</c:v>
                </c:pt>
                <c:pt idx="23">
                  <c:v>48.39850555332756</c:v>
                </c:pt>
                <c:pt idx="24">
                  <c:v>49.415461036054381</c:v>
                </c:pt>
                <c:pt idx="25">
                  <c:v>50.453784915222862</c:v>
                </c:pt>
                <c:pt idx="26">
                  <c:v>51.513926186265216</c:v>
                </c:pt>
                <c:pt idx="27">
                  <c:v>52.596343278962088</c:v>
                </c:pt>
                <c:pt idx="28">
                  <c:v>53.70150425567833</c:v>
                </c:pt>
                <c:pt idx="29">
                  <c:v>54.829887013764015</c:v>
                </c:pt>
                <c:pt idx="30">
                  <c:v>55.981979492208438</c:v>
                </c:pt>
                <c:pt idx="31">
                  <c:v>57.158279882636222</c:v>
                </c:pt>
                <c:pt idx="32">
                  <c:v>58.359296844737109</c:v>
                </c:pt>
                <c:pt idx="33">
                  <c:v>59.585549726222141</c:v>
                </c:pt>
                <c:pt idx="34">
                  <c:v>60.837568787401736</c:v>
                </c:pt>
                <c:pt idx="35">
                  <c:v>62.115895430482624</c:v>
                </c:pt>
                <c:pt idx="36">
                  <c:v>63.421082433682798</c:v>
                </c:pt>
                <c:pt idx="37">
                  <c:v>64.753694190265605</c:v>
                </c:pt>
                <c:pt idx="38">
                  <c:v>66.114306952596635</c:v>
                </c:pt>
                <c:pt idx="39">
                  <c:v>67.503509081328559</c:v>
                </c:pt>
                <c:pt idx="40">
                  <c:v>68.921901299822096</c:v>
                </c:pt>
                <c:pt idx="41">
                  <c:v>70.370096953912707</c:v>
                </c:pt>
                <c:pt idx="42">
                  <c:v>71.848722277135693</c:v>
                </c:pt>
                <c:pt idx="43">
                  <c:v>73.358416661524089</c:v>
                </c:pt>
                <c:pt idx="44">
                  <c:v>74.899832934096679</c:v>
                </c:pt>
                <c:pt idx="45">
                  <c:v>76.473637639155697</c:v>
                </c:pt>
                <c:pt idx="46">
                  <c:v>78.080511326515975</c:v>
                </c:pt>
                <c:pt idx="47">
                  <c:v>79.721148845790665</c:v>
                </c:pt>
                <c:pt idx="48">
                  <c:v>81.396259646860287</c:v>
                </c:pt>
                <c:pt idx="49">
                  <c:v>83.106568086655457</c:v>
                </c:pt>
                <c:pt idx="50">
                  <c:v>84.852813742385692</c:v>
                </c:pt>
                <c:pt idx="51">
                  <c:v>86.635751731349742</c:v>
                </c:pt>
                <c:pt idx="52">
                  <c:v>88.456153037466052</c:v>
                </c:pt>
                <c:pt idx="53">
                  <c:v>90.31480484466401</c:v>
                </c:pt>
                <c:pt idx="54">
                  <c:v>92.212510877280707</c:v>
                </c:pt>
                <c:pt idx="55">
                  <c:v>94.150091747610034</c:v>
                </c:pt>
                <c:pt idx="56">
                  <c:v>96.128385310754638</c:v>
                </c:pt>
                <c:pt idx="57">
                  <c:v>98.148247026933717</c:v>
                </c:pt>
                <c:pt idx="58">
                  <c:v>100.21055033140426</c:v>
                </c:pt>
                <c:pt idx="59">
                  <c:v>102.31618701215477</c:v>
                </c:pt>
                <c:pt idx="60">
                  <c:v>104.46606759553488</c:v>
                </c:pt>
                <c:pt idx="61">
                  <c:v>106.66112173998839</c:v>
                </c:pt>
                <c:pt idx="62">
                  <c:v>108.90229863805929</c:v>
                </c:pt>
                <c:pt idx="63">
                  <c:v>111.19056742684447</c:v>
                </c:pt>
                <c:pt idx="64">
                  <c:v>113.52691760707147</c:v>
                </c:pt>
                <c:pt idx="65">
                  <c:v>115.91235947098143</c:v>
                </c:pt>
                <c:pt idx="66">
                  <c:v>118.34792453920308</c:v>
                </c:pt>
                <c:pt idx="67">
                  <c:v>120.83466600680624</c:v>
                </c:pt>
                <c:pt idx="68">
                  <c:v>123.37365919872794</c:v>
                </c:pt>
                <c:pt idx="69">
                  <c:v>125.96600203476802</c:v>
                </c:pt>
                <c:pt idx="70">
                  <c:v>128.6128155043551</c:v>
                </c:pt>
                <c:pt idx="71">
                  <c:v>131.31524415128871</c:v>
                </c:pt>
                <c:pt idx="72">
                  <c:v>134.07445656866633</c:v>
                </c:pt>
                <c:pt idx="73">
                  <c:v>136.8916459042108</c:v>
                </c:pt>
                <c:pt idx="74">
                  <c:v>139.76803037621465</c:v>
                </c:pt>
                <c:pt idx="75">
                  <c:v>142.70485380032648</c:v>
                </c:pt>
                <c:pt idx="76">
                  <c:v>145.70338612740557</c:v>
                </c:pt>
                <c:pt idx="77">
                  <c:v>148.76492399267832</c:v>
                </c:pt>
                <c:pt idx="78">
                  <c:v>151.89079127643356</c:v>
                </c:pt>
                <c:pt idx="79">
                  <c:v>155.082339676499</c:v>
                </c:pt>
                <c:pt idx="80">
                  <c:v>158.34094929274727</c:v>
                </c:pt>
                <c:pt idx="81">
                  <c:v>161.66802922388277</c:v>
                </c:pt>
                <c:pt idx="82">
                  <c:v>165.06501817676917</c:v>
                </c:pt>
                <c:pt idx="83">
                  <c:v>168.53338508855958</c:v>
                </c:pt>
                <c:pt idx="84">
                  <c:v>172.07462976189922</c:v>
                </c:pt>
                <c:pt idx="85">
                  <c:v>175.69028351347498</c:v>
                </c:pt>
                <c:pt idx="86">
                  <c:v>179.38190983619253</c:v>
                </c:pt>
                <c:pt idx="87">
                  <c:v>183.15110507526703</c:v>
                </c:pt>
                <c:pt idx="88">
                  <c:v>186.99949911851988</c:v>
                </c:pt>
                <c:pt idx="89">
                  <c:v>190.92875610118043</c:v>
                </c:pt>
                <c:pt idx="90">
                  <c:v>194.94057512549645</c:v>
                </c:pt>
                <c:pt idx="91">
                  <c:v>199.03669099546593</c:v>
                </c:pt>
                <c:pt idx="92">
                  <c:v>203.21887496700643</c:v>
                </c:pt>
                <c:pt idx="93">
                  <c:v>207.48893551388758</c:v>
                </c:pt>
                <c:pt idx="94">
                  <c:v>211.84871910975707</c:v>
                </c:pt>
                <c:pt idx="95">
                  <c:v>216.30011102659918</c:v>
                </c:pt>
                <c:pt idx="96">
                  <c:v>220.8450361499699</c:v>
                </c:pt>
                <c:pt idx="97">
                  <c:v>225.48545981136272</c:v>
                </c:pt>
                <c:pt idx="98">
                  <c:v>230.22338863806337</c:v>
                </c:pt>
                <c:pt idx="99">
                  <c:v>235.06087142086236</c:v>
                </c:pt>
                <c:pt idx="100">
                  <c:v>239.99999999999994</c:v>
                </c:pt>
              </c:numCache>
            </c:numRef>
          </c:yVal>
          <c:smooth val="1"/>
          <c:extLst>
            <c:ext xmlns:c16="http://schemas.microsoft.com/office/drawing/2014/chart" uri="{C3380CC4-5D6E-409C-BE32-E72D297353CC}">
              <c16:uniqueId val="{00000001-7EA7-459C-B762-30119AF3029F}"/>
            </c:ext>
          </c:extLst>
        </c:ser>
        <c:ser>
          <c:idx val="2"/>
          <c:order val="2"/>
          <c:tx>
            <c:v>Line 3</c:v>
          </c:tx>
          <c:spPr>
            <a:ln w="19050" cap="rnd">
              <a:solidFill>
                <a:schemeClr val="accent3"/>
              </a:solidFill>
              <a:round/>
            </a:ln>
            <a:effectLst/>
          </c:spPr>
          <c:marker>
            <c:symbol val="none"/>
          </c:marker>
          <c:xVal>
            <c:numRef>
              <c:f>'Enter data'!$T$9:$T$109</c:f>
              <c:numCache>
                <c:formatCode>General</c:formatCode>
                <c:ptCount val="101"/>
                <c:pt idx="0">
                  <c:v>1</c:v>
                </c:pt>
                <c:pt idx="1">
                  <c:v>1.0210121257071934</c:v>
                </c:pt>
                <c:pt idx="2">
                  <c:v>1.0424657608411214</c:v>
                </c:pt>
                <c:pt idx="3">
                  <c:v>1.0643701824533598</c:v>
                </c:pt>
                <c:pt idx="4">
                  <c:v>1.086734862526058</c:v>
                </c:pt>
                <c:pt idx="5">
                  <c:v>1.1095694720678451</c:v>
                </c:pt>
                <c:pt idx="6">
                  <c:v>1.1328838852957985</c:v>
                </c:pt>
                <c:pt idx="7">
                  <c:v>1.1566881839052874</c:v>
                </c:pt>
                <c:pt idx="8">
                  <c:v>1.1809926614295303</c:v>
                </c:pt>
                <c:pt idx="9">
                  <c:v>1.2058078276907604</c:v>
                </c:pt>
                <c:pt idx="10">
                  <c:v>1.2311444133449163</c:v>
                </c:pt>
                <c:pt idx="11">
                  <c:v>1.2570133745218284</c:v>
                </c:pt>
                <c:pt idx="12">
                  <c:v>1.2834258975629043</c:v>
                </c:pt>
                <c:pt idx="13">
                  <c:v>1.3103934038583633</c:v>
                </c:pt>
                <c:pt idx="14">
                  <c:v>1.337927554786112</c:v>
                </c:pt>
                <c:pt idx="15">
                  <c:v>1.3660402567543954</c:v>
                </c:pt>
                <c:pt idx="16">
                  <c:v>1.3947436663504054</c:v>
                </c:pt>
                <c:pt idx="17">
                  <c:v>1.4240501955970717</c:v>
                </c:pt>
                <c:pt idx="18">
                  <c:v>1.4539725173203104</c:v>
                </c:pt>
                <c:pt idx="19">
                  <c:v>1.4845235706290492</c:v>
                </c:pt>
                <c:pt idx="20">
                  <c:v>1.515716566510398</c:v>
                </c:pt>
                <c:pt idx="21">
                  <c:v>1.5475649935423899</c:v>
                </c:pt>
                <c:pt idx="22">
                  <c:v>1.5800826237267542</c:v>
                </c:pt>
                <c:pt idx="23">
                  <c:v>1.6132835184442524</c:v>
                </c:pt>
                <c:pt idx="24">
                  <c:v>1.6471820345351462</c:v>
                </c:pt>
                <c:pt idx="25">
                  <c:v>1.681792830507429</c:v>
                </c:pt>
                <c:pt idx="26">
                  <c:v>1.7171308728755075</c:v>
                </c:pt>
                <c:pt idx="27">
                  <c:v>1.7532114426320702</c:v>
                </c:pt>
                <c:pt idx="28">
                  <c:v>1.7900501418559449</c:v>
                </c:pt>
                <c:pt idx="29">
                  <c:v>1.827662900458801</c:v>
                </c:pt>
                <c:pt idx="30">
                  <c:v>1.8660659830736148</c:v>
                </c:pt>
                <c:pt idx="31">
                  <c:v>1.9052759960878747</c:v>
                </c:pt>
                <c:pt idx="32">
                  <c:v>1.9453098948245708</c:v>
                </c:pt>
                <c:pt idx="33">
                  <c:v>1.9861849908740716</c:v>
                </c:pt>
                <c:pt idx="34">
                  <c:v>2.0279189595800582</c:v>
                </c:pt>
                <c:pt idx="35">
                  <c:v>2.0705298476827547</c:v>
                </c:pt>
                <c:pt idx="36">
                  <c:v>2.1140360811227605</c:v>
                </c:pt>
                <c:pt idx="37">
                  <c:v>2.158456473008854</c:v>
                </c:pt>
                <c:pt idx="38">
                  <c:v>2.2038102317532213</c:v>
                </c:pt>
                <c:pt idx="39">
                  <c:v>2.2501169693776188</c:v>
                </c:pt>
                <c:pt idx="40">
                  <c:v>2.2973967099940702</c:v>
                </c:pt>
                <c:pt idx="41">
                  <c:v>2.3456698984637572</c:v>
                </c:pt>
                <c:pt idx="42">
                  <c:v>2.3949574092378572</c:v>
                </c:pt>
                <c:pt idx="43">
                  <c:v>2.4452805553841368</c:v>
                </c:pt>
                <c:pt idx="44">
                  <c:v>2.4966610978032233</c:v>
                </c:pt>
                <c:pt idx="45">
                  <c:v>2.549121254638524</c:v>
                </c:pt>
                <c:pt idx="46">
                  <c:v>2.6026837108838667</c:v>
                </c:pt>
                <c:pt idx="47">
                  <c:v>2.6573716281930229</c:v>
                </c:pt>
                <c:pt idx="48">
                  <c:v>2.7132086548953436</c:v>
                </c:pt>
                <c:pt idx="49">
                  <c:v>2.7702189362218492</c:v>
                </c:pt>
                <c:pt idx="50">
                  <c:v>2.8284271247461903</c:v>
                </c:pt>
                <c:pt idx="51">
                  <c:v>2.8878583910449915</c:v>
                </c:pt>
                <c:pt idx="52">
                  <c:v>2.9485384345822023</c:v>
                </c:pt>
                <c:pt idx="53">
                  <c:v>3.0104934948221342</c:v>
                </c:pt>
                <c:pt idx="54">
                  <c:v>3.0737503625760247</c:v>
                </c:pt>
                <c:pt idx="55">
                  <c:v>3.1383363915870026</c:v>
                </c:pt>
                <c:pt idx="56">
                  <c:v>3.2042795103584885</c:v>
                </c:pt>
                <c:pt idx="57">
                  <c:v>3.2716082342311239</c:v>
                </c:pt>
                <c:pt idx="58">
                  <c:v>3.340351677713477</c:v>
                </c:pt>
                <c:pt idx="59">
                  <c:v>3.4105395670718264</c:v>
                </c:pt>
                <c:pt idx="60">
                  <c:v>3.4822022531844965</c:v>
                </c:pt>
                <c:pt idx="61">
                  <c:v>3.5553707246662802</c:v>
                </c:pt>
                <c:pt idx="62">
                  <c:v>3.6300766212686435</c:v>
                </c:pt>
                <c:pt idx="63">
                  <c:v>3.7063522475614832</c:v>
                </c:pt>
                <c:pt idx="64">
                  <c:v>3.7842305869023831</c:v>
                </c:pt>
                <c:pt idx="65">
                  <c:v>3.863745315699382</c:v>
                </c:pt>
                <c:pt idx="66">
                  <c:v>3.9449308179734364</c:v>
                </c:pt>
                <c:pt idx="67">
                  <c:v>4.0278222002268755</c:v>
                </c:pt>
                <c:pt idx="68">
                  <c:v>4.1124553066242653</c:v>
                </c:pt>
                <c:pt idx="69">
                  <c:v>4.1988667344922685</c:v>
                </c:pt>
                <c:pt idx="70">
                  <c:v>4.2870938501451716</c:v>
                </c:pt>
                <c:pt idx="71">
                  <c:v>4.3771748050429578</c:v>
                </c:pt>
                <c:pt idx="72">
                  <c:v>4.4691485522888792</c:v>
                </c:pt>
                <c:pt idx="73">
                  <c:v>4.5630548634736945</c:v>
                </c:pt>
                <c:pt idx="74">
                  <c:v>4.6589343458738224</c:v>
                </c:pt>
                <c:pt idx="75">
                  <c:v>4.7568284600108832</c:v>
                </c:pt>
                <c:pt idx="76">
                  <c:v>4.856779537580187</c:v>
                </c:pt>
                <c:pt idx="77">
                  <c:v>4.9588307997559449</c:v>
                </c:pt>
                <c:pt idx="78">
                  <c:v>5.0630263758811198</c:v>
                </c:pt>
                <c:pt idx="79">
                  <c:v>5.1694113225499683</c:v>
                </c:pt>
                <c:pt idx="80">
                  <c:v>5.2780316430915768</c:v>
                </c:pt>
                <c:pt idx="81">
                  <c:v>5.38893430746276</c:v>
                </c:pt>
                <c:pt idx="82">
                  <c:v>5.5021672725589736</c:v>
                </c:pt>
                <c:pt idx="83">
                  <c:v>5.6177795029519872</c:v>
                </c:pt>
                <c:pt idx="84">
                  <c:v>5.7358209920633092</c:v>
                </c:pt>
                <c:pt idx="85">
                  <c:v>5.8563427837825</c:v>
                </c:pt>
                <c:pt idx="86">
                  <c:v>5.9793969945397532</c:v>
                </c:pt>
                <c:pt idx="87">
                  <c:v>6.1050368358422356</c:v>
                </c:pt>
                <c:pt idx="88">
                  <c:v>6.2333166372839974</c:v>
                </c:pt>
                <c:pt idx="89">
                  <c:v>6.3642918700393487</c:v>
                </c:pt>
                <c:pt idx="90">
                  <c:v>6.4980191708498829</c:v>
                </c:pt>
                <c:pt idx="91">
                  <c:v>6.6345563665155334</c:v>
                </c:pt>
                <c:pt idx="92">
                  <c:v>6.7739624989002163</c:v>
                </c:pt>
                <c:pt idx="93">
                  <c:v>6.9162978504629216</c:v>
                </c:pt>
                <c:pt idx="94">
                  <c:v>7.061623970325237</c:v>
                </c:pt>
                <c:pt idx="95">
                  <c:v>7.2100037008866407</c:v>
                </c:pt>
                <c:pt idx="96">
                  <c:v>7.3615012049989987</c:v>
                </c:pt>
                <c:pt idx="97">
                  <c:v>7.5161819937120917</c:v>
                </c:pt>
                <c:pt idx="98">
                  <c:v>7.6741129546021147</c:v>
                </c:pt>
                <c:pt idx="99">
                  <c:v>7.8353623806954138</c:v>
                </c:pt>
                <c:pt idx="100">
                  <c:v>8</c:v>
                </c:pt>
              </c:numCache>
            </c:numRef>
          </c:xVal>
          <c:yVal>
            <c:numRef>
              <c:f>'Enter data'!$AH$9:$AH$109</c:f>
              <c:numCache>
                <c:formatCode>General</c:formatCode>
                <c:ptCount val="101"/>
                <c:pt idx="0">
                  <c:v>15</c:v>
                </c:pt>
                <c:pt idx="1">
                  <c:v>15.315181885607899</c:v>
                </c:pt>
                <c:pt idx="2">
                  <c:v>15.636986412616823</c:v>
                </c:pt>
                <c:pt idx="3">
                  <c:v>15.965552736800396</c:v>
                </c:pt>
                <c:pt idx="4">
                  <c:v>16.301022937890867</c:v>
                </c:pt>
                <c:pt idx="5">
                  <c:v>16.643542081017674</c:v>
                </c:pt>
                <c:pt idx="6">
                  <c:v>16.993258279436979</c:v>
                </c:pt>
                <c:pt idx="7">
                  <c:v>17.35032275857931</c:v>
                </c:pt>
                <c:pt idx="8">
                  <c:v>17.714889921442953</c:v>
                </c:pt>
                <c:pt idx="9">
                  <c:v>18.087117415361405</c:v>
                </c:pt>
                <c:pt idx="10">
                  <c:v>18.467166200173743</c:v>
                </c:pt>
                <c:pt idx="11">
                  <c:v>18.855200617827425</c:v>
                </c:pt>
                <c:pt idx="12">
                  <c:v>19.251388463443565</c:v>
                </c:pt>
                <c:pt idx="13">
                  <c:v>19.655901057875447</c:v>
                </c:pt>
                <c:pt idx="14">
                  <c:v>20.06891332179168</c:v>
                </c:pt>
                <c:pt idx="15">
                  <c:v>20.490603851315932</c:v>
                </c:pt>
                <c:pt idx="16">
                  <c:v>20.921154995256082</c:v>
                </c:pt>
                <c:pt idx="17">
                  <c:v>21.360752933956075</c:v>
                </c:pt>
                <c:pt idx="18">
                  <c:v>21.809587759804657</c:v>
                </c:pt>
                <c:pt idx="19">
                  <c:v>22.267853559435736</c:v>
                </c:pt>
                <c:pt idx="20">
                  <c:v>22.735748497655972</c:v>
                </c:pt>
                <c:pt idx="21">
                  <c:v>23.21347490313585</c:v>
                </c:pt>
                <c:pt idx="22">
                  <c:v>23.701239355901308</c:v>
                </c:pt>
                <c:pt idx="23">
                  <c:v>24.199252776663783</c:v>
                </c:pt>
                <c:pt idx="24">
                  <c:v>24.707730518027194</c:v>
                </c:pt>
                <c:pt idx="25">
                  <c:v>25.226892457611434</c:v>
                </c:pt>
                <c:pt idx="26">
                  <c:v>25.756963093132612</c:v>
                </c:pt>
                <c:pt idx="27">
                  <c:v>26.298171639481048</c:v>
                </c:pt>
                <c:pt idx="28">
                  <c:v>26.850752127839172</c:v>
                </c:pt>
                <c:pt idx="29">
                  <c:v>27.414943506882011</c:v>
                </c:pt>
                <c:pt idx="30">
                  <c:v>27.990989746104223</c:v>
                </c:pt>
                <c:pt idx="31">
                  <c:v>28.579139941318115</c:v>
                </c:pt>
                <c:pt idx="32">
                  <c:v>29.179648422368565</c:v>
                </c:pt>
                <c:pt idx="33">
                  <c:v>29.792774863111074</c:v>
                </c:pt>
                <c:pt idx="34">
                  <c:v>30.418784393700872</c:v>
                </c:pt>
                <c:pt idx="35">
                  <c:v>31.057947715241319</c:v>
                </c:pt>
                <c:pt idx="36">
                  <c:v>31.710541216841406</c:v>
                </c:pt>
                <c:pt idx="37">
                  <c:v>32.37684709513281</c:v>
                </c:pt>
                <c:pt idx="38">
                  <c:v>33.057153476298325</c:v>
                </c:pt>
                <c:pt idx="39">
                  <c:v>33.75175454066428</c:v>
                </c:pt>
                <c:pt idx="40">
                  <c:v>34.460950649911048</c:v>
                </c:pt>
                <c:pt idx="41">
                  <c:v>35.185048476956361</c:v>
                </c:pt>
                <c:pt idx="42">
                  <c:v>35.924361138567853</c:v>
                </c:pt>
                <c:pt idx="43">
                  <c:v>36.679208330762059</c:v>
                </c:pt>
                <c:pt idx="44">
                  <c:v>37.449916467048347</c:v>
                </c:pt>
                <c:pt idx="45">
                  <c:v>38.236818819577856</c:v>
                </c:pt>
                <c:pt idx="46">
                  <c:v>39.040255663257994</c:v>
                </c:pt>
                <c:pt idx="47">
                  <c:v>39.86057442289534</c:v>
                </c:pt>
                <c:pt idx="48">
                  <c:v>40.698129823430158</c:v>
                </c:pt>
                <c:pt idx="49">
                  <c:v>41.553284043327736</c:v>
                </c:pt>
                <c:pt idx="50">
                  <c:v>42.426406871192853</c:v>
                </c:pt>
                <c:pt idx="51">
                  <c:v>43.317875865674871</c:v>
                </c:pt>
                <c:pt idx="52">
                  <c:v>44.228076518733033</c:v>
                </c:pt>
                <c:pt idx="53">
                  <c:v>45.157402422332019</c:v>
                </c:pt>
                <c:pt idx="54">
                  <c:v>46.10625543864036</c:v>
                </c:pt>
                <c:pt idx="55">
                  <c:v>47.075045873805031</c:v>
                </c:pt>
                <c:pt idx="56">
                  <c:v>48.064192655377333</c:v>
                </c:pt>
                <c:pt idx="57">
                  <c:v>49.074123513466866</c:v>
                </c:pt>
                <c:pt idx="58">
                  <c:v>50.105275165702146</c:v>
                </c:pt>
                <c:pt idx="59">
                  <c:v>51.158093506077392</c:v>
                </c:pt>
                <c:pt idx="60">
                  <c:v>52.233033797767447</c:v>
                </c:pt>
                <c:pt idx="61">
                  <c:v>53.330560869994201</c:v>
                </c:pt>
                <c:pt idx="62">
                  <c:v>54.451149319029653</c:v>
                </c:pt>
                <c:pt idx="63">
                  <c:v>55.595283713422241</c:v>
                </c:pt>
                <c:pt idx="64">
                  <c:v>56.763458803535748</c:v>
                </c:pt>
                <c:pt idx="65">
                  <c:v>57.956179735490728</c:v>
                </c:pt>
                <c:pt idx="66">
                  <c:v>59.173962269601546</c:v>
                </c:pt>
                <c:pt idx="67">
                  <c:v>60.41733300340313</c:v>
                </c:pt>
                <c:pt idx="68">
                  <c:v>61.686829599363975</c:v>
                </c:pt>
                <c:pt idx="69">
                  <c:v>62.983001017384019</c:v>
                </c:pt>
                <c:pt idx="70">
                  <c:v>64.306407752177577</c:v>
                </c:pt>
                <c:pt idx="71">
                  <c:v>65.657622075644369</c:v>
                </c:pt>
                <c:pt idx="72">
                  <c:v>67.037228284333182</c:v>
                </c:pt>
                <c:pt idx="73">
                  <c:v>68.445822952105402</c:v>
                </c:pt>
                <c:pt idx="74">
                  <c:v>69.884015188107341</c:v>
                </c:pt>
                <c:pt idx="75">
                  <c:v>71.352426900163252</c:v>
                </c:pt>
                <c:pt idx="76">
                  <c:v>72.851693063702797</c:v>
                </c:pt>
                <c:pt idx="77">
                  <c:v>74.382461996339174</c:v>
                </c:pt>
                <c:pt idx="78">
                  <c:v>75.945395638216795</c:v>
                </c:pt>
                <c:pt idx="79">
                  <c:v>77.54116983824953</c:v>
                </c:pt>
                <c:pt idx="80">
                  <c:v>79.170474646373648</c:v>
                </c:pt>
                <c:pt idx="81">
                  <c:v>80.834014611941399</c:v>
                </c:pt>
                <c:pt idx="82">
                  <c:v>82.5325090883846</c:v>
                </c:pt>
                <c:pt idx="83">
                  <c:v>84.266692544279806</c:v>
                </c:pt>
                <c:pt idx="84">
                  <c:v>86.037314880949637</c:v>
                </c:pt>
                <c:pt idx="85">
                  <c:v>87.845141756737505</c:v>
                </c:pt>
                <c:pt idx="86">
                  <c:v>89.690954918096281</c:v>
                </c:pt>
                <c:pt idx="87">
                  <c:v>91.575552537633527</c:v>
                </c:pt>
                <c:pt idx="88">
                  <c:v>93.499749559259968</c:v>
                </c:pt>
                <c:pt idx="89">
                  <c:v>95.464378050590241</c:v>
                </c:pt>
                <c:pt idx="90">
                  <c:v>97.470287562748254</c:v>
                </c:pt>
                <c:pt idx="91">
                  <c:v>99.51834549773298</c:v>
                </c:pt>
                <c:pt idx="92">
                  <c:v>101.60943748350324</c:v>
                </c:pt>
                <c:pt idx="93">
                  <c:v>103.74446775694381</c:v>
                </c:pt>
                <c:pt idx="94">
                  <c:v>105.92435955487855</c:v>
                </c:pt>
                <c:pt idx="95">
                  <c:v>108.15005551329962</c:v>
                </c:pt>
                <c:pt idx="96">
                  <c:v>110.42251807498496</c:v>
                </c:pt>
                <c:pt idx="97">
                  <c:v>112.74272990568139</c:v>
                </c:pt>
                <c:pt idx="98">
                  <c:v>115.11169431903171</c:v>
                </c:pt>
                <c:pt idx="99">
                  <c:v>117.53043571043122</c:v>
                </c:pt>
                <c:pt idx="100">
                  <c:v>120</c:v>
                </c:pt>
              </c:numCache>
            </c:numRef>
          </c:yVal>
          <c:smooth val="1"/>
          <c:extLst>
            <c:ext xmlns:c16="http://schemas.microsoft.com/office/drawing/2014/chart" uri="{C3380CC4-5D6E-409C-BE32-E72D297353CC}">
              <c16:uniqueId val="{00000002-7EA7-459C-B762-30119AF3029F}"/>
            </c:ext>
          </c:extLst>
        </c:ser>
        <c:dLbls>
          <c:showLegendKey val="0"/>
          <c:showVal val="0"/>
          <c:showCatName val="0"/>
          <c:showSerName val="0"/>
          <c:showPercent val="0"/>
          <c:showBubbleSize val="0"/>
        </c:dLbls>
        <c:axId val="405862232"/>
        <c:axId val="405863800"/>
      </c:scatterChart>
      <c:scatterChart>
        <c:scatterStyle val="lineMarker"/>
        <c:varyColors val="0"/>
        <c:ser>
          <c:idx val="3"/>
          <c:order val="3"/>
          <c:tx>
            <c:v>Transition frequencies</c:v>
          </c:tx>
          <c:spPr>
            <a:ln w="19050" cap="rnd">
              <a:solidFill>
                <a:schemeClr val="accent4"/>
              </a:solidFill>
              <a:round/>
            </a:ln>
            <a:effectLst/>
          </c:spPr>
          <c:marker>
            <c:symbol val="none"/>
          </c:marker>
          <c:xVal>
            <c:numRef>
              <c:f>'Enter data'!$AI$9:$AI$16</c:f>
              <c:numCache>
                <c:formatCode>General</c:formatCode>
                <c:ptCount val="8"/>
                <c:pt idx="0">
                  <c:v>1</c:v>
                </c:pt>
                <c:pt idx="1">
                  <c:v>1</c:v>
                </c:pt>
                <c:pt idx="2">
                  <c:v>2</c:v>
                </c:pt>
                <c:pt idx="3">
                  <c:v>2</c:v>
                </c:pt>
                <c:pt idx="4">
                  <c:v>4.0000000000000009</c:v>
                </c:pt>
                <c:pt idx="5">
                  <c:v>4.0000000000000009</c:v>
                </c:pt>
                <c:pt idx="6">
                  <c:v>8</c:v>
                </c:pt>
                <c:pt idx="7">
                  <c:v>8</c:v>
                </c:pt>
              </c:numCache>
            </c:numRef>
          </c:xVal>
          <c:yVal>
            <c:numRef>
              <c:f>'Enter data'!$AJ$9:$AJ$16</c:f>
              <c:numCache>
                <c:formatCode>General</c:formatCode>
                <c:ptCount val="8"/>
                <c:pt idx="0">
                  <c:v>-20</c:v>
                </c:pt>
                <c:pt idx="1">
                  <c:v>200</c:v>
                </c:pt>
                <c:pt idx="2">
                  <c:v>200</c:v>
                </c:pt>
                <c:pt idx="3">
                  <c:v>-20</c:v>
                </c:pt>
                <c:pt idx="4">
                  <c:v>-20</c:v>
                </c:pt>
                <c:pt idx="5">
                  <c:v>200</c:v>
                </c:pt>
                <c:pt idx="6">
                  <c:v>200</c:v>
                </c:pt>
                <c:pt idx="7">
                  <c:v>-20</c:v>
                </c:pt>
              </c:numCache>
            </c:numRef>
          </c:yVal>
          <c:smooth val="0"/>
          <c:extLst>
            <c:ext xmlns:c16="http://schemas.microsoft.com/office/drawing/2014/chart" uri="{C3380CC4-5D6E-409C-BE32-E72D297353CC}">
              <c16:uniqueId val="{00000000-CFBD-421F-BFF0-C3F77B57EC30}"/>
            </c:ext>
          </c:extLst>
        </c:ser>
        <c:dLbls>
          <c:showLegendKey val="0"/>
          <c:showVal val="0"/>
          <c:showCatName val="0"/>
          <c:showSerName val="0"/>
          <c:showPercent val="0"/>
          <c:showBubbleSize val="0"/>
        </c:dLbls>
        <c:axId val="405862232"/>
        <c:axId val="405863800"/>
      </c:scatterChart>
      <c:valAx>
        <c:axId val="405862232"/>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5863800"/>
        <c:crosses val="autoZero"/>
        <c:crossBetween val="midCat"/>
      </c:valAx>
      <c:valAx>
        <c:axId val="405863800"/>
        <c:scaling>
          <c:orientation val="minMax"/>
          <c:max val="18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S21 phase angle (degrees)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5862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TRL line phase angles</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62116943222968"/>
          <c:y val="0.11225170848474288"/>
          <c:w val="0.81593439860122152"/>
          <c:h val="0.63406438122517406"/>
        </c:manualLayout>
      </c:layout>
      <c:scatterChart>
        <c:scatterStyle val="smoothMarker"/>
        <c:varyColors val="0"/>
        <c:ser>
          <c:idx val="0"/>
          <c:order val="0"/>
          <c:tx>
            <c:v>Line 1</c:v>
          </c:tx>
          <c:spPr>
            <a:ln w="19050" cap="rnd">
              <a:solidFill>
                <a:schemeClr val="accent1"/>
              </a:solidFill>
              <a:round/>
            </a:ln>
            <a:effectLst/>
          </c:spPr>
          <c:marker>
            <c:symbol val="none"/>
          </c:marker>
          <c:xVal>
            <c:numRef>
              <c:f>'Enter data'!$T$9:$T$109</c:f>
              <c:numCache>
                <c:formatCode>General</c:formatCode>
                <c:ptCount val="101"/>
                <c:pt idx="0">
                  <c:v>1</c:v>
                </c:pt>
                <c:pt idx="1">
                  <c:v>1.0210121257071934</c:v>
                </c:pt>
                <c:pt idx="2">
                  <c:v>1.0424657608411214</c:v>
                </c:pt>
                <c:pt idx="3">
                  <c:v>1.0643701824533598</c:v>
                </c:pt>
                <c:pt idx="4">
                  <c:v>1.086734862526058</c:v>
                </c:pt>
                <c:pt idx="5">
                  <c:v>1.1095694720678451</c:v>
                </c:pt>
                <c:pt idx="6">
                  <c:v>1.1328838852957985</c:v>
                </c:pt>
                <c:pt idx="7">
                  <c:v>1.1566881839052874</c:v>
                </c:pt>
                <c:pt idx="8">
                  <c:v>1.1809926614295303</c:v>
                </c:pt>
                <c:pt idx="9">
                  <c:v>1.2058078276907604</c:v>
                </c:pt>
                <c:pt idx="10">
                  <c:v>1.2311444133449163</c:v>
                </c:pt>
                <c:pt idx="11">
                  <c:v>1.2570133745218284</c:v>
                </c:pt>
                <c:pt idx="12">
                  <c:v>1.2834258975629043</c:v>
                </c:pt>
                <c:pt idx="13">
                  <c:v>1.3103934038583633</c:v>
                </c:pt>
                <c:pt idx="14">
                  <c:v>1.337927554786112</c:v>
                </c:pt>
                <c:pt idx="15">
                  <c:v>1.3660402567543954</c:v>
                </c:pt>
                <c:pt idx="16">
                  <c:v>1.3947436663504054</c:v>
                </c:pt>
                <c:pt idx="17">
                  <c:v>1.4240501955970717</c:v>
                </c:pt>
                <c:pt idx="18">
                  <c:v>1.4539725173203104</c:v>
                </c:pt>
                <c:pt idx="19">
                  <c:v>1.4845235706290492</c:v>
                </c:pt>
                <c:pt idx="20">
                  <c:v>1.515716566510398</c:v>
                </c:pt>
                <c:pt idx="21">
                  <c:v>1.5475649935423899</c:v>
                </c:pt>
                <c:pt idx="22">
                  <c:v>1.5800826237267542</c:v>
                </c:pt>
                <c:pt idx="23">
                  <c:v>1.6132835184442524</c:v>
                </c:pt>
                <c:pt idx="24">
                  <c:v>1.6471820345351462</c:v>
                </c:pt>
                <c:pt idx="25">
                  <c:v>1.681792830507429</c:v>
                </c:pt>
                <c:pt idx="26">
                  <c:v>1.7171308728755075</c:v>
                </c:pt>
                <c:pt idx="27">
                  <c:v>1.7532114426320702</c:v>
                </c:pt>
                <c:pt idx="28">
                  <c:v>1.7900501418559449</c:v>
                </c:pt>
                <c:pt idx="29">
                  <c:v>1.827662900458801</c:v>
                </c:pt>
                <c:pt idx="30">
                  <c:v>1.8660659830736148</c:v>
                </c:pt>
                <c:pt idx="31">
                  <c:v>1.9052759960878747</c:v>
                </c:pt>
                <c:pt idx="32">
                  <c:v>1.9453098948245708</c:v>
                </c:pt>
                <c:pt idx="33">
                  <c:v>1.9861849908740716</c:v>
                </c:pt>
                <c:pt idx="34">
                  <c:v>2.0279189595800582</c:v>
                </c:pt>
                <c:pt idx="35">
                  <c:v>2.0705298476827547</c:v>
                </c:pt>
                <c:pt idx="36">
                  <c:v>2.1140360811227605</c:v>
                </c:pt>
                <c:pt idx="37">
                  <c:v>2.158456473008854</c:v>
                </c:pt>
                <c:pt idx="38">
                  <c:v>2.2038102317532213</c:v>
                </c:pt>
                <c:pt idx="39">
                  <c:v>2.2501169693776188</c:v>
                </c:pt>
                <c:pt idx="40">
                  <c:v>2.2973967099940702</c:v>
                </c:pt>
                <c:pt idx="41">
                  <c:v>2.3456698984637572</c:v>
                </c:pt>
                <c:pt idx="42">
                  <c:v>2.3949574092378572</c:v>
                </c:pt>
                <c:pt idx="43">
                  <c:v>2.4452805553841368</c:v>
                </c:pt>
                <c:pt idx="44">
                  <c:v>2.4966610978032233</c:v>
                </c:pt>
                <c:pt idx="45">
                  <c:v>2.549121254638524</c:v>
                </c:pt>
                <c:pt idx="46">
                  <c:v>2.6026837108838667</c:v>
                </c:pt>
                <c:pt idx="47">
                  <c:v>2.6573716281930229</c:v>
                </c:pt>
                <c:pt idx="48">
                  <c:v>2.7132086548953436</c:v>
                </c:pt>
                <c:pt idx="49">
                  <c:v>2.7702189362218492</c:v>
                </c:pt>
                <c:pt idx="50">
                  <c:v>2.8284271247461903</c:v>
                </c:pt>
                <c:pt idx="51">
                  <c:v>2.8878583910449915</c:v>
                </c:pt>
                <c:pt idx="52">
                  <c:v>2.9485384345822023</c:v>
                </c:pt>
                <c:pt idx="53">
                  <c:v>3.0104934948221342</c:v>
                </c:pt>
                <c:pt idx="54">
                  <c:v>3.0737503625760247</c:v>
                </c:pt>
                <c:pt idx="55">
                  <c:v>3.1383363915870026</c:v>
                </c:pt>
                <c:pt idx="56">
                  <c:v>3.2042795103584885</c:v>
                </c:pt>
                <c:pt idx="57">
                  <c:v>3.2716082342311239</c:v>
                </c:pt>
                <c:pt idx="58">
                  <c:v>3.340351677713477</c:v>
                </c:pt>
                <c:pt idx="59">
                  <c:v>3.4105395670718264</c:v>
                </c:pt>
                <c:pt idx="60">
                  <c:v>3.4822022531844965</c:v>
                </c:pt>
                <c:pt idx="61">
                  <c:v>3.5553707246662802</c:v>
                </c:pt>
                <c:pt idx="62">
                  <c:v>3.6300766212686435</c:v>
                </c:pt>
                <c:pt idx="63">
                  <c:v>3.7063522475614832</c:v>
                </c:pt>
                <c:pt idx="64">
                  <c:v>3.7842305869023831</c:v>
                </c:pt>
                <c:pt idx="65">
                  <c:v>3.863745315699382</c:v>
                </c:pt>
                <c:pt idx="66">
                  <c:v>3.9449308179734364</c:v>
                </c:pt>
                <c:pt idx="67">
                  <c:v>4.0278222002268755</c:v>
                </c:pt>
                <c:pt idx="68">
                  <c:v>4.1124553066242653</c:v>
                </c:pt>
                <c:pt idx="69">
                  <c:v>4.1988667344922685</c:v>
                </c:pt>
                <c:pt idx="70">
                  <c:v>4.2870938501451716</c:v>
                </c:pt>
                <c:pt idx="71">
                  <c:v>4.3771748050429578</c:v>
                </c:pt>
                <c:pt idx="72">
                  <c:v>4.4691485522888792</c:v>
                </c:pt>
                <c:pt idx="73">
                  <c:v>4.5630548634736945</c:v>
                </c:pt>
                <c:pt idx="74">
                  <c:v>4.6589343458738224</c:v>
                </c:pt>
                <c:pt idx="75">
                  <c:v>4.7568284600108832</c:v>
                </c:pt>
                <c:pt idx="76">
                  <c:v>4.856779537580187</c:v>
                </c:pt>
                <c:pt idx="77">
                  <c:v>4.9588307997559449</c:v>
                </c:pt>
                <c:pt idx="78">
                  <c:v>5.0630263758811198</c:v>
                </c:pt>
                <c:pt idx="79">
                  <c:v>5.1694113225499683</c:v>
                </c:pt>
                <c:pt idx="80">
                  <c:v>5.2780316430915768</c:v>
                </c:pt>
                <c:pt idx="81">
                  <c:v>5.38893430746276</c:v>
                </c:pt>
                <c:pt idx="82">
                  <c:v>5.5021672725589736</c:v>
                </c:pt>
                <c:pt idx="83">
                  <c:v>5.6177795029519872</c:v>
                </c:pt>
                <c:pt idx="84">
                  <c:v>5.7358209920633092</c:v>
                </c:pt>
                <c:pt idx="85">
                  <c:v>5.8563427837825</c:v>
                </c:pt>
                <c:pt idx="86">
                  <c:v>5.9793969945397532</c:v>
                </c:pt>
                <c:pt idx="87">
                  <c:v>6.1050368358422356</c:v>
                </c:pt>
                <c:pt idx="88">
                  <c:v>6.2333166372839974</c:v>
                </c:pt>
                <c:pt idx="89">
                  <c:v>6.3642918700393487</c:v>
                </c:pt>
                <c:pt idx="90">
                  <c:v>6.4980191708498829</c:v>
                </c:pt>
                <c:pt idx="91">
                  <c:v>6.6345563665155334</c:v>
                </c:pt>
                <c:pt idx="92">
                  <c:v>6.7739624989002163</c:v>
                </c:pt>
                <c:pt idx="93">
                  <c:v>6.9162978504629216</c:v>
                </c:pt>
                <c:pt idx="94">
                  <c:v>7.061623970325237</c:v>
                </c:pt>
                <c:pt idx="95">
                  <c:v>7.2100037008866407</c:v>
                </c:pt>
                <c:pt idx="96">
                  <c:v>7.3615012049989987</c:v>
                </c:pt>
                <c:pt idx="97">
                  <c:v>7.5161819937120917</c:v>
                </c:pt>
                <c:pt idx="98">
                  <c:v>7.6741129546021147</c:v>
                </c:pt>
                <c:pt idx="99">
                  <c:v>7.8353623806954138</c:v>
                </c:pt>
                <c:pt idx="100">
                  <c:v>8</c:v>
                </c:pt>
              </c:numCache>
            </c:numRef>
          </c:xVal>
          <c:yVal>
            <c:numRef>
              <c:f>'Enter data'!$AL$9:$AL$109</c:f>
              <c:numCache>
                <c:formatCode>General</c:formatCode>
                <c:ptCount val="101"/>
                <c:pt idx="0">
                  <c:v>67.11927854842601</c:v>
                </c:pt>
                <c:pt idx="1">
                  <c:v>68.529597266661682</c:v>
                </c:pt>
                <c:pt idx="2">
                  <c:v>69.969549779092105</c:v>
                </c:pt>
                <c:pt idx="3">
                  <c:v>71.439758754726085</c:v>
                </c:pt>
                <c:pt idx="4">
                  <c:v>72.940859946171955</c:v>
                </c:pt>
                <c:pt idx="5">
                  <c:v>74.4735024645517</c:v>
                </c:pt>
                <c:pt idx="6">
                  <c:v>76.03834906019182</c:v>
                </c:pt>
                <c:pt idx="7">
                  <c:v>77.636076409212009</c:v>
                </c:pt>
                <c:pt idx="8">
                  <c:v>79.267375406135628</c:v>
                </c:pt>
                <c:pt idx="9">
                  <c:v>80.932951462648631</c:v>
                </c:pt>
                <c:pt idx="10">
                  <c:v>82.633524812635983</c:v>
                </c:pt>
                <c:pt idx="11">
                  <c:v>84.369830823627552</c:v>
                </c:pt>
                <c:pt idx="12">
                  <c:v>86.142620314788246</c:v>
                </c:pt>
                <c:pt idx="13">
                  <c:v>87.952659881589597</c:v>
                </c:pt>
                <c:pt idx="14">
                  <c:v>89.80073222730357</c:v>
                </c:pt>
                <c:pt idx="15">
                  <c:v>91.687636501461682</c:v>
                </c:pt>
                <c:pt idx="16">
                  <c:v>93.614188645425841</c:v>
                </c:pt>
                <c:pt idx="17">
                  <c:v>95.581221745220418</c:v>
                </c:pt>
                <c:pt idx="18">
                  <c:v>97.589586391778113</c:v>
                </c:pt>
                <c:pt idx="19">
                  <c:v>99.640151048755129</c:v>
                </c:pt>
                <c:pt idx="20">
                  <c:v>101.73380242807531</c:v>
                </c:pt>
                <c:pt idx="21">
                  <c:v>103.87144587336479</c:v>
                </c:pt>
                <c:pt idx="22">
                  <c:v>106.05400575144384</c:v>
                </c:pt>
                <c:pt idx="23">
                  <c:v>108.28242585204457</c:v>
                </c:pt>
                <c:pt idx="24">
                  <c:v>110.55766979592758</c:v>
                </c:pt>
                <c:pt idx="25">
                  <c:v>112.88072145157398</c:v>
                </c:pt>
                <c:pt idx="26">
                  <c:v>115.25258536063311</c:v>
                </c:pt>
                <c:pt idx="27">
                  <c:v>117.67428717230973</c:v>
                </c:pt>
                <c:pt idx="28">
                  <c:v>120.14687408687868</c:v>
                </c:pt>
                <c:pt idx="29">
                  <c:v>122.67141530851848</c:v>
                </c:pt>
                <c:pt idx="30">
                  <c:v>125.24900250766041</c:v>
                </c:pt>
                <c:pt idx="31">
                  <c:v>127.8807502930519</c:v>
                </c:pt>
                <c:pt idx="32">
                  <c:v>130.56779669373972</c:v>
                </c:pt>
                <c:pt idx="33">
                  <c:v>133.3113036511798</c:v>
                </c:pt>
                <c:pt idx="34">
                  <c:v>136.11245752168821</c:v>
                </c:pt>
                <c:pt idx="35">
                  <c:v>138.97246958944891</c:v>
                </c:pt>
                <c:pt idx="36">
                  <c:v>141.8925765903015</c:v>
                </c:pt>
                <c:pt idx="37">
                  <c:v>144.87404124653446</c:v>
                </c:pt>
                <c:pt idx="38">
                  <c:v>147.91815281291576</c:v>
                </c:pt>
                <c:pt idx="39">
                  <c:v>151.02622763419657</c:v>
                </c:pt>
                <c:pt idx="40">
                  <c:v>154.19960971432951</c:v>
                </c:pt>
                <c:pt idx="41">
                  <c:v>157.43967129764712</c:v>
                </c:pt>
                <c:pt idx="42">
                  <c:v>160.74781346225248</c:v>
                </c:pt>
                <c:pt idx="43">
                  <c:v>164.12546672587777</c:v>
                </c:pt>
                <c:pt idx="44">
                  <c:v>167.57409166447366</c:v>
                </c:pt>
                <c:pt idx="45">
                  <c:v>171.09517954379629</c:v>
                </c:pt>
                <c:pt idx="46">
                  <c:v>174.69025296426534</c:v>
                </c:pt>
                <c:pt idx="47">
                  <c:v>178.36086651937188</c:v>
                </c:pt>
                <c:pt idx="48">
                  <c:v>182.10860746792088</c:v>
                </c:pt>
                <c:pt idx="49">
                  <c:v>185.93509642039871</c:v>
                </c:pt>
                <c:pt idx="50">
                  <c:v>189.84198803976329</c:v>
                </c:pt>
                <c:pt idx="51">
                  <c:v>193.83097175695821</c:v>
                </c:pt>
                <c:pt idx="52">
                  <c:v>197.90377250146287</c:v>
                </c:pt>
                <c:pt idx="53">
                  <c:v>202.06215144719138</c:v>
                </c:pt>
                <c:pt idx="54">
                  <c:v>206.30790677406569</c:v>
                </c:pt>
                <c:pt idx="55">
                  <c:v>210.64287444559019</c:v>
                </c:pt>
                <c:pt idx="56">
                  <c:v>215.06892900276554</c:v>
                </c:pt>
                <c:pt idx="57">
                  <c:v>219.58798437468303</c:v>
                </c:pt>
                <c:pt idx="58">
                  <c:v>224.20199470615304</c:v>
                </c:pt>
                <c:pt idx="59">
                  <c:v>228.9129552027222</c:v>
                </c:pt>
                <c:pt idx="60">
                  <c:v>233.72290299344692</c:v>
                </c:pt>
                <c:pt idx="61">
                  <c:v>238.63391801179537</c:v>
                </c:pt>
                <c:pt idx="62">
                  <c:v>243.64812389505929</c:v>
                </c:pt>
                <c:pt idx="63">
                  <c:v>248.76768890266402</c:v>
                </c:pt>
                <c:pt idx="64">
                  <c:v>253.99482685377475</c:v>
                </c:pt>
                <c:pt idx="65">
                  <c:v>259.33179808460307</c:v>
                </c:pt>
                <c:pt idx="66">
                  <c:v>264.78091042582923</c:v>
                </c:pt>
                <c:pt idx="67">
                  <c:v>270.34452020056182</c:v>
                </c:pt>
                <c:pt idx="68">
                  <c:v>276.02503324326682</c:v>
                </c:pt>
                <c:pt idx="69">
                  <c:v>281.82490594010653</c:v>
                </c:pt>
                <c:pt idx="70">
                  <c:v>287.74664629113789</c:v>
                </c:pt>
                <c:pt idx="71">
                  <c:v>293.79281499483068</c:v>
                </c:pt>
                <c:pt idx="72">
                  <c:v>299.9660265553722</c:v>
                </c:pt>
                <c:pt idx="73">
                  <c:v>306.26895041324093</c:v>
                </c:pt>
                <c:pt idx="74">
                  <c:v>312.70431209953409</c:v>
                </c:pt>
                <c:pt idx="75">
                  <c:v>319.27489441455089</c:v>
                </c:pt>
                <c:pt idx="76">
                  <c:v>325.98353863114028</c:v>
                </c:pt>
                <c:pt idx="77">
                  <c:v>332.83314572333347</c:v>
                </c:pt>
                <c:pt idx="78">
                  <c:v>339.82667762079279</c:v>
                </c:pt>
                <c:pt idx="79">
                  <c:v>346.96715848961873</c:v>
                </c:pt>
                <c:pt idx="80">
                  <c:v>354.25767604007024</c:v>
                </c:pt>
                <c:pt idx="81">
                  <c:v>361.70138286176234</c:v>
                </c:pt>
                <c:pt idx="82">
                  <c:v>369.30149778691924</c:v>
                </c:pt>
                <c:pt idx="83">
                  <c:v>377.06130728227271</c:v>
                </c:pt>
                <c:pt idx="84">
                  <c:v>384.98416687020648</c:v>
                </c:pt>
                <c:pt idx="85">
                  <c:v>393.07350257976231</c:v>
                </c:pt>
                <c:pt idx="86">
                  <c:v>401.33281242813501</c:v>
                </c:pt>
                <c:pt idx="87">
                  <c:v>409.76566793329647</c:v>
                </c:pt>
                <c:pt idx="88">
                  <c:v>418.3757156584029</c:v>
                </c:pt>
                <c:pt idx="89">
                  <c:v>427.16667878865422</c:v>
                </c:pt>
                <c:pt idx="90">
                  <c:v>436.14235874128565</c:v>
                </c:pt>
                <c:pt idx="91">
                  <c:v>445.30663680938932</c:v>
                </c:pt>
                <c:pt idx="92">
                  <c:v>454.66347584027568</c:v>
                </c:pt>
                <c:pt idx="93">
                  <c:v>464.21692194910099</c:v>
                </c:pt>
                <c:pt idx="94">
                  <c:v>473.97110626850173</c:v>
                </c:pt>
                <c:pt idx="95">
                  <c:v>483.93024673499298</c:v>
                </c:pt>
                <c:pt idx="96">
                  <c:v>494.09864991290158</c:v>
                </c:pt>
                <c:pt idx="97">
                  <c:v>504.48071285662598</c:v>
                </c:pt>
                <c:pt idx="98">
                  <c:v>515.08092501202395</c:v>
                </c:pt>
                <c:pt idx="99">
                  <c:v>525.903870157754</c:v>
                </c:pt>
                <c:pt idx="100">
                  <c:v>536.95422838740808</c:v>
                </c:pt>
              </c:numCache>
            </c:numRef>
          </c:yVal>
          <c:smooth val="1"/>
          <c:extLst>
            <c:ext xmlns:c16="http://schemas.microsoft.com/office/drawing/2014/chart" uri="{C3380CC4-5D6E-409C-BE32-E72D297353CC}">
              <c16:uniqueId val="{00000000-EC48-46C9-B3C3-8FF73AA12DAB}"/>
            </c:ext>
          </c:extLst>
        </c:ser>
        <c:ser>
          <c:idx val="1"/>
          <c:order val="1"/>
          <c:tx>
            <c:v>Line 2</c:v>
          </c:tx>
          <c:spPr>
            <a:ln w="19050" cap="rnd">
              <a:solidFill>
                <a:schemeClr val="accent2"/>
              </a:solidFill>
              <a:round/>
            </a:ln>
            <a:effectLst/>
          </c:spPr>
          <c:marker>
            <c:symbol val="none"/>
          </c:marker>
          <c:xVal>
            <c:numRef>
              <c:f>'Enter data'!$T$9:$T$109</c:f>
              <c:numCache>
                <c:formatCode>General</c:formatCode>
                <c:ptCount val="101"/>
                <c:pt idx="0">
                  <c:v>1</c:v>
                </c:pt>
                <c:pt idx="1">
                  <c:v>1.0210121257071934</c:v>
                </c:pt>
                <c:pt idx="2">
                  <c:v>1.0424657608411214</c:v>
                </c:pt>
                <c:pt idx="3">
                  <c:v>1.0643701824533598</c:v>
                </c:pt>
                <c:pt idx="4">
                  <c:v>1.086734862526058</c:v>
                </c:pt>
                <c:pt idx="5">
                  <c:v>1.1095694720678451</c:v>
                </c:pt>
                <c:pt idx="6">
                  <c:v>1.1328838852957985</c:v>
                </c:pt>
                <c:pt idx="7">
                  <c:v>1.1566881839052874</c:v>
                </c:pt>
                <c:pt idx="8">
                  <c:v>1.1809926614295303</c:v>
                </c:pt>
                <c:pt idx="9">
                  <c:v>1.2058078276907604</c:v>
                </c:pt>
                <c:pt idx="10">
                  <c:v>1.2311444133449163</c:v>
                </c:pt>
                <c:pt idx="11">
                  <c:v>1.2570133745218284</c:v>
                </c:pt>
                <c:pt idx="12">
                  <c:v>1.2834258975629043</c:v>
                </c:pt>
                <c:pt idx="13">
                  <c:v>1.3103934038583633</c:v>
                </c:pt>
                <c:pt idx="14">
                  <c:v>1.337927554786112</c:v>
                </c:pt>
                <c:pt idx="15">
                  <c:v>1.3660402567543954</c:v>
                </c:pt>
                <c:pt idx="16">
                  <c:v>1.3947436663504054</c:v>
                </c:pt>
                <c:pt idx="17">
                  <c:v>1.4240501955970717</c:v>
                </c:pt>
                <c:pt idx="18">
                  <c:v>1.4539725173203104</c:v>
                </c:pt>
                <c:pt idx="19">
                  <c:v>1.4845235706290492</c:v>
                </c:pt>
                <c:pt idx="20">
                  <c:v>1.515716566510398</c:v>
                </c:pt>
                <c:pt idx="21">
                  <c:v>1.5475649935423899</c:v>
                </c:pt>
                <c:pt idx="22">
                  <c:v>1.5800826237267542</c:v>
                </c:pt>
                <c:pt idx="23">
                  <c:v>1.6132835184442524</c:v>
                </c:pt>
                <c:pt idx="24">
                  <c:v>1.6471820345351462</c:v>
                </c:pt>
                <c:pt idx="25">
                  <c:v>1.681792830507429</c:v>
                </c:pt>
                <c:pt idx="26">
                  <c:v>1.7171308728755075</c:v>
                </c:pt>
                <c:pt idx="27">
                  <c:v>1.7532114426320702</c:v>
                </c:pt>
                <c:pt idx="28">
                  <c:v>1.7900501418559449</c:v>
                </c:pt>
                <c:pt idx="29">
                  <c:v>1.827662900458801</c:v>
                </c:pt>
                <c:pt idx="30">
                  <c:v>1.8660659830736148</c:v>
                </c:pt>
                <c:pt idx="31">
                  <c:v>1.9052759960878747</c:v>
                </c:pt>
                <c:pt idx="32">
                  <c:v>1.9453098948245708</c:v>
                </c:pt>
                <c:pt idx="33">
                  <c:v>1.9861849908740716</c:v>
                </c:pt>
                <c:pt idx="34">
                  <c:v>2.0279189595800582</c:v>
                </c:pt>
                <c:pt idx="35">
                  <c:v>2.0705298476827547</c:v>
                </c:pt>
                <c:pt idx="36">
                  <c:v>2.1140360811227605</c:v>
                </c:pt>
                <c:pt idx="37">
                  <c:v>2.158456473008854</c:v>
                </c:pt>
                <c:pt idx="38">
                  <c:v>2.2038102317532213</c:v>
                </c:pt>
                <c:pt idx="39">
                  <c:v>2.2501169693776188</c:v>
                </c:pt>
                <c:pt idx="40">
                  <c:v>2.2973967099940702</c:v>
                </c:pt>
                <c:pt idx="41">
                  <c:v>2.3456698984637572</c:v>
                </c:pt>
                <c:pt idx="42">
                  <c:v>2.3949574092378572</c:v>
                </c:pt>
                <c:pt idx="43">
                  <c:v>2.4452805553841368</c:v>
                </c:pt>
                <c:pt idx="44">
                  <c:v>2.4966610978032233</c:v>
                </c:pt>
                <c:pt idx="45">
                  <c:v>2.549121254638524</c:v>
                </c:pt>
                <c:pt idx="46">
                  <c:v>2.6026837108838667</c:v>
                </c:pt>
                <c:pt idx="47">
                  <c:v>2.6573716281930229</c:v>
                </c:pt>
                <c:pt idx="48">
                  <c:v>2.7132086548953436</c:v>
                </c:pt>
                <c:pt idx="49">
                  <c:v>2.7702189362218492</c:v>
                </c:pt>
                <c:pt idx="50">
                  <c:v>2.8284271247461903</c:v>
                </c:pt>
                <c:pt idx="51">
                  <c:v>2.8878583910449915</c:v>
                </c:pt>
                <c:pt idx="52">
                  <c:v>2.9485384345822023</c:v>
                </c:pt>
                <c:pt idx="53">
                  <c:v>3.0104934948221342</c:v>
                </c:pt>
                <c:pt idx="54">
                  <c:v>3.0737503625760247</c:v>
                </c:pt>
                <c:pt idx="55">
                  <c:v>3.1383363915870026</c:v>
                </c:pt>
                <c:pt idx="56">
                  <c:v>3.2042795103584885</c:v>
                </c:pt>
                <c:pt idx="57">
                  <c:v>3.2716082342311239</c:v>
                </c:pt>
                <c:pt idx="58">
                  <c:v>3.340351677713477</c:v>
                </c:pt>
                <c:pt idx="59">
                  <c:v>3.4105395670718264</c:v>
                </c:pt>
                <c:pt idx="60">
                  <c:v>3.4822022531844965</c:v>
                </c:pt>
                <c:pt idx="61">
                  <c:v>3.5553707246662802</c:v>
                </c:pt>
                <c:pt idx="62">
                  <c:v>3.6300766212686435</c:v>
                </c:pt>
                <c:pt idx="63">
                  <c:v>3.7063522475614832</c:v>
                </c:pt>
                <c:pt idx="64">
                  <c:v>3.7842305869023831</c:v>
                </c:pt>
                <c:pt idx="65">
                  <c:v>3.863745315699382</c:v>
                </c:pt>
                <c:pt idx="66">
                  <c:v>3.9449308179734364</c:v>
                </c:pt>
                <c:pt idx="67">
                  <c:v>4.0278222002268755</c:v>
                </c:pt>
                <c:pt idx="68">
                  <c:v>4.1124553066242653</c:v>
                </c:pt>
                <c:pt idx="69">
                  <c:v>4.1988667344922685</c:v>
                </c:pt>
                <c:pt idx="70">
                  <c:v>4.2870938501451716</c:v>
                </c:pt>
                <c:pt idx="71">
                  <c:v>4.3771748050429578</c:v>
                </c:pt>
                <c:pt idx="72">
                  <c:v>4.4691485522888792</c:v>
                </c:pt>
                <c:pt idx="73">
                  <c:v>4.5630548634736945</c:v>
                </c:pt>
                <c:pt idx="74">
                  <c:v>4.6589343458738224</c:v>
                </c:pt>
                <c:pt idx="75">
                  <c:v>4.7568284600108832</c:v>
                </c:pt>
                <c:pt idx="76">
                  <c:v>4.856779537580187</c:v>
                </c:pt>
                <c:pt idx="77">
                  <c:v>4.9588307997559449</c:v>
                </c:pt>
                <c:pt idx="78">
                  <c:v>5.0630263758811198</c:v>
                </c:pt>
                <c:pt idx="79">
                  <c:v>5.1694113225499683</c:v>
                </c:pt>
                <c:pt idx="80">
                  <c:v>5.2780316430915768</c:v>
                </c:pt>
                <c:pt idx="81">
                  <c:v>5.38893430746276</c:v>
                </c:pt>
                <c:pt idx="82">
                  <c:v>5.5021672725589736</c:v>
                </c:pt>
                <c:pt idx="83">
                  <c:v>5.6177795029519872</c:v>
                </c:pt>
                <c:pt idx="84">
                  <c:v>5.7358209920633092</c:v>
                </c:pt>
                <c:pt idx="85">
                  <c:v>5.8563427837825</c:v>
                </c:pt>
                <c:pt idx="86">
                  <c:v>5.9793969945397532</c:v>
                </c:pt>
                <c:pt idx="87">
                  <c:v>6.1050368358422356</c:v>
                </c:pt>
                <c:pt idx="88">
                  <c:v>6.2333166372839974</c:v>
                </c:pt>
                <c:pt idx="89">
                  <c:v>6.3642918700393487</c:v>
                </c:pt>
                <c:pt idx="90">
                  <c:v>6.4980191708498829</c:v>
                </c:pt>
                <c:pt idx="91">
                  <c:v>6.6345563665155334</c:v>
                </c:pt>
                <c:pt idx="92">
                  <c:v>6.7739624989002163</c:v>
                </c:pt>
                <c:pt idx="93">
                  <c:v>6.9162978504629216</c:v>
                </c:pt>
                <c:pt idx="94">
                  <c:v>7.061623970325237</c:v>
                </c:pt>
                <c:pt idx="95">
                  <c:v>7.2100037008866407</c:v>
                </c:pt>
                <c:pt idx="96">
                  <c:v>7.3615012049989987</c:v>
                </c:pt>
                <c:pt idx="97">
                  <c:v>7.5161819937120917</c:v>
                </c:pt>
                <c:pt idx="98">
                  <c:v>7.6741129546021147</c:v>
                </c:pt>
                <c:pt idx="99">
                  <c:v>7.8353623806954138</c:v>
                </c:pt>
                <c:pt idx="100">
                  <c:v>8</c:v>
                </c:pt>
              </c:numCache>
            </c:numRef>
          </c:xVal>
          <c:yVal>
            <c:numRef>
              <c:f>'Enter data'!$AM$9:$AM$109</c:f>
              <c:numCache>
                <c:formatCode>General</c:formatCode>
                <c:ptCount val="101"/>
                <c:pt idx="0">
                  <c:v>39.909361801818868</c:v>
                </c:pt>
                <c:pt idx="1">
                  <c:v>40.747942328892549</c:v>
                </c:pt>
                <c:pt idx="2">
                  <c:v>41.604143215416698</c:v>
                </c:pt>
                <c:pt idx="3">
                  <c:v>42.478334702599099</c:v>
                </c:pt>
                <c:pt idx="4">
                  <c:v>43.370894811202341</c:v>
                </c:pt>
                <c:pt idx="5">
                  <c:v>44.282209505008787</c:v>
                </c:pt>
                <c:pt idx="6">
                  <c:v>45.212672857720293</c:v>
                </c:pt>
                <c:pt idx="7">
                  <c:v>46.162687223364912</c:v>
                </c:pt>
                <c:pt idx="8">
                  <c:v>47.132663410284096</c:v>
                </c:pt>
                <c:pt idx="9">
                  <c:v>48.123020858775824</c:v>
                </c:pt>
                <c:pt idx="10">
                  <c:v>49.134187822470302</c:v>
                </c:pt>
                <c:pt idx="11">
                  <c:v>50.166601553516891</c:v>
                </c:pt>
                <c:pt idx="12">
                  <c:v>51.220708491662066</c:v>
                </c:pt>
                <c:pt idx="13">
                  <c:v>52.296964457300369</c:v>
                </c:pt>
                <c:pt idx="14">
                  <c:v>53.395834848581778</c:v>
                </c:pt>
                <c:pt idx="15">
                  <c:v>54.517794842660706</c:v>
                </c:pt>
                <c:pt idx="16">
                  <c:v>55.663329601173679</c:v>
                </c:pt>
                <c:pt idx="17">
                  <c:v>56.83293448003446</c:v>
                </c:pt>
                <c:pt idx="18">
                  <c:v>58.027115243637624</c:v>
                </c:pt>
                <c:pt idx="19">
                  <c:v>59.246388283562723</c:v>
                </c:pt>
                <c:pt idx="20">
                  <c:v>60.491280841874129</c:v>
                </c:pt>
                <c:pt idx="21">
                  <c:v>61.762331239112726</c:v>
                </c:pt>
                <c:pt idx="22">
                  <c:v>63.060089107078255</c:v>
                </c:pt>
                <c:pt idx="23">
                  <c:v>64.385115626502994</c:v>
                </c:pt>
                <c:pt idx="24">
                  <c:v>65.737983769719264</c:v>
                </c:pt>
                <c:pt idx="25">
                  <c:v>67.119278548426024</c:v>
                </c:pt>
                <c:pt idx="26">
                  <c:v>68.529597266661682</c:v>
                </c:pt>
                <c:pt idx="27">
                  <c:v>69.969549779092091</c:v>
                </c:pt>
                <c:pt idx="28">
                  <c:v>71.4397587547261</c:v>
                </c:pt>
                <c:pt idx="29">
                  <c:v>72.940859946171955</c:v>
                </c:pt>
                <c:pt idx="30">
                  <c:v>74.4735024645517</c:v>
                </c:pt>
                <c:pt idx="31">
                  <c:v>76.03834906019182</c:v>
                </c:pt>
                <c:pt idx="32">
                  <c:v>77.636076409212009</c:v>
                </c:pt>
                <c:pt idx="33">
                  <c:v>79.267375406135642</c:v>
                </c:pt>
                <c:pt idx="34">
                  <c:v>80.932951462648631</c:v>
                </c:pt>
                <c:pt idx="35">
                  <c:v>82.633524812635969</c:v>
                </c:pt>
                <c:pt idx="36">
                  <c:v>84.369830823627552</c:v>
                </c:pt>
                <c:pt idx="37">
                  <c:v>86.142620314788246</c:v>
                </c:pt>
                <c:pt idx="38">
                  <c:v>87.952659881589611</c:v>
                </c:pt>
                <c:pt idx="39">
                  <c:v>89.800732227303584</c:v>
                </c:pt>
                <c:pt idx="40">
                  <c:v>91.687636501461697</c:v>
                </c:pt>
                <c:pt idx="41">
                  <c:v>93.614188645425813</c:v>
                </c:pt>
                <c:pt idx="42">
                  <c:v>95.581221745220418</c:v>
                </c:pt>
                <c:pt idx="43">
                  <c:v>97.589586391778113</c:v>
                </c:pt>
                <c:pt idx="44">
                  <c:v>99.640151048755129</c:v>
                </c:pt>
                <c:pt idx="45">
                  <c:v>101.73380242807529</c:v>
                </c:pt>
                <c:pt idx="46">
                  <c:v>103.87144587336478</c:v>
                </c:pt>
                <c:pt idx="47">
                  <c:v>106.05400575144384</c:v>
                </c:pt>
                <c:pt idx="48">
                  <c:v>108.28242585204457</c:v>
                </c:pt>
                <c:pt idx="49">
                  <c:v>110.55766979592757</c:v>
                </c:pt>
                <c:pt idx="50">
                  <c:v>112.88072145157399</c:v>
                </c:pt>
                <c:pt idx="51">
                  <c:v>115.25258536063309</c:v>
                </c:pt>
                <c:pt idx="52">
                  <c:v>117.67428717230976</c:v>
                </c:pt>
                <c:pt idx="53">
                  <c:v>120.14687408687868</c:v>
                </c:pt>
                <c:pt idx="54">
                  <c:v>122.67141530851848</c:v>
                </c:pt>
                <c:pt idx="55">
                  <c:v>125.24900250766036</c:v>
                </c:pt>
                <c:pt idx="56">
                  <c:v>127.88075029305193</c:v>
                </c:pt>
                <c:pt idx="57">
                  <c:v>130.56779669373972</c:v>
                </c:pt>
                <c:pt idx="58">
                  <c:v>133.3113036511798</c:v>
                </c:pt>
                <c:pt idx="59">
                  <c:v>136.11245752168821</c:v>
                </c:pt>
                <c:pt idx="60">
                  <c:v>138.97246958944893</c:v>
                </c:pt>
                <c:pt idx="61">
                  <c:v>141.89257659030153</c:v>
                </c:pt>
                <c:pt idx="62">
                  <c:v>144.87404124653452</c:v>
                </c:pt>
                <c:pt idx="63">
                  <c:v>147.91815281291576</c:v>
                </c:pt>
                <c:pt idx="64">
                  <c:v>151.02622763419657</c:v>
                </c:pt>
                <c:pt idx="65">
                  <c:v>154.19960971432951</c:v>
                </c:pt>
                <c:pt idx="66">
                  <c:v>157.43967129764715</c:v>
                </c:pt>
                <c:pt idx="67">
                  <c:v>160.74781346225251</c:v>
                </c:pt>
                <c:pt idx="68">
                  <c:v>164.12546672587777</c:v>
                </c:pt>
                <c:pt idx="69">
                  <c:v>167.57409166447366</c:v>
                </c:pt>
                <c:pt idx="70">
                  <c:v>171.09517954379629</c:v>
                </c:pt>
                <c:pt idx="71">
                  <c:v>174.69025296426537</c:v>
                </c:pt>
                <c:pt idx="72">
                  <c:v>178.36086651937188</c:v>
                </c:pt>
                <c:pt idx="73">
                  <c:v>182.10860746792088</c:v>
                </c:pt>
                <c:pt idx="74">
                  <c:v>185.93509642039874</c:v>
                </c:pt>
                <c:pt idx="75">
                  <c:v>189.84198803976321</c:v>
                </c:pt>
                <c:pt idx="76">
                  <c:v>193.83097175695821</c:v>
                </c:pt>
                <c:pt idx="77">
                  <c:v>197.90377250146281</c:v>
                </c:pt>
                <c:pt idx="78">
                  <c:v>202.06215144719138</c:v>
                </c:pt>
                <c:pt idx="79">
                  <c:v>206.30790677406569</c:v>
                </c:pt>
                <c:pt idx="80">
                  <c:v>210.64287444559025</c:v>
                </c:pt>
                <c:pt idx="81">
                  <c:v>215.06892900276551</c:v>
                </c:pt>
                <c:pt idx="82">
                  <c:v>219.587984374683</c:v>
                </c:pt>
                <c:pt idx="83">
                  <c:v>224.20199470615304</c:v>
                </c:pt>
                <c:pt idx="84">
                  <c:v>228.91295520272226</c:v>
                </c:pt>
                <c:pt idx="85">
                  <c:v>233.72290299344692</c:v>
                </c:pt>
                <c:pt idx="86">
                  <c:v>238.63391801179532</c:v>
                </c:pt>
                <c:pt idx="87">
                  <c:v>243.64812389505923</c:v>
                </c:pt>
                <c:pt idx="88">
                  <c:v>248.76768890266402</c:v>
                </c:pt>
                <c:pt idx="89">
                  <c:v>253.99482685377475</c:v>
                </c:pt>
                <c:pt idx="90">
                  <c:v>259.33179808460307</c:v>
                </c:pt>
                <c:pt idx="91">
                  <c:v>264.78091042582923</c:v>
                </c:pt>
                <c:pt idx="92">
                  <c:v>270.34452020056182</c:v>
                </c:pt>
                <c:pt idx="93">
                  <c:v>276.02503324326688</c:v>
                </c:pt>
                <c:pt idx="94">
                  <c:v>281.82490594010653</c:v>
                </c:pt>
                <c:pt idx="95">
                  <c:v>287.74664629113801</c:v>
                </c:pt>
                <c:pt idx="96">
                  <c:v>293.79281499483062</c:v>
                </c:pt>
                <c:pt idx="97">
                  <c:v>299.9660265553722</c:v>
                </c:pt>
                <c:pt idx="98">
                  <c:v>306.26895041324099</c:v>
                </c:pt>
                <c:pt idx="99">
                  <c:v>312.70431209953415</c:v>
                </c:pt>
                <c:pt idx="100">
                  <c:v>319.27489441455094</c:v>
                </c:pt>
              </c:numCache>
            </c:numRef>
          </c:yVal>
          <c:smooth val="1"/>
          <c:extLst>
            <c:ext xmlns:c16="http://schemas.microsoft.com/office/drawing/2014/chart" uri="{C3380CC4-5D6E-409C-BE32-E72D297353CC}">
              <c16:uniqueId val="{00000001-EC48-46C9-B3C3-8FF73AA12DAB}"/>
            </c:ext>
          </c:extLst>
        </c:ser>
        <c:ser>
          <c:idx val="2"/>
          <c:order val="2"/>
          <c:tx>
            <c:v>Line 3</c:v>
          </c:tx>
          <c:spPr>
            <a:ln w="19050" cap="rnd">
              <a:solidFill>
                <a:schemeClr val="accent3"/>
              </a:solidFill>
              <a:round/>
            </a:ln>
            <a:effectLst/>
          </c:spPr>
          <c:marker>
            <c:symbol val="none"/>
          </c:marker>
          <c:xVal>
            <c:numRef>
              <c:f>'Enter data'!$T$9:$T$109</c:f>
              <c:numCache>
                <c:formatCode>General</c:formatCode>
                <c:ptCount val="101"/>
                <c:pt idx="0">
                  <c:v>1</c:v>
                </c:pt>
                <c:pt idx="1">
                  <c:v>1.0210121257071934</c:v>
                </c:pt>
                <c:pt idx="2">
                  <c:v>1.0424657608411214</c:v>
                </c:pt>
                <c:pt idx="3">
                  <c:v>1.0643701824533598</c:v>
                </c:pt>
                <c:pt idx="4">
                  <c:v>1.086734862526058</c:v>
                </c:pt>
                <c:pt idx="5">
                  <c:v>1.1095694720678451</c:v>
                </c:pt>
                <c:pt idx="6">
                  <c:v>1.1328838852957985</c:v>
                </c:pt>
                <c:pt idx="7">
                  <c:v>1.1566881839052874</c:v>
                </c:pt>
                <c:pt idx="8">
                  <c:v>1.1809926614295303</c:v>
                </c:pt>
                <c:pt idx="9">
                  <c:v>1.2058078276907604</c:v>
                </c:pt>
                <c:pt idx="10">
                  <c:v>1.2311444133449163</c:v>
                </c:pt>
                <c:pt idx="11">
                  <c:v>1.2570133745218284</c:v>
                </c:pt>
                <c:pt idx="12">
                  <c:v>1.2834258975629043</c:v>
                </c:pt>
                <c:pt idx="13">
                  <c:v>1.3103934038583633</c:v>
                </c:pt>
                <c:pt idx="14">
                  <c:v>1.337927554786112</c:v>
                </c:pt>
                <c:pt idx="15">
                  <c:v>1.3660402567543954</c:v>
                </c:pt>
                <c:pt idx="16">
                  <c:v>1.3947436663504054</c:v>
                </c:pt>
                <c:pt idx="17">
                  <c:v>1.4240501955970717</c:v>
                </c:pt>
                <c:pt idx="18">
                  <c:v>1.4539725173203104</c:v>
                </c:pt>
                <c:pt idx="19">
                  <c:v>1.4845235706290492</c:v>
                </c:pt>
                <c:pt idx="20">
                  <c:v>1.515716566510398</c:v>
                </c:pt>
                <c:pt idx="21">
                  <c:v>1.5475649935423899</c:v>
                </c:pt>
                <c:pt idx="22">
                  <c:v>1.5800826237267542</c:v>
                </c:pt>
                <c:pt idx="23">
                  <c:v>1.6132835184442524</c:v>
                </c:pt>
                <c:pt idx="24">
                  <c:v>1.6471820345351462</c:v>
                </c:pt>
                <c:pt idx="25">
                  <c:v>1.681792830507429</c:v>
                </c:pt>
                <c:pt idx="26">
                  <c:v>1.7171308728755075</c:v>
                </c:pt>
                <c:pt idx="27">
                  <c:v>1.7532114426320702</c:v>
                </c:pt>
                <c:pt idx="28">
                  <c:v>1.7900501418559449</c:v>
                </c:pt>
                <c:pt idx="29">
                  <c:v>1.827662900458801</c:v>
                </c:pt>
                <c:pt idx="30">
                  <c:v>1.8660659830736148</c:v>
                </c:pt>
                <c:pt idx="31">
                  <c:v>1.9052759960878747</c:v>
                </c:pt>
                <c:pt idx="32">
                  <c:v>1.9453098948245708</c:v>
                </c:pt>
                <c:pt idx="33">
                  <c:v>1.9861849908740716</c:v>
                </c:pt>
                <c:pt idx="34">
                  <c:v>2.0279189595800582</c:v>
                </c:pt>
                <c:pt idx="35">
                  <c:v>2.0705298476827547</c:v>
                </c:pt>
                <c:pt idx="36">
                  <c:v>2.1140360811227605</c:v>
                </c:pt>
                <c:pt idx="37">
                  <c:v>2.158456473008854</c:v>
                </c:pt>
                <c:pt idx="38">
                  <c:v>2.2038102317532213</c:v>
                </c:pt>
                <c:pt idx="39">
                  <c:v>2.2501169693776188</c:v>
                </c:pt>
                <c:pt idx="40">
                  <c:v>2.2973967099940702</c:v>
                </c:pt>
                <c:pt idx="41">
                  <c:v>2.3456698984637572</c:v>
                </c:pt>
                <c:pt idx="42">
                  <c:v>2.3949574092378572</c:v>
                </c:pt>
                <c:pt idx="43">
                  <c:v>2.4452805553841368</c:v>
                </c:pt>
                <c:pt idx="44">
                  <c:v>2.4966610978032233</c:v>
                </c:pt>
                <c:pt idx="45">
                  <c:v>2.549121254638524</c:v>
                </c:pt>
                <c:pt idx="46">
                  <c:v>2.6026837108838667</c:v>
                </c:pt>
                <c:pt idx="47">
                  <c:v>2.6573716281930229</c:v>
                </c:pt>
                <c:pt idx="48">
                  <c:v>2.7132086548953436</c:v>
                </c:pt>
                <c:pt idx="49">
                  <c:v>2.7702189362218492</c:v>
                </c:pt>
                <c:pt idx="50">
                  <c:v>2.8284271247461903</c:v>
                </c:pt>
                <c:pt idx="51">
                  <c:v>2.8878583910449915</c:v>
                </c:pt>
                <c:pt idx="52">
                  <c:v>2.9485384345822023</c:v>
                </c:pt>
                <c:pt idx="53">
                  <c:v>3.0104934948221342</c:v>
                </c:pt>
                <c:pt idx="54">
                  <c:v>3.0737503625760247</c:v>
                </c:pt>
                <c:pt idx="55">
                  <c:v>3.1383363915870026</c:v>
                </c:pt>
                <c:pt idx="56">
                  <c:v>3.2042795103584885</c:v>
                </c:pt>
                <c:pt idx="57">
                  <c:v>3.2716082342311239</c:v>
                </c:pt>
                <c:pt idx="58">
                  <c:v>3.340351677713477</c:v>
                </c:pt>
                <c:pt idx="59">
                  <c:v>3.4105395670718264</c:v>
                </c:pt>
                <c:pt idx="60">
                  <c:v>3.4822022531844965</c:v>
                </c:pt>
                <c:pt idx="61">
                  <c:v>3.5553707246662802</c:v>
                </c:pt>
                <c:pt idx="62">
                  <c:v>3.6300766212686435</c:v>
                </c:pt>
                <c:pt idx="63">
                  <c:v>3.7063522475614832</c:v>
                </c:pt>
                <c:pt idx="64">
                  <c:v>3.7842305869023831</c:v>
                </c:pt>
                <c:pt idx="65">
                  <c:v>3.863745315699382</c:v>
                </c:pt>
                <c:pt idx="66">
                  <c:v>3.9449308179734364</c:v>
                </c:pt>
                <c:pt idx="67">
                  <c:v>4.0278222002268755</c:v>
                </c:pt>
                <c:pt idx="68">
                  <c:v>4.1124553066242653</c:v>
                </c:pt>
                <c:pt idx="69">
                  <c:v>4.1988667344922685</c:v>
                </c:pt>
                <c:pt idx="70">
                  <c:v>4.2870938501451716</c:v>
                </c:pt>
                <c:pt idx="71">
                  <c:v>4.3771748050429578</c:v>
                </c:pt>
                <c:pt idx="72">
                  <c:v>4.4691485522888792</c:v>
                </c:pt>
                <c:pt idx="73">
                  <c:v>4.5630548634736945</c:v>
                </c:pt>
                <c:pt idx="74">
                  <c:v>4.6589343458738224</c:v>
                </c:pt>
                <c:pt idx="75">
                  <c:v>4.7568284600108832</c:v>
                </c:pt>
                <c:pt idx="76">
                  <c:v>4.856779537580187</c:v>
                </c:pt>
                <c:pt idx="77">
                  <c:v>4.9588307997559449</c:v>
                </c:pt>
                <c:pt idx="78">
                  <c:v>5.0630263758811198</c:v>
                </c:pt>
                <c:pt idx="79">
                  <c:v>5.1694113225499683</c:v>
                </c:pt>
                <c:pt idx="80">
                  <c:v>5.2780316430915768</c:v>
                </c:pt>
                <c:pt idx="81">
                  <c:v>5.38893430746276</c:v>
                </c:pt>
                <c:pt idx="82">
                  <c:v>5.5021672725589736</c:v>
                </c:pt>
                <c:pt idx="83">
                  <c:v>5.6177795029519872</c:v>
                </c:pt>
                <c:pt idx="84">
                  <c:v>5.7358209920633092</c:v>
                </c:pt>
                <c:pt idx="85">
                  <c:v>5.8563427837825</c:v>
                </c:pt>
                <c:pt idx="86">
                  <c:v>5.9793969945397532</c:v>
                </c:pt>
                <c:pt idx="87">
                  <c:v>6.1050368358422356</c:v>
                </c:pt>
                <c:pt idx="88">
                  <c:v>6.2333166372839974</c:v>
                </c:pt>
                <c:pt idx="89">
                  <c:v>6.3642918700393487</c:v>
                </c:pt>
                <c:pt idx="90">
                  <c:v>6.4980191708498829</c:v>
                </c:pt>
                <c:pt idx="91">
                  <c:v>6.6345563665155334</c:v>
                </c:pt>
                <c:pt idx="92">
                  <c:v>6.7739624989002163</c:v>
                </c:pt>
                <c:pt idx="93">
                  <c:v>6.9162978504629216</c:v>
                </c:pt>
                <c:pt idx="94">
                  <c:v>7.061623970325237</c:v>
                </c:pt>
                <c:pt idx="95">
                  <c:v>7.2100037008866407</c:v>
                </c:pt>
                <c:pt idx="96">
                  <c:v>7.3615012049989987</c:v>
                </c:pt>
                <c:pt idx="97">
                  <c:v>7.5161819937120917</c:v>
                </c:pt>
                <c:pt idx="98">
                  <c:v>7.6741129546021147</c:v>
                </c:pt>
                <c:pt idx="99">
                  <c:v>7.8353623806954138</c:v>
                </c:pt>
                <c:pt idx="100">
                  <c:v>8</c:v>
                </c:pt>
              </c:numCache>
            </c:numRef>
          </c:xVal>
          <c:yVal>
            <c:numRef>
              <c:f>'Enter data'!$AN$9:$AN$109</c:f>
              <c:numCache>
                <c:formatCode>General</c:formatCode>
                <c:ptCount val="101"/>
                <c:pt idx="0">
                  <c:v>23.730248504970401</c:v>
                </c:pt>
                <c:pt idx="1">
                  <c:v>24.228871469619776</c:v>
                </c:pt>
                <c:pt idx="2">
                  <c:v>24.737971562682858</c:v>
                </c:pt>
                <c:pt idx="3">
                  <c:v>25.257768930898916</c:v>
                </c:pt>
                <c:pt idx="4">
                  <c:v>25.788488346758204</c:v>
                </c:pt>
                <c:pt idx="5">
                  <c:v>26.330359305698781</c:v>
                </c:pt>
                <c:pt idx="6">
                  <c:v>26.883616125345686</c:v>
                </c:pt>
                <c:pt idx="7">
                  <c:v>27.448498046835379</c:v>
                </c:pt>
                <c:pt idx="8">
                  <c:v>28.025249338269131</c:v>
                </c:pt>
                <c:pt idx="9">
                  <c:v>28.614119400340275</c:v>
                </c:pt>
                <c:pt idx="10">
                  <c:v>29.215362874180865</c:v>
                </c:pt>
                <c:pt idx="11">
                  <c:v>29.829239751474422</c:v>
                </c:pt>
                <c:pt idx="12">
                  <c:v>30.456015486882404</c:v>
                </c:pt>
                <c:pt idx="13">
                  <c:v>31.095961112833002</c:v>
                </c:pt>
                <c:pt idx="14">
                  <c:v>31.749353356721844</c:v>
                </c:pt>
                <c:pt idx="15">
                  <c:v>32.416474760575376</c:v>
                </c:pt>
                <c:pt idx="16">
                  <c:v>33.097613803228654</c:v>
                </c:pt>
                <c:pt idx="17">
                  <c:v>33.79306502507022</c:v>
                </c:pt>
                <c:pt idx="18">
                  <c:v>34.503129155408352</c:v>
                </c:pt>
                <c:pt idx="19">
                  <c:v>35.228113242513317</c:v>
                </c:pt>
                <c:pt idx="20">
                  <c:v>35.968330786392251</c:v>
                </c:pt>
                <c:pt idx="21">
                  <c:v>36.724101874353835</c:v>
                </c:pt>
                <c:pt idx="22">
                  <c:v>37.495753319421524</c:v>
                </c:pt>
                <c:pt idx="23">
                  <c:v>38.283618801655109</c:v>
                </c:pt>
                <c:pt idx="24">
                  <c:v>39.088039012441769</c:v>
                </c:pt>
                <c:pt idx="25">
                  <c:v>39.909361801818861</c:v>
                </c:pt>
                <c:pt idx="26">
                  <c:v>40.747942328892542</c:v>
                </c:pt>
                <c:pt idx="27">
                  <c:v>41.604143215416684</c:v>
                </c:pt>
                <c:pt idx="28">
                  <c:v>42.478334702599099</c:v>
                </c:pt>
                <c:pt idx="29">
                  <c:v>43.370894811202334</c:v>
                </c:pt>
                <c:pt idx="30">
                  <c:v>44.28220950500878</c:v>
                </c:pt>
                <c:pt idx="31">
                  <c:v>45.212672857720278</c:v>
                </c:pt>
                <c:pt idx="32">
                  <c:v>46.162687223364905</c:v>
                </c:pt>
                <c:pt idx="33">
                  <c:v>47.132663410284096</c:v>
                </c:pt>
                <c:pt idx="34">
                  <c:v>48.12302085877581</c:v>
                </c:pt>
                <c:pt idx="35">
                  <c:v>49.134187822470288</c:v>
                </c:pt>
                <c:pt idx="36">
                  <c:v>50.166601553516877</c:v>
                </c:pt>
                <c:pt idx="37">
                  <c:v>51.220708491662052</c:v>
                </c:pt>
                <c:pt idx="38">
                  <c:v>52.296964457300369</c:v>
                </c:pt>
                <c:pt idx="39">
                  <c:v>53.395834848581778</c:v>
                </c:pt>
                <c:pt idx="40">
                  <c:v>54.517794842660706</c:v>
                </c:pt>
                <c:pt idx="41">
                  <c:v>55.663329601173658</c:v>
                </c:pt>
                <c:pt idx="42">
                  <c:v>56.832934480034453</c:v>
                </c:pt>
                <c:pt idx="43">
                  <c:v>58.027115243637617</c:v>
                </c:pt>
                <c:pt idx="44">
                  <c:v>59.246388283562709</c:v>
                </c:pt>
                <c:pt idx="45">
                  <c:v>60.491280841874115</c:v>
                </c:pt>
                <c:pt idx="46">
                  <c:v>61.762331239112697</c:v>
                </c:pt>
                <c:pt idx="47">
                  <c:v>63.060089107078248</c:v>
                </c:pt>
                <c:pt idx="48">
                  <c:v>64.385115626502994</c:v>
                </c:pt>
                <c:pt idx="49">
                  <c:v>65.737983769719236</c:v>
                </c:pt>
                <c:pt idx="50">
                  <c:v>67.119278548426024</c:v>
                </c:pt>
                <c:pt idx="51">
                  <c:v>68.529597266661654</c:v>
                </c:pt>
                <c:pt idx="52">
                  <c:v>69.969549779092077</c:v>
                </c:pt>
                <c:pt idx="53">
                  <c:v>71.439758754726085</c:v>
                </c:pt>
                <c:pt idx="54">
                  <c:v>72.94085994617194</c:v>
                </c:pt>
                <c:pt idx="55">
                  <c:v>74.473502464551672</c:v>
                </c:pt>
                <c:pt idx="56">
                  <c:v>76.03834906019182</c:v>
                </c:pt>
                <c:pt idx="57">
                  <c:v>77.636076409211995</c:v>
                </c:pt>
                <c:pt idx="58">
                  <c:v>79.267375406135614</c:v>
                </c:pt>
                <c:pt idx="59">
                  <c:v>80.932951462648617</c:v>
                </c:pt>
                <c:pt idx="60">
                  <c:v>82.633524812635969</c:v>
                </c:pt>
                <c:pt idx="61">
                  <c:v>84.369830823627552</c:v>
                </c:pt>
                <c:pt idx="62">
                  <c:v>86.142620314788246</c:v>
                </c:pt>
                <c:pt idx="63">
                  <c:v>87.952659881589582</c:v>
                </c:pt>
                <c:pt idx="64">
                  <c:v>89.800732227303556</c:v>
                </c:pt>
                <c:pt idx="65">
                  <c:v>91.687636501461654</c:v>
                </c:pt>
                <c:pt idx="66">
                  <c:v>93.614188645425813</c:v>
                </c:pt>
                <c:pt idx="67">
                  <c:v>95.581221745220418</c:v>
                </c:pt>
                <c:pt idx="68">
                  <c:v>97.58958639177807</c:v>
                </c:pt>
                <c:pt idx="69">
                  <c:v>99.640151048755115</c:v>
                </c:pt>
                <c:pt idx="70">
                  <c:v>101.73380242807528</c:v>
                </c:pt>
                <c:pt idx="71">
                  <c:v>103.87144587336478</c:v>
                </c:pt>
                <c:pt idx="72">
                  <c:v>106.05400575144382</c:v>
                </c:pt>
                <c:pt idx="73">
                  <c:v>108.28242585204455</c:v>
                </c:pt>
                <c:pt idx="74">
                  <c:v>110.55766979592754</c:v>
                </c:pt>
                <c:pt idx="75">
                  <c:v>112.88072145157393</c:v>
                </c:pt>
                <c:pt idx="76">
                  <c:v>115.25258536063306</c:v>
                </c:pt>
                <c:pt idx="77">
                  <c:v>117.67428717230972</c:v>
                </c:pt>
                <c:pt idx="78">
                  <c:v>120.14687408687867</c:v>
                </c:pt>
                <c:pt idx="79">
                  <c:v>122.67141530851846</c:v>
                </c:pt>
                <c:pt idx="80">
                  <c:v>125.24900250766036</c:v>
                </c:pt>
                <c:pt idx="81">
                  <c:v>127.88075029305189</c:v>
                </c:pt>
                <c:pt idx="82">
                  <c:v>130.56779669373967</c:v>
                </c:pt>
                <c:pt idx="83">
                  <c:v>133.31130365117977</c:v>
                </c:pt>
                <c:pt idx="84">
                  <c:v>136.11245752168821</c:v>
                </c:pt>
                <c:pt idx="85">
                  <c:v>138.97246958944888</c:v>
                </c:pt>
                <c:pt idx="86">
                  <c:v>141.8925765903015</c:v>
                </c:pt>
                <c:pt idx="87">
                  <c:v>144.87404124653446</c:v>
                </c:pt>
                <c:pt idx="88">
                  <c:v>147.91815281291574</c:v>
                </c:pt>
                <c:pt idx="89">
                  <c:v>151.02622763419654</c:v>
                </c:pt>
                <c:pt idx="90">
                  <c:v>154.19960971432948</c:v>
                </c:pt>
                <c:pt idx="91">
                  <c:v>157.43967129764712</c:v>
                </c:pt>
                <c:pt idx="92">
                  <c:v>160.74781346225245</c:v>
                </c:pt>
                <c:pt idx="93">
                  <c:v>164.12546672587777</c:v>
                </c:pt>
                <c:pt idx="94">
                  <c:v>167.57409166447363</c:v>
                </c:pt>
                <c:pt idx="95">
                  <c:v>171.09517954379629</c:v>
                </c:pt>
                <c:pt idx="96">
                  <c:v>174.69025296426531</c:v>
                </c:pt>
                <c:pt idx="97">
                  <c:v>178.36086651937185</c:v>
                </c:pt>
                <c:pt idx="98">
                  <c:v>182.10860746792082</c:v>
                </c:pt>
                <c:pt idx="99">
                  <c:v>185.93509642039871</c:v>
                </c:pt>
                <c:pt idx="100">
                  <c:v>189.84198803976321</c:v>
                </c:pt>
              </c:numCache>
            </c:numRef>
          </c:yVal>
          <c:smooth val="1"/>
          <c:extLst>
            <c:ext xmlns:c16="http://schemas.microsoft.com/office/drawing/2014/chart" uri="{C3380CC4-5D6E-409C-BE32-E72D297353CC}">
              <c16:uniqueId val="{00000002-EC48-46C9-B3C3-8FF73AA12DAB}"/>
            </c:ext>
          </c:extLst>
        </c:ser>
        <c:dLbls>
          <c:showLegendKey val="0"/>
          <c:showVal val="0"/>
          <c:showCatName val="0"/>
          <c:showSerName val="0"/>
          <c:showPercent val="0"/>
          <c:showBubbleSize val="0"/>
        </c:dLbls>
        <c:axId val="405861448"/>
        <c:axId val="405861840"/>
      </c:scatterChart>
      <c:scatterChart>
        <c:scatterStyle val="lineMarker"/>
        <c:varyColors val="0"/>
        <c:ser>
          <c:idx val="3"/>
          <c:order val="3"/>
          <c:tx>
            <c:v>Line 4</c:v>
          </c:tx>
          <c:spPr>
            <a:ln w="19050" cap="rnd">
              <a:solidFill>
                <a:srgbClr val="7030A0"/>
              </a:solidFill>
              <a:round/>
            </a:ln>
            <a:effectLst/>
          </c:spPr>
          <c:marker>
            <c:symbol val="none"/>
          </c:marker>
          <c:xVal>
            <c:numRef>
              <c:f>'Enter data'!$T$9:$T$109</c:f>
              <c:numCache>
                <c:formatCode>General</c:formatCode>
                <c:ptCount val="101"/>
                <c:pt idx="0">
                  <c:v>1</c:v>
                </c:pt>
                <c:pt idx="1">
                  <c:v>1.0210121257071934</c:v>
                </c:pt>
                <c:pt idx="2">
                  <c:v>1.0424657608411214</c:v>
                </c:pt>
                <c:pt idx="3">
                  <c:v>1.0643701824533598</c:v>
                </c:pt>
                <c:pt idx="4">
                  <c:v>1.086734862526058</c:v>
                </c:pt>
                <c:pt idx="5">
                  <c:v>1.1095694720678451</c:v>
                </c:pt>
                <c:pt idx="6">
                  <c:v>1.1328838852957985</c:v>
                </c:pt>
                <c:pt idx="7">
                  <c:v>1.1566881839052874</c:v>
                </c:pt>
                <c:pt idx="8">
                  <c:v>1.1809926614295303</c:v>
                </c:pt>
                <c:pt idx="9">
                  <c:v>1.2058078276907604</c:v>
                </c:pt>
                <c:pt idx="10">
                  <c:v>1.2311444133449163</c:v>
                </c:pt>
                <c:pt idx="11">
                  <c:v>1.2570133745218284</c:v>
                </c:pt>
                <c:pt idx="12">
                  <c:v>1.2834258975629043</c:v>
                </c:pt>
                <c:pt idx="13">
                  <c:v>1.3103934038583633</c:v>
                </c:pt>
                <c:pt idx="14">
                  <c:v>1.337927554786112</c:v>
                </c:pt>
                <c:pt idx="15">
                  <c:v>1.3660402567543954</c:v>
                </c:pt>
                <c:pt idx="16">
                  <c:v>1.3947436663504054</c:v>
                </c:pt>
                <c:pt idx="17">
                  <c:v>1.4240501955970717</c:v>
                </c:pt>
                <c:pt idx="18">
                  <c:v>1.4539725173203104</c:v>
                </c:pt>
                <c:pt idx="19">
                  <c:v>1.4845235706290492</c:v>
                </c:pt>
                <c:pt idx="20">
                  <c:v>1.515716566510398</c:v>
                </c:pt>
                <c:pt idx="21">
                  <c:v>1.5475649935423899</c:v>
                </c:pt>
                <c:pt idx="22">
                  <c:v>1.5800826237267542</c:v>
                </c:pt>
                <c:pt idx="23">
                  <c:v>1.6132835184442524</c:v>
                </c:pt>
                <c:pt idx="24">
                  <c:v>1.6471820345351462</c:v>
                </c:pt>
                <c:pt idx="25">
                  <c:v>1.681792830507429</c:v>
                </c:pt>
                <c:pt idx="26">
                  <c:v>1.7171308728755075</c:v>
                </c:pt>
                <c:pt idx="27">
                  <c:v>1.7532114426320702</c:v>
                </c:pt>
                <c:pt idx="28">
                  <c:v>1.7900501418559449</c:v>
                </c:pt>
                <c:pt idx="29">
                  <c:v>1.827662900458801</c:v>
                </c:pt>
                <c:pt idx="30">
                  <c:v>1.8660659830736148</c:v>
                </c:pt>
                <c:pt idx="31">
                  <c:v>1.9052759960878747</c:v>
                </c:pt>
                <c:pt idx="32">
                  <c:v>1.9453098948245708</c:v>
                </c:pt>
                <c:pt idx="33">
                  <c:v>1.9861849908740716</c:v>
                </c:pt>
                <c:pt idx="34">
                  <c:v>2.0279189595800582</c:v>
                </c:pt>
                <c:pt idx="35">
                  <c:v>2.0705298476827547</c:v>
                </c:pt>
                <c:pt idx="36">
                  <c:v>2.1140360811227605</c:v>
                </c:pt>
                <c:pt idx="37">
                  <c:v>2.158456473008854</c:v>
                </c:pt>
                <c:pt idx="38">
                  <c:v>2.2038102317532213</c:v>
                </c:pt>
                <c:pt idx="39">
                  <c:v>2.2501169693776188</c:v>
                </c:pt>
                <c:pt idx="40">
                  <c:v>2.2973967099940702</c:v>
                </c:pt>
                <c:pt idx="41">
                  <c:v>2.3456698984637572</c:v>
                </c:pt>
                <c:pt idx="42">
                  <c:v>2.3949574092378572</c:v>
                </c:pt>
                <c:pt idx="43">
                  <c:v>2.4452805553841368</c:v>
                </c:pt>
                <c:pt idx="44">
                  <c:v>2.4966610978032233</c:v>
                </c:pt>
                <c:pt idx="45">
                  <c:v>2.549121254638524</c:v>
                </c:pt>
                <c:pt idx="46">
                  <c:v>2.6026837108838667</c:v>
                </c:pt>
                <c:pt idx="47">
                  <c:v>2.6573716281930229</c:v>
                </c:pt>
                <c:pt idx="48">
                  <c:v>2.7132086548953436</c:v>
                </c:pt>
                <c:pt idx="49">
                  <c:v>2.7702189362218492</c:v>
                </c:pt>
                <c:pt idx="50">
                  <c:v>2.8284271247461903</c:v>
                </c:pt>
                <c:pt idx="51">
                  <c:v>2.8878583910449915</c:v>
                </c:pt>
                <c:pt idx="52">
                  <c:v>2.9485384345822023</c:v>
                </c:pt>
                <c:pt idx="53">
                  <c:v>3.0104934948221342</c:v>
                </c:pt>
                <c:pt idx="54">
                  <c:v>3.0737503625760247</c:v>
                </c:pt>
                <c:pt idx="55">
                  <c:v>3.1383363915870026</c:v>
                </c:pt>
                <c:pt idx="56">
                  <c:v>3.2042795103584885</c:v>
                </c:pt>
                <c:pt idx="57">
                  <c:v>3.2716082342311239</c:v>
                </c:pt>
                <c:pt idx="58">
                  <c:v>3.340351677713477</c:v>
                </c:pt>
                <c:pt idx="59">
                  <c:v>3.4105395670718264</c:v>
                </c:pt>
                <c:pt idx="60">
                  <c:v>3.4822022531844965</c:v>
                </c:pt>
                <c:pt idx="61">
                  <c:v>3.5553707246662802</c:v>
                </c:pt>
                <c:pt idx="62">
                  <c:v>3.6300766212686435</c:v>
                </c:pt>
                <c:pt idx="63">
                  <c:v>3.7063522475614832</c:v>
                </c:pt>
                <c:pt idx="64">
                  <c:v>3.7842305869023831</c:v>
                </c:pt>
                <c:pt idx="65">
                  <c:v>3.863745315699382</c:v>
                </c:pt>
                <c:pt idx="66">
                  <c:v>3.9449308179734364</c:v>
                </c:pt>
                <c:pt idx="67">
                  <c:v>4.0278222002268755</c:v>
                </c:pt>
                <c:pt idx="68">
                  <c:v>4.1124553066242653</c:v>
                </c:pt>
                <c:pt idx="69">
                  <c:v>4.1988667344922685</c:v>
                </c:pt>
                <c:pt idx="70">
                  <c:v>4.2870938501451716</c:v>
                </c:pt>
                <c:pt idx="71">
                  <c:v>4.3771748050429578</c:v>
                </c:pt>
                <c:pt idx="72">
                  <c:v>4.4691485522888792</c:v>
                </c:pt>
                <c:pt idx="73">
                  <c:v>4.5630548634736945</c:v>
                </c:pt>
                <c:pt idx="74">
                  <c:v>4.6589343458738224</c:v>
                </c:pt>
                <c:pt idx="75">
                  <c:v>4.7568284600108832</c:v>
                </c:pt>
                <c:pt idx="76">
                  <c:v>4.856779537580187</c:v>
                </c:pt>
                <c:pt idx="77">
                  <c:v>4.9588307997559449</c:v>
                </c:pt>
                <c:pt idx="78">
                  <c:v>5.0630263758811198</c:v>
                </c:pt>
                <c:pt idx="79">
                  <c:v>5.1694113225499683</c:v>
                </c:pt>
                <c:pt idx="80">
                  <c:v>5.2780316430915768</c:v>
                </c:pt>
                <c:pt idx="81">
                  <c:v>5.38893430746276</c:v>
                </c:pt>
                <c:pt idx="82">
                  <c:v>5.5021672725589736</c:v>
                </c:pt>
                <c:pt idx="83">
                  <c:v>5.6177795029519872</c:v>
                </c:pt>
                <c:pt idx="84">
                  <c:v>5.7358209920633092</c:v>
                </c:pt>
                <c:pt idx="85">
                  <c:v>5.8563427837825</c:v>
                </c:pt>
                <c:pt idx="86">
                  <c:v>5.9793969945397532</c:v>
                </c:pt>
                <c:pt idx="87">
                  <c:v>6.1050368358422356</c:v>
                </c:pt>
                <c:pt idx="88">
                  <c:v>6.2333166372839974</c:v>
                </c:pt>
                <c:pt idx="89">
                  <c:v>6.3642918700393487</c:v>
                </c:pt>
                <c:pt idx="90">
                  <c:v>6.4980191708498829</c:v>
                </c:pt>
                <c:pt idx="91">
                  <c:v>6.6345563665155334</c:v>
                </c:pt>
                <c:pt idx="92">
                  <c:v>6.7739624989002163</c:v>
                </c:pt>
                <c:pt idx="93">
                  <c:v>6.9162978504629216</c:v>
                </c:pt>
                <c:pt idx="94">
                  <c:v>7.061623970325237</c:v>
                </c:pt>
                <c:pt idx="95">
                  <c:v>7.2100037008866407</c:v>
                </c:pt>
                <c:pt idx="96">
                  <c:v>7.3615012049989987</c:v>
                </c:pt>
                <c:pt idx="97">
                  <c:v>7.5161819937120917</c:v>
                </c:pt>
                <c:pt idx="98">
                  <c:v>7.6741129546021147</c:v>
                </c:pt>
                <c:pt idx="99">
                  <c:v>7.8353623806954138</c:v>
                </c:pt>
                <c:pt idx="100">
                  <c:v>8</c:v>
                </c:pt>
              </c:numCache>
            </c:numRef>
          </c:xVal>
          <c:yVal>
            <c:numRef>
              <c:f>'Enter data'!$AO$9:$AO$109</c:f>
              <c:numCache>
                <c:formatCode>General</c:formatCode>
                <c:ptCount val="101"/>
                <c:pt idx="0">
                  <c:v>14.110090181446747</c:v>
                </c:pt>
                <c:pt idx="1">
                  <c:v>14.406573170079138</c:v>
                </c:pt>
                <c:pt idx="2">
                  <c:v>14.70928589653872</c:v>
                </c:pt>
                <c:pt idx="3">
                  <c:v>15.018359260859834</c:v>
                </c:pt>
                <c:pt idx="4">
                  <c:v>15.33392691356481</c:v>
                </c:pt>
                <c:pt idx="5">
                  <c:v>15.656125313457551</c:v>
                </c:pt>
                <c:pt idx="6">
                  <c:v>15.985093786631488</c:v>
                </c:pt>
                <c:pt idx="7">
                  <c:v>16.320974586717465</c:v>
                </c:pt>
                <c:pt idx="8">
                  <c:v>16.663912956397475</c:v>
                </c:pt>
                <c:pt idx="9">
                  <c:v>17.014057190211027</c:v>
                </c:pt>
                <c:pt idx="10">
                  <c:v>17.371558698681117</c:v>
                </c:pt>
                <c:pt idx="11">
                  <c:v>17.736572073787691</c:v>
                </c:pt>
                <c:pt idx="12">
                  <c:v>18.109255155816811</c:v>
                </c:pt>
                <c:pt idx="13">
                  <c:v>18.489769101614471</c:v>
                </c:pt>
                <c:pt idx="14">
                  <c:v>18.878278454274572</c:v>
                </c:pt>
                <c:pt idx="15">
                  <c:v>19.274951214291189</c:v>
                </c:pt>
                <c:pt idx="16">
                  <c:v>19.679958912205894</c:v>
                </c:pt>
                <c:pt idx="17">
                  <c:v>20.09347668278156</c:v>
                </c:pt>
                <c:pt idx="18">
                  <c:v>20.515683340734721</c:v>
                </c:pt>
                <c:pt idx="19">
                  <c:v>20.946761458059211</c:v>
                </c:pt>
                <c:pt idx="20">
                  <c:v>21.386897442974544</c:v>
                </c:pt>
                <c:pt idx="21">
                  <c:v>21.836281620533175</c:v>
                </c:pt>
                <c:pt idx="22">
                  <c:v>22.295108314921485</c:v>
                </c:pt>
                <c:pt idx="23">
                  <c:v>22.76357593349011</c:v>
                </c:pt>
                <c:pt idx="24">
                  <c:v>23.241887052549842</c:v>
                </c:pt>
                <c:pt idx="25">
                  <c:v>23.730248504970405</c:v>
                </c:pt>
                <c:pt idx="26">
                  <c:v>24.228871469619783</c:v>
                </c:pt>
                <c:pt idx="27">
                  <c:v>24.737971562682858</c:v>
                </c:pt>
                <c:pt idx="28">
                  <c:v>25.257768930898923</c:v>
                </c:pt>
                <c:pt idx="29">
                  <c:v>25.788488346758211</c:v>
                </c:pt>
                <c:pt idx="30">
                  <c:v>26.330359305698785</c:v>
                </c:pt>
                <c:pt idx="31">
                  <c:v>26.883616125345689</c:v>
                </c:pt>
                <c:pt idx="32">
                  <c:v>27.448498046835379</c:v>
                </c:pt>
                <c:pt idx="33">
                  <c:v>28.025249338269131</c:v>
                </c:pt>
                <c:pt idx="34">
                  <c:v>28.614119400340282</c:v>
                </c:pt>
                <c:pt idx="35">
                  <c:v>29.215362874180865</c:v>
                </c:pt>
                <c:pt idx="36">
                  <c:v>29.829239751474422</c:v>
                </c:pt>
                <c:pt idx="37">
                  <c:v>30.456015486882404</c:v>
                </c:pt>
                <c:pt idx="38">
                  <c:v>31.095961112833006</c:v>
                </c:pt>
                <c:pt idx="39">
                  <c:v>31.749353356721848</c:v>
                </c:pt>
                <c:pt idx="40">
                  <c:v>32.416474760575383</c:v>
                </c:pt>
                <c:pt idx="41">
                  <c:v>33.097613803228647</c:v>
                </c:pt>
                <c:pt idx="42">
                  <c:v>33.79306502507022</c:v>
                </c:pt>
                <c:pt idx="43">
                  <c:v>34.503129155408359</c:v>
                </c:pt>
                <c:pt idx="44">
                  <c:v>35.228113242513317</c:v>
                </c:pt>
                <c:pt idx="45">
                  <c:v>35.968330786392251</c:v>
                </c:pt>
                <c:pt idx="46">
                  <c:v>36.724101874353828</c:v>
                </c:pt>
                <c:pt idx="47">
                  <c:v>37.495753319421524</c:v>
                </c:pt>
                <c:pt idx="48">
                  <c:v>38.283618801655123</c:v>
                </c:pt>
                <c:pt idx="49">
                  <c:v>39.088039012441762</c:v>
                </c:pt>
                <c:pt idx="50">
                  <c:v>39.909361801818875</c:v>
                </c:pt>
                <c:pt idx="51">
                  <c:v>40.747942328892535</c:v>
                </c:pt>
                <c:pt idx="52">
                  <c:v>41.604143215416698</c:v>
                </c:pt>
                <c:pt idx="53">
                  <c:v>42.478334702599099</c:v>
                </c:pt>
                <c:pt idx="54">
                  <c:v>43.370894811202341</c:v>
                </c:pt>
                <c:pt idx="55">
                  <c:v>44.282209505008773</c:v>
                </c:pt>
                <c:pt idx="56">
                  <c:v>45.2126728577203</c:v>
                </c:pt>
                <c:pt idx="57">
                  <c:v>46.162687223364912</c:v>
                </c:pt>
                <c:pt idx="58">
                  <c:v>47.132663410284096</c:v>
                </c:pt>
                <c:pt idx="59">
                  <c:v>48.12302085877581</c:v>
                </c:pt>
                <c:pt idx="60">
                  <c:v>49.134187822470302</c:v>
                </c:pt>
                <c:pt idx="61">
                  <c:v>50.166601553516891</c:v>
                </c:pt>
                <c:pt idx="62">
                  <c:v>51.220708491662066</c:v>
                </c:pt>
                <c:pt idx="63">
                  <c:v>52.296964457300362</c:v>
                </c:pt>
                <c:pt idx="64">
                  <c:v>53.395834848581778</c:v>
                </c:pt>
                <c:pt idx="65">
                  <c:v>54.517794842660706</c:v>
                </c:pt>
                <c:pt idx="66">
                  <c:v>55.663329601173679</c:v>
                </c:pt>
                <c:pt idx="67">
                  <c:v>56.832934480034467</c:v>
                </c:pt>
                <c:pt idx="68">
                  <c:v>58.027115243637617</c:v>
                </c:pt>
                <c:pt idx="69">
                  <c:v>59.246388283562716</c:v>
                </c:pt>
                <c:pt idx="70">
                  <c:v>60.491280841874115</c:v>
                </c:pt>
                <c:pt idx="71">
                  <c:v>61.762331239112719</c:v>
                </c:pt>
                <c:pt idx="72">
                  <c:v>63.060089107078255</c:v>
                </c:pt>
                <c:pt idx="73">
                  <c:v>64.385115626502994</c:v>
                </c:pt>
                <c:pt idx="74">
                  <c:v>65.73798376971925</c:v>
                </c:pt>
                <c:pt idx="75">
                  <c:v>67.11927854842601</c:v>
                </c:pt>
                <c:pt idx="76">
                  <c:v>68.529597266661668</c:v>
                </c:pt>
                <c:pt idx="77">
                  <c:v>69.969549779092077</c:v>
                </c:pt>
                <c:pt idx="78">
                  <c:v>71.4397587547261</c:v>
                </c:pt>
                <c:pt idx="79">
                  <c:v>72.940859946171955</c:v>
                </c:pt>
                <c:pt idx="80">
                  <c:v>74.4735024645517</c:v>
                </c:pt>
                <c:pt idx="81">
                  <c:v>76.03834906019182</c:v>
                </c:pt>
                <c:pt idx="82">
                  <c:v>77.636076409211995</c:v>
                </c:pt>
                <c:pt idx="83">
                  <c:v>79.267375406135614</c:v>
                </c:pt>
                <c:pt idx="84">
                  <c:v>80.932951462648631</c:v>
                </c:pt>
                <c:pt idx="85">
                  <c:v>82.633524812635969</c:v>
                </c:pt>
                <c:pt idx="86">
                  <c:v>84.369830823627552</c:v>
                </c:pt>
                <c:pt idx="87">
                  <c:v>86.142620314788246</c:v>
                </c:pt>
                <c:pt idx="88">
                  <c:v>87.952659881589582</c:v>
                </c:pt>
                <c:pt idx="89">
                  <c:v>89.80073222730357</c:v>
                </c:pt>
                <c:pt idx="90">
                  <c:v>91.687636501461682</c:v>
                </c:pt>
                <c:pt idx="91">
                  <c:v>93.614188645425813</c:v>
                </c:pt>
                <c:pt idx="92">
                  <c:v>95.581221745220418</c:v>
                </c:pt>
                <c:pt idx="93">
                  <c:v>97.589586391778113</c:v>
                </c:pt>
                <c:pt idx="94">
                  <c:v>99.640151048755129</c:v>
                </c:pt>
                <c:pt idx="95">
                  <c:v>101.73380242807529</c:v>
                </c:pt>
                <c:pt idx="96">
                  <c:v>103.87144587336475</c:v>
                </c:pt>
                <c:pt idx="97">
                  <c:v>106.05400575144382</c:v>
                </c:pt>
                <c:pt idx="98">
                  <c:v>108.28242585204457</c:v>
                </c:pt>
                <c:pt idx="99">
                  <c:v>110.55766979592757</c:v>
                </c:pt>
                <c:pt idx="100">
                  <c:v>112.88072145157398</c:v>
                </c:pt>
              </c:numCache>
            </c:numRef>
          </c:yVal>
          <c:smooth val="0"/>
          <c:extLst>
            <c:ext xmlns:c16="http://schemas.microsoft.com/office/drawing/2014/chart" uri="{C3380CC4-5D6E-409C-BE32-E72D297353CC}">
              <c16:uniqueId val="{00000003-EC48-46C9-B3C3-8FF73AA12DAB}"/>
            </c:ext>
          </c:extLst>
        </c:ser>
        <c:ser>
          <c:idx val="4"/>
          <c:order val="4"/>
          <c:tx>
            <c:v>Transition frequencies</c:v>
          </c:tx>
          <c:spPr>
            <a:ln w="19050" cap="rnd">
              <a:solidFill>
                <a:srgbClr val="FFCC00"/>
              </a:solidFill>
              <a:round/>
            </a:ln>
            <a:effectLst/>
          </c:spPr>
          <c:marker>
            <c:symbol val="none"/>
          </c:marker>
          <c:xVal>
            <c:numRef>
              <c:f>'Enter data'!$AP$9:$AP$18</c:f>
              <c:numCache>
                <c:formatCode>General</c:formatCode>
                <c:ptCount val="10"/>
                <c:pt idx="0">
                  <c:v>1</c:v>
                </c:pt>
                <c:pt idx="1">
                  <c:v>1</c:v>
                </c:pt>
                <c:pt idx="2">
                  <c:v>1.6817928305074292</c:v>
                </c:pt>
                <c:pt idx="3">
                  <c:v>1.6817928305074292</c:v>
                </c:pt>
                <c:pt idx="4">
                  <c:v>2.8284271247461903</c:v>
                </c:pt>
                <c:pt idx="5">
                  <c:v>2.8284271247461903</c:v>
                </c:pt>
                <c:pt idx="6">
                  <c:v>4.7568284600108841</c:v>
                </c:pt>
                <c:pt idx="7">
                  <c:v>4.7568284600108841</c:v>
                </c:pt>
                <c:pt idx="8">
                  <c:v>8</c:v>
                </c:pt>
                <c:pt idx="9">
                  <c:v>8</c:v>
                </c:pt>
              </c:numCache>
            </c:numRef>
          </c:xVal>
          <c:yVal>
            <c:numRef>
              <c:f>'Enter data'!$AQ$9:$AQ$18</c:f>
              <c:numCache>
                <c:formatCode>General</c:formatCode>
                <c:ptCount val="10"/>
                <c:pt idx="0">
                  <c:v>-20</c:v>
                </c:pt>
                <c:pt idx="1">
                  <c:v>200</c:v>
                </c:pt>
                <c:pt idx="2">
                  <c:v>200</c:v>
                </c:pt>
                <c:pt idx="3">
                  <c:v>-20</c:v>
                </c:pt>
                <c:pt idx="4">
                  <c:v>-20</c:v>
                </c:pt>
                <c:pt idx="5">
                  <c:v>200</c:v>
                </c:pt>
                <c:pt idx="6">
                  <c:v>200</c:v>
                </c:pt>
                <c:pt idx="7">
                  <c:v>-20</c:v>
                </c:pt>
                <c:pt idx="8">
                  <c:v>-20</c:v>
                </c:pt>
                <c:pt idx="9">
                  <c:v>200</c:v>
                </c:pt>
              </c:numCache>
            </c:numRef>
          </c:yVal>
          <c:smooth val="0"/>
          <c:extLst>
            <c:ext xmlns:c16="http://schemas.microsoft.com/office/drawing/2014/chart" uri="{C3380CC4-5D6E-409C-BE32-E72D297353CC}">
              <c16:uniqueId val="{00000004-EC48-46C9-B3C3-8FF73AA12DAB}"/>
            </c:ext>
          </c:extLst>
        </c:ser>
        <c:dLbls>
          <c:showLegendKey val="0"/>
          <c:showVal val="0"/>
          <c:showCatName val="0"/>
          <c:showSerName val="0"/>
          <c:showPercent val="0"/>
          <c:showBubbleSize val="0"/>
        </c:dLbls>
        <c:axId val="405861448"/>
        <c:axId val="405861840"/>
      </c:scatterChart>
      <c:valAx>
        <c:axId val="40586144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5861840"/>
        <c:crosses val="autoZero"/>
        <c:crossBetween val="midCat"/>
      </c:valAx>
      <c:valAx>
        <c:axId val="405861840"/>
        <c:scaling>
          <c:orientation val="minMax"/>
          <c:max val="18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S21 phase angle (degrees)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5861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83"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78"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78"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70" workbookViewId="0"/>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495300</xdr:colOff>
      <xdr:row>3</xdr:row>
      <xdr:rowOff>144780</xdr:rowOff>
    </xdr:from>
    <xdr:to>
      <xdr:col>10</xdr:col>
      <xdr:colOff>541020</xdr:colOff>
      <xdr:row>25</xdr:row>
      <xdr:rowOff>83820</xdr:rowOff>
    </xdr:to>
    <xdr:sp macro="" textlink="">
      <xdr:nvSpPr>
        <xdr:cNvPr id="2" name="TextBox 1">
          <a:extLst>
            <a:ext uri="{FF2B5EF4-FFF2-40B4-BE49-F238E27FC236}">
              <a16:creationId xmlns:a16="http://schemas.microsoft.com/office/drawing/2014/main" id="{DC259236-BCA0-440F-A4E1-784A8DB62FEB}"/>
            </a:ext>
          </a:extLst>
        </xdr:cNvPr>
        <xdr:cNvSpPr txBox="1"/>
      </xdr:nvSpPr>
      <xdr:spPr>
        <a:xfrm>
          <a:off x="1714500" y="693420"/>
          <a:ext cx="4922520" cy="3962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MW101 TRL Calculator</a:t>
          </a:r>
        </a:p>
        <a:p>
          <a:r>
            <a:rPr lang="en-US" sz="1100"/>
            <a:t>3</a:t>
          </a:r>
          <a:r>
            <a:rPr lang="en-US" sz="1100" baseline="0"/>
            <a:t> May 2018</a:t>
          </a:r>
        </a:p>
        <a:p>
          <a:endParaRPr lang="en-US" sz="1100" baseline="0"/>
        </a:p>
        <a:p>
          <a:r>
            <a:rPr lang="en-US" sz="1100" baseline="0"/>
            <a:t>This spreadsheet calculates line lengths for TRL calibrations based on frequency range and Keff for your media (FL=lower frequency, FH=upper frequency). Data are entered in yellow boxes only.</a:t>
          </a:r>
        </a:p>
        <a:p>
          <a:endParaRPr lang="en-US" sz="1100" baseline="0"/>
        </a:p>
        <a:p>
          <a:r>
            <a:rPr lang="en-US" sz="1100" baseline="0"/>
            <a:t>It solves for one, two, three and four lines within the band, using the best possible transition frequencies to equally spread phase angles and minimize how close you are from 0 degrees and 180 degrees in all cases.  We recommend you select the simplest solution (least number of lines) that keeps the phase between 20 and 160 degrees. The spreadsheet recommends which solution to use based on the ratio of FH/FL (look for the green box).</a:t>
          </a:r>
        </a:p>
        <a:p>
          <a:endParaRPr lang="en-US" sz="1100" baseline="0"/>
        </a:p>
        <a:p>
          <a:r>
            <a:rPr lang="en-US" sz="1100" baseline="0"/>
            <a:t>It also calculates phase delay for each line.</a:t>
          </a:r>
        </a:p>
        <a:p>
          <a:endParaRPr lang="en-US" sz="1100" baseline="0"/>
        </a:p>
        <a:p>
          <a:r>
            <a:rPr lang="en-US" sz="1100" baseline="0"/>
            <a:t>The four solutons are plotted on log frequency axis, with transiition frequencies so you can visualize how close you get to 0 and 180 degrees. Frequency data for the plots are automatically calculated from FL and FH.</a:t>
          </a:r>
        </a:p>
        <a:p>
          <a:endParaRPr lang="en-US" sz="1100" baseline="0"/>
        </a:p>
        <a:p>
          <a:r>
            <a:rPr lang="en-US" sz="1100" baseline="0"/>
            <a:t>You can overwrite the solution to see how an existing cal kit performs, or to round off the lengths.  Only overright the blue boxes.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9306958" cy="6082229"/>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5308" cy="6281615"/>
    <xdr:graphicFrame macro="">
      <xdr:nvGraphicFramePr>
        <xdr:cNvPr id="2" name="Chart 1">
          <a:extLst>
            <a:ext uri="{FF2B5EF4-FFF2-40B4-BE49-F238E27FC236}">
              <a16:creationId xmlns:a16="http://schemas.microsoft.com/office/drawing/2014/main" id="{63057413-B66D-46F6-AD36-06C089DD276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5308" cy="6281615"/>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54143" cy="6272893"/>
    <xdr:graphicFrame macro="">
      <xdr:nvGraphicFramePr>
        <xdr:cNvPr id="2" name="Chart 1">
          <a:extLst>
            <a:ext uri="{FF2B5EF4-FFF2-40B4-BE49-F238E27FC236}">
              <a16:creationId xmlns:a16="http://schemas.microsoft.com/office/drawing/2014/main" id="{533C5080-EF2C-48BA-9809-89D324D6BFA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P20" sqref="P20"/>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AQ118"/>
  <sheetViews>
    <sheetView tabSelected="1" topLeftCell="A7" workbookViewId="0">
      <selection activeCell="D10" sqref="D10"/>
    </sheetView>
  </sheetViews>
  <sheetFormatPr defaultRowHeight="15" x14ac:dyDescent="0.25"/>
  <cols>
    <col min="1" max="1" width="22.7109375" customWidth="1"/>
    <col min="9" max="9" width="11.28515625" customWidth="1"/>
    <col min="16" max="16" width="12" bestFit="1" customWidth="1"/>
    <col min="46" max="46" width="21.85546875" customWidth="1"/>
  </cols>
  <sheetData>
    <row r="4" spans="3:43" x14ac:dyDescent="0.25">
      <c r="W4" t="s">
        <v>43</v>
      </c>
      <c r="AA4" t="s">
        <v>45</v>
      </c>
      <c r="AF4" t="s">
        <v>42</v>
      </c>
      <c r="AL4" t="s">
        <v>46</v>
      </c>
    </row>
    <row r="5" spans="3:43" x14ac:dyDescent="0.25">
      <c r="W5" t="s">
        <v>9</v>
      </c>
      <c r="AA5" t="s">
        <v>9</v>
      </c>
      <c r="AF5" t="s">
        <v>9</v>
      </c>
      <c r="AG5" t="s">
        <v>10</v>
      </c>
      <c r="AH5" t="s">
        <v>11</v>
      </c>
      <c r="AL5" t="s">
        <v>9</v>
      </c>
      <c r="AM5" t="s">
        <v>10</v>
      </c>
      <c r="AN5" t="s">
        <v>11</v>
      </c>
      <c r="AO5" t="s">
        <v>47</v>
      </c>
    </row>
    <row r="6" spans="3:43" x14ac:dyDescent="0.25">
      <c r="C6" t="s">
        <v>44</v>
      </c>
      <c r="W6">
        <f>C20</f>
        <v>11.446713662390753</v>
      </c>
      <c r="X6" t="s">
        <v>3</v>
      </c>
      <c r="AA6">
        <f>C28</f>
        <v>26.909333677951786</v>
      </c>
      <c r="AB6">
        <f>E28</f>
        <v>9.5138861604456206</v>
      </c>
      <c r="AC6" t="s">
        <v>3</v>
      </c>
      <c r="AF6">
        <f>C36</f>
        <v>34.340140987172255</v>
      </c>
      <c r="AG6">
        <f>E36</f>
        <v>17.170070493586124</v>
      </c>
      <c r="AH6">
        <f>G36</f>
        <v>8.5850352467930637</v>
      </c>
      <c r="AI6" t="s">
        <v>3</v>
      </c>
      <c r="AL6">
        <f>C44</f>
        <v>38.414758138503935</v>
      </c>
      <c r="AM6">
        <f>E44</f>
        <v>22.841551849708782</v>
      </c>
      <c r="AN6">
        <f>G44</f>
        <v>13.581667988688622</v>
      </c>
      <c r="AO6">
        <f>I44</f>
        <v>8.0757081028766038</v>
      </c>
      <c r="AP6" t="s">
        <v>3</v>
      </c>
    </row>
    <row r="7" spans="3:43" x14ac:dyDescent="0.25">
      <c r="C7" t="s">
        <v>18</v>
      </c>
      <c r="S7" t="s">
        <v>41</v>
      </c>
      <c r="T7" t="s">
        <v>7</v>
      </c>
      <c r="U7" t="s">
        <v>30</v>
      </c>
      <c r="X7" t="s">
        <v>31</v>
      </c>
      <c r="AC7" t="s">
        <v>31</v>
      </c>
      <c r="AI7" t="s">
        <v>31</v>
      </c>
      <c r="AP7" t="s">
        <v>31</v>
      </c>
    </row>
    <row r="8" spans="3:43" x14ac:dyDescent="0.25">
      <c r="T8" t="s">
        <v>4</v>
      </c>
      <c r="U8" t="s">
        <v>3</v>
      </c>
      <c r="W8" t="s">
        <v>12</v>
      </c>
      <c r="X8" t="s">
        <v>4</v>
      </c>
      <c r="Y8" t="s">
        <v>5</v>
      </c>
      <c r="AA8" t="s">
        <v>12</v>
      </c>
      <c r="AC8" t="s">
        <v>4</v>
      </c>
      <c r="AD8" t="s">
        <v>5</v>
      </c>
      <c r="AF8" t="s">
        <v>12</v>
      </c>
      <c r="AG8" t="s">
        <v>12</v>
      </c>
      <c r="AH8" t="s">
        <v>12</v>
      </c>
      <c r="AI8" t="s">
        <v>4</v>
      </c>
      <c r="AJ8" t="s">
        <v>5</v>
      </c>
      <c r="AL8" t="s">
        <v>12</v>
      </c>
      <c r="AM8" t="s">
        <v>12</v>
      </c>
      <c r="AN8" t="s">
        <v>12</v>
      </c>
      <c r="AO8" t="s">
        <v>12</v>
      </c>
      <c r="AP8" t="s">
        <v>4</v>
      </c>
      <c r="AQ8" t="s">
        <v>5</v>
      </c>
    </row>
    <row r="9" spans="3:43" x14ac:dyDescent="0.25">
      <c r="S9">
        <v>0</v>
      </c>
      <c r="T9">
        <f>C12</f>
        <v>1</v>
      </c>
      <c r="U9">
        <f t="shared" ref="U9:U40" si="0">300/(T9*SQRT($D$10))</f>
        <v>206.04084592303354</v>
      </c>
      <c r="W9" s="2">
        <f>(W$6/$U9)*360</f>
        <v>20</v>
      </c>
      <c r="X9">
        <f>C12</f>
        <v>1</v>
      </c>
      <c r="Y9">
        <v>-20</v>
      </c>
      <c r="AA9" s="2">
        <f>(AA$6/$U9)*360</f>
        <v>47.016697493473458</v>
      </c>
      <c r="AB9" s="2">
        <f>(AB$6/$U9)*360</f>
        <v>16.622912813315814</v>
      </c>
      <c r="AC9">
        <f>C12</f>
        <v>1</v>
      </c>
      <c r="AD9">
        <v>-20</v>
      </c>
      <c r="AF9">
        <f t="shared" ref="AF9:AH28" si="1">(AF$6/$U9)*360</f>
        <v>60</v>
      </c>
      <c r="AG9">
        <f t="shared" si="1"/>
        <v>29.999999999999993</v>
      </c>
      <c r="AH9">
        <f t="shared" si="1"/>
        <v>15</v>
      </c>
      <c r="AI9">
        <f>C12</f>
        <v>1</v>
      </c>
      <c r="AJ9">
        <v>-20</v>
      </c>
      <c r="AL9">
        <f t="shared" ref="AL9:AO28" si="2">(AL$6/$U9)*360</f>
        <v>67.11927854842601</v>
      </c>
      <c r="AM9">
        <f t="shared" si="2"/>
        <v>39.909361801818868</v>
      </c>
      <c r="AN9">
        <f t="shared" si="2"/>
        <v>23.730248504970401</v>
      </c>
      <c r="AO9">
        <f t="shared" si="2"/>
        <v>14.110090181446747</v>
      </c>
      <c r="AP9">
        <f>C12</f>
        <v>1</v>
      </c>
      <c r="AQ9">
        <v>-20</v>
      </c>
    </row>
    <row r="10" spans="3:43" x14ac:dyDescent="0.25">
      <c r="C10" t="s">
        <v>8</v>
      </c>
      <c r="D10" s="1">
        <v>2.12</v>
      </c>
      <c r="N10">
        <v>1200</v>
      </c>
      <c r="O10">
        <f>S10/100</f>
        <v>0.01</v>
      </c>
      <c r="P10">
        <f>N10^O10</f>
        <v>1.0734746979257961</v>
      </c>
      <c r="S10">
        <f>S9+1</f>
        <v>1</v>
      </c>
      <c r="T10">
        <f>T$9*($D$12/$C$12)^(S10/100)</f>
        <v>1.0210121257071934</v>
      </c>
      <c r="U10">
        <f t="shared" si="0"/>
        <v>201.80058662899964</v>
      </c>
      <c r="W10" s="2">
        <f>(W$6/$U10)*360</f>
        <v>20.420242514143865</v>
      </c>
      <c r="X10">
        <f>C12</f>
        <v>1</v>
      </c>
      <c r="Y10">
        <v>200</v>
      </c>
      <c r="AA10" s="2">
        <f>(AA$6/$U10)*360</f>
        <v>48.004618251543405</v>
      </c>
      <c r="AB10" s="2">
        <f t="shared" ref="AB10:AB73" si="3">(AB$6/$U10)*360</f>
        <v>16.972195546968919</v>
      </c>
      <c r="AC10">
        <f>C12</f>
        <v>1</v>
      </c>
      <c r="AD10">
        <v>200</v>
      </c>
      <c r="AF10">
        <f t="shared" si="1"/>
        <v>61.260727542431596</v>
      </c>
      <c r="AG10">
        <f t="shared" si="1"/>
        <v>30.630363771215794</v>
      </c>
      <c r="AH10">
        <f t="shared" si="1"/>
        <v>15.315181885607899</v>
      </c>
      <c r="AI10">
        <f>C12</f>
        <v>1</v>
      </c>
      <c r="AJ10">
        <v>200</v>
      </c>
      <c r="AL10">
        <f t="shared" si="2"/>
        <v>68.529597266661682</v>
      </c>
      <c r="AM10">
        <f t="shared" si="2"/>
        <v>40.747942328892549</v>
      </c>
      <c r="AN10">
        <f t="shared" si="2"/>
        <v>24.228871469619776</v>
      </c>
      <c r="AO10">
        <f t="shared" si="2"/>
        <v>14.406573170079138</v>
      </c>
      <c r="AP10">
        <f>C12</f>
        <v>1</v>
      </c>
      <c r="AQ10">
        <v>200</v>
      </c>
    </row>
    <row r="11" spans="3:43" x14ac:dyDescent="0.25">
      <c r="C11" t="s">
        <v>13</v>
      </c>
      <c r="D11" t="s">
        <v>15</v>
      </c>
      <c r="F11" t="s">
        <v>48</v>
      </c>
      <c r="H11" s="4" t="s">
        <v>49</v>
      </c>
      <c r="I11" s="4"/>
      <c r="S11">
        <f t="shared" ref="S11:S14" si="4">S10+1</f>
        <v>2</v>
      </c>
      <c r="T11">
        <f t="shared" ref="T11:T74" si="5">T$9*($D$12/$C$12)^(S11/100)</f>
        <v>1.0424657608411214</v>
      </c>
      <c r="U11">
        <f t="shared" si="0"/>
        <v>197.64759060939124</v>
      </c>
      <c r="W11" s="2">
        <f t="shared" ref="W11:W74" si="6">(W$6/$U11)*360</f>
        <v>20.849315216822433</v>
      </c>
      <c r="X11">
        <f>D12</f>
        <v>8</v>
      </c>
      <c r="Y11">
        <v>200</v>
      </c>
      <c r="AA11" s="2">
        <f t="shared" ref="AA11:AB74" si="7">(AA$6/$U11)*360</f>
        <v>49.013297324770662</v>
      </c>
      <c r="AB11" s="2">
        <f t="shared" si="3"/>
        <v>17.328817453328895</v>
      </c>
      <c r="AC11">
        <f>D27</f>
        <v>2.8284271247461903</v>
      </c>
      <c r="AD11">
        <v>200</v>
      </c>
      <c r="AF11" s="2">
        <f t="shared" si="1"/>
        <v>62.547945650467291</v>
      </c>
      <c r="AG11" s="2">
        <f t="shared" si="1"/>
        <v>31.273972825233635</v>
      </c>
      <c r="AH11" s="2">
        <f t="shared" si="1"/>
        <v>15.636986412616823</v>
      </c>
      <c r="AI11">
        <f>D35</f>
        <v>2</v>
      </c>
      <c r="AJ11">
        <v>200</v>
      </c>
      <c r="AL11" s="2">
        <f t="shared" si="2"/>
        <v>69.969549779092105</v>
      </c>
      <c r="AM11" s="2">
        <f t="shared" si="2"/>
        <v>41.604143215416698</v>
      </c>
      <c r="AN11" s="2">
        <f t="shared" si="2"/>
        <v>24.737971562682858</v>
      </c>
      <c r="AO11" s="2">
        <f t="shared" si="2"/>
        <v>14.70928589653872</v>
      </c>
      <c r="AP11">
        <f>D43</f>
        <v>1.6817928305074292</v>
      </c>
      <c r="AQ11">
        <v>200</v>
      </c>
    </row>
    <row r="12" spans="3:43" x14ac:dyDescent="0.25">
      <c r="C12" s="1">
        <v>1</v>
      </c>
      <c r="D12" s="1">
        <v>8</v>
      </c>
      <c r="E12" t="s">
        <v>4</v>
      </c>
      <c r="F12">
        <f>D12/C12</f>
        <v>8</v>
      </c>
      <c r="H12" s="5" t="str">
        <f>IF(F12&lt;=8,"One line", IF(F12&lt;=64,"Two lines", IF(F12&lt;=512, "Three lines", IF(F12&lt;=4096, "Four lines", "Find a new career"))))</f>
        <v>One line</v>
      </c>
      <c r="I12" s="6"/>
      <c r="S12">
        <f t="shared" si="4"/>
        <v>3</v>
      </c>
      <c r="T12">
        <f t="shared" si="5"/>
        <v>1.0643701824533598</v>
      </c>
      <c r="U12">
        <f t="shared" si="0"/>
        <v>193.5800620119891</v>
      </c>
      <c r="W12" s="2">
        <f t="shared" si="6"/>
        <v>21.287403649067198</v>
      </c>
      <c r="X12">
        <f>D12</f>
        <v>8</v>
      </c>
      <c r="Y12">
        <v>-20</v>
      </c>
      <c r="AA12" s="2">
        <f t="shared" si="7"/>
        <v>50.043170889482766</v>
      </c>
      <c r="AB12" s="2">
        <f t="shared" si="3"/>
        <v>17.692932744015245</v>
      </c>
      <c r="AC12">
        <f>D27</f>
        <v>2.8284271247461903</v>
      </c>
      <c r="AD12">
        <v>-20</v>
      </c>
      <c r="AF12" s="2">
        <f t="shared" si="1"/>
        <v>63.862210947201582</v>
      </c>
      <c r="AG12" s="2">
        <f t="shared" si="1"/>
        <v>31.931105473600788</v>
      </c>
      <c r="AH12" s="2">
        <f t="shared" si="1"/>
        <v>15.965552736800396</v>
      </c>
      <c r="AI12">
        <f>D35</f>
        <v>2</v>
      </c>
      <c r="AJ12">
        <v>-20</v>
      </c>
      <c r="AL12" s="2">
        <f t="shared" si="2"/>
        <v>71.439758754726085</v>
      </c>
      <c r="AM12" s="2">
        <f t="shared" si="2"/>
        <v>42.478334702599099</v>
      </c>
      <c r="AN12" s="2">
        <f t="shared" si="2"/>
        <v>25.257768930898916</v>
      </c>
      <c r="AO12" s="2">
        <f t="shared" si="2"/>
        <v>15.018359260859834</v>
      </c>
      <c r="AP12">
        <f>D43</f>
        <v>1.6817928305074292</v>
      </c>
      <c r="AQ12">
        <v>-20</v>
      </c>
    </row>
    <row r="13" spans="3:43" x14ac:dyDescent="0.25">
      <c r="S13">
        <f t="shared" si="4"/>
        <v>4</v>
      </c>
      <c r="T13">
        <f t="shared" si="5"/>
        <v>1.086734862526058</v>
      </c>
      <c r="U13">
        <f t="shared" si="0"/>
        <v>189.59624194267812</v>
      </c>
      <c r="W13" s="2">
        <f t="shared" si="6"/>
        <v>21.734697250521162</v>
      </c>
      <c r="AA13" s="2">
        <f t="shared" si="7"/>
        <v>51.09468428699914</v>
      </c>
      <c r="AB13" s="2">
        <f t="shared" si="3"/>
        <v>18.064698870961408</v>
      </c>
      <c r="AC13">
        <f>D12</f>
        <v>8</v>
      </c>
      <c r="AD13">
        <v>-20</v>
      </c>
      <c r="AF13" s="2">
        <f t="shared" si="1"/>
        <v>65.204091751563467</v>
      </c>
      <c r="AG13" s="2">
        <f t="shared" si="1"/>
        <v>32.602045875781734</v>
      </c>
      <c r="AH13" s="2">
        <f t="shared" si="1"/>
        <v>16.301022937890867</v>
      </c>
      <c r="AI13">
        <f>F35</f>
        <v>4.0000000000000009</v>
      </c>
      <c r="AJ13">
        <v>-20</v>
      </c>
      <c r="AL13" s="2">
        <f t="shared" si="2"/>
        <v>72.940859946171955</v>
      </c>
      <c r="AM13" s="2">
        <f t="shared" si="2"/>
        <v>43.370894811202341</v>
      </c>
      <c r="AN13" s="2">
        <f t="shared" si="2"/>
        <v>25.788488346758204</v>
      </c>
      <c r="AO13" s="2">
        <f t="shared" si="2"/>
        <v>15.33392691356481</v>
      </c>
      <c r="AP13">
        <f>F43</f>
        <v>2.8284271247461903</v>
      </c>
      <c r="AQ13">
        <v>-20</v>
      </c>
    </row>
    <row r="14" spans="3:43" x14ac:dyDescent="0.25">
      <c r="S14">
        <f t="shared" si="4"/>
        <v>5</v>
      </c>
      <c r="T14">
        <f t="shared" si="5"/>
        <v>1.1095694720678451</v>
      </c>
      <c r="U14">
        <f t="shared" si="0"/>
        <v>185.69440770486077</v>
      </c>
      <c r="W14" s="2">
        <f t="shared" si="6"/>
        <v>22.1913894413569</v>
      </c>
      <c r="AA14" s="2">
        <f t="shared" si="7"/>
        <v>52.168292216206922</v>
      </c>
      <c r="AB14" s="2">
        <f t="shared" si="3"/>
        <v>18.444276594500643</v>
      </c>
      <c r="AC14">
        <f>D12</f>
        <v>8</v>
      </c>
      <c r="AD14">
        <v>200</v>
      </c>
      <c r="AF14" s="2">
        <f t="shared" si="1"/>
        <v>66.574168324070698</v>
      </c>
      <c r="AG14" s="2">
        <f t="shared" si="1"/>
        <v>33.287084162035342</v>
      </c>
      <c r="AH14" s="2">
        <f t="shared" si="1"/>
        <v>16.643542081017674</v>
      </c>
      <c r="AI14">
        <f>F35</f>
        <v>4.0000000000000009</v>
      </c>
      <c r="AJ14">
        <v>200</v>
      </c>
      <c r="AL14" s="2">
        <f t="shared" si="2"/>
        <v>74.4735024645517</v>
      </c>
      <c r="AM14" s="2">
        <f t="shared" si="2"/>
        <v>44.282209505008787</v>
      </c>
      <c r="AN14" s="2">
        <f t="shared" si="2"/>
        <v>26.330359305698781</v>
      </c>
      <c r="AO14" s="2">
        <f t="shared" si="2"/>
        <v>15.656125313457551</v>
      </c>
      <c r="AP14">
        <f>F43</f>
        <v>2.8284271247461903</v>
      </c>
      <c r="AQ14">
        <v>200</v>
      </c>
    </row>
    <row r="15" spans="3:43" x14ac:dyDescent="0.25">
      <c r="S15">
        <f t="shared" ref="S15:S78" si="8">S14+1</f>
        <v>6</v>
      </c>
      <c r="T15">
        <f t="shared" si="5"/>
        <v>1.1328838852957985</v>
      </c>
      <c r="U15">
        <f t="shared" si="0"/>
        <v>181.87287205452287</v>
      </c>
      <c r="W15" s="2">
        <f t="shared" si="6"/>
        <v>22.657677705915976</v>
      </c>
      <c r="AA15" s="2">
        <f t="shared" si="7"/>
        <v>53.264458930183451</v>
      </c>
      <c r="AB15" s="2">
        <f t="shared" si="3"/>
        <v>18.83183005288253</v>
      </c>
      <c r="AF15" s="2">
        <f t="shared" si="1"/>
        <v>67.973033117747917</v>
      </c>
      <c r="AG15" s="2">
        <f t="shared" si="1"/>
        <v>33.986516558873944</v>
      </c>
      <c r="AH15" s="2">
        <f t="shared" si="1"/>
        <v>16.993258279436979</v>
      </c>
      <c r="AI15">
        <f>D12</f>
        <v>8</v>
      </c>
      <c r="AJ15">
        <v>200</v>
      </c>
      <c r="AL15" s="2">
        <f t="shared" si="2"/>
        <v>76.03834906019182</v>
      </c>
      <c r="AM15" s="2">
        <f t="shared" si="2"/>
        <v>45.212672857720293</v>
      </c>
      <c r="AN15" s="2">
        <f t="shared" si="2"/>
        <v>26.883616125345686</v>
      </c>
      <c r="AO15" s="2">
        <f t="shared" si="2"/>
        <v>15.985093786631488</v>
      </c>
      <c r="AP15">
        <f>H43</f>
        <v>4.7568284600108841</v>
      </c>
      <c r="AQ15">
        <v>200</v>
      </c>
    </row>
    <row r="16" spans="3:43" x14ac:dyDescent="0.25">
      <c r="S16">
        <f t="shared" si="8"/>
        <v>7</v>
      </c>
      <c r="T16">
        <f t="shared" si="5"/>
        <v>1.1566881839052874</v>
      </c>
      <c r="U16">
        <f t="shared" si="0"/>
        <v>178.12998247062987</v>
      </c>
      <c r="W16" s="2">
        <f t="shared" si="6"/>
        <v>23.133763678105748</v>
      </c>
      <c r="AA16" s="2">
        <f t="shared" si="7"/>
        <v>54.383658436950093</v>
      </c>
      <c r="AB16" s="2">
        <f t="shared" si="3"/>
        <v>19.227526833250199</v>
      </c>
      <c r="AF16" s="2">
        <f t="shared" si="1"/>
        <v>69.401291034317239</v>
      </c>
      <c r="AG16" s="2">
        <f t="shared" si="1"/>
        <v>34.700645517158613</v>
      </c>
      <c r="AH16" s="2">
        <f t="shared" si="1"/>
        <v>17.35032275857931</v>
      </c>
      <c r="AI16">
        <f>D12</f>
        <v>8</v>
      </c>
      <c r="AJ16">
        <v>-20</v>
      </c>
      <c r="AL16" s="2">
        <f t="shared" si="2"/>
        <v>77.636076409212009</v>
      </c>
      <c r="AM16" s="2">
        <f t="shared" si="2"/>
        <v>46.162687223364912</v>
      </c>
      <c r="AN16" s="2">
        <f t="shared" si="2"/>
        <v>27.448498046835379</v>
      </c>
      <c r="AO16" s="2">
        <f t="shared" si="2"/>
        <v>16.320974586717465</v>
      </c>
      <c r="AP16">
        <f>H43</f>
        <v>4.7568284600108841</v>
      </c>
      <c r="AQ16">
        <v>-20</v>
      </c>
    </row>
    <row r="17" spans="1:43" x14ac:dyDescent="0.25">
      <c r="S17">
        <f t="shared" si="8"/>
        <v>8</v>
      </c>
      <c r="T17">
        <f t="shared" si="5"/>
        <v>1.1809926614295303</v>
      </c>
      <c r="U17">
        <f t="shared" si="0"/>
        <v>174.46412044053838</v>
      </c>
      <c r="W17" s="2">
        <f t="shared" si="6"/>
        <v>23.619853228590607</v>
      </c>
      <c r="AA17" s="2">
        <f t="shared" si="7"/>
        <v>55.526374704444343</v>
      </c>
      <c r="AB17" s="2">
        <f t="shared" si="3"/>
        <v>19.631538044108883</v>
      </c>
      <c r="AF17" s="2">
        <f t="shared" si="1"/>
        <v>70.859559685771814</v>
      </c>
      <c r="AG17" s="2">
        <f t="shared" si="1"/>
        <v>35.4297798428859</v>
      </c>
      <c r="AH17" s="2">
        <f t="shared" si="1"/>
        <v>17.714889921442953</v>
      </c>
      <c r="AL17" s="2">
        <f t="shared" si="2"/>
        <v>79.267375406135628</v>
      </c>
      <c r="AM17" s="2">
        <f t="shared" si="2"/>
        <v>47.132663410284096</v>
      </c>
      <c r="AN17" s="2">
        <f t="shared" si="2"/>
        <v>28.025249338269131</v>
      </c>
      <c r="AO17" s="2">
        <f t="shared" si="2"/>
        <v>16.663912956397475</v>
      </c>
      <c r="AP17">
        <f>D12</f>
        <v>8</v>
      </c>
      <c r="AQ17">
        <v>-20</v>
      </c>
    </row>
    <row r="18" spans="1:43" x14ac:dyDescent="0.25">
      <c r="A18" s="4" t="s">
        <v>14</v>
      </c>
      <c r="B18" t="s">
        <v>1</v>
      </c>
      <c r="C18" t="s">
        <v>0</v>
      </c>
      <c r="D18" t="s">
        <v>2</v>
      </c>
      <c r="S18">
        <f t="shared" si="8"/>
        <v>9</v>
      </c>
      <c r="T18">
        <f t="shared" si="5"/>
        <v>1.2058078276907604</v>
      </c>
      <c r="U18">
        <f t="shared" si="0"/>
        <v>170.87370076011354</v>
      </c>
      <c r="W18" s="2">
        <f t="shared" si="6"/>
        <v>24.116156553815213</v>
      </c>
      <c r="AA18" s="2">
        <f t="shared" si="7"/>
        <v>56.693101869798852</v>
      </c>
      <c r="AB18" s="2">
        <f t="shared" si="3"/>
        <v>20.044038389317247</v>
      </c>
      <c r="AF18" s="2">
        <f t="shared" si="1"/>
        <v>72.34846966144562</v>
      </c>
      <c r="AG18" s="2">
        <f t="shared" si="1"/>
        <v>36.174234830722803</v>
      </c>
      <c r="AH18" s="2">
        <f t="shared" si="1"/>
        <v>18.087117415361405</v>
      </c>
      <c r="AL18" s="2">
        <f t="shared" si="2"/>
        <v>80.932951462648631</v>
      </c>
      <c r="AM18" s="2">
        <f t="shared" si="2"/>
        <v>48.123020858775824</v>
      </c>
      <c r="AN18" s="2">
        <f t="shared" si="2"/>
        <v>28.614119400340275</v>
      </c>
      <c r="AO18" s="2">
        <f t="shared" si="2"/>
        <v>17.014057190211027</v>
      </c>
      <c r="AP18">
        <f>D12</f>
        <v>8</v>
      </c>
      <c r="AQ18">
        <v>200</v>
      </c>
    </row>
    <row r="19" spans="1:43" x14ac:dyDescent="0.25">
      <c r="A19" t="s">
        <v>20</v>
      </c>
      <c r="B19">
        <f>C12</f>
        <v>1</v>
      </c>
      <c r="C19">
        <f>C12+(D12-C12)/2</f>
        <v>4.5</v>
      </c>
      <c r="D19">
        <f>D12</f>
        <v>8</v>
      </c>
      <c r="E19" t="s">
        <v>4</v>
      </c>
      <c r="S19">
        <f t="shared" si="8"/>
        <v>10</v>
      </c>
      <c r="T19">
        <f t="shared" si="5"/>
        <v>1.2311444133449163</v>
      </c>
      <c r="U19">
        <f t="shared" si="0"/>
        <v>167.35717084824989</v>
      </c>
      <c r="W19" s="2">
        <f t="shared" si="6"/>
        <v>24.622888266898329</v>
      </c>
      <c r="AA19" s="2">
        <f t="shared" si="7"/>
        <v>57.884344453017782</v>
      </c>
      <c r="AB19" s="2">
        <f t="shared" si="3"/>
        <v>20.465206243633389</v>
      </c>
      <c r="AF19" s="2">
        <f t="shared" si="1"/>
        <v>73.868664800694972</v>
      </c>
      <c r="AG19" s="2">
        <f t="shared" si="1"/>
        <v>36.934332400347479</v>
      </c>
      <c r="AH19" s="2">
        <f t="shared" si="1"/>
        <v>18.467166200173743</v>
      </c>
      <c r="AL19" s="2">
        <f t="shared" si="2"/>
        <v>82.633524812635983</v>
      </c>
      <c r="AM19" s="2">
        <f t="shared" si="2"/>
        <v>49.134187822470302</v>
      </c>
      <c r="AN19" s="2">
        <f t="shared" si="2"/>
        <v>29.215362874180865</v>
      </c>
      <c r="AO19" s="2">
        <f t="shared" si="2"/>
        <v>17.371558698681117</v>
      </c>
    </row>
    <row r="20" spans="1:43" x14ac:dyDescent="0.25">
      <c r="A20" t="s">
        <v>21</v>
      </c>
      <c r="C20" s="3">
        <f>300/C19/4/SQRT(D10)</f>
        <v>11.446713662390753</v>
      </c>
      <c r="E20" t="s">
        <v>3</v>
      </c>
      <c r="S20">
        <f t="shared" si="8"/>
        <v>11</v>
      </c>
      <c r="T20">
        <f t="shared" si="5"/>
        <v>1.2570133745218284</v>
      </c>
      <c r="U20">
        <f t="shared" si="0"/>
        <v>163.91301007549907</v>
      </c>
      <c r="W20" s="2">
        <f t="shared" si="6"/>
        <v>25.140267490436571</v>
      </c>
      <c r="AA20" s="2">
        <f t="shared" si="7"/>
        <v>59.100617575143062</v>
      </c>
      <c r="AB20" s="2">
        <f t="shared" si="3"/>
        <v>20.895223729848251</v>
      </c>
      <c r="AF20" s="2">
        <f t="shared" si="1"/>
        <v>75.420802471309699</v>
      </c>
      <c r="AG20" s="2">
        <f t="shared" si="1"/>
        <v>37.710401235654842</v>
      </c>
      <c r="AH20" s="2">
        <f t="shared" si="1"/>
        <v>18.855200617827425</v>
      </c>
      <c r="AL20" s="2">
        <f t="shared" si="2"/>
        <v>84.369830823627552</v>
      </c>
      <c r="AM20" s="2">
        <f t="shared" si="2"/>
        <v>50.166601553516891</v>
      </c>
      <c r="AN20" s="2">
        <f t="shared" si="2"/>
        <v>29.829239751474422</v>
      </c>
      <c r="AO20" s="2">
        <f t="shared" si="2"/>
        <v>17.736572073787691</v>
      </c>
    </row>
    <row r="21" spans="1:43" x14ac:dyDescent="0.25">
      <c r="A21" t="s">
        <v>34</v>
      </c>
      <c r="C21">
        <f>C20/(0.3/SQRT($D$10))</f>
        <v>55.555555555555557</v>
      </c>
      <c r="E21" t="s">
        <v>32</v>
      </c>
      <c r="S21">
        <f t="shared" si="8"/>
        <v>12</v>
      </c>
      <c r="T21">
        <f t="shared" si="5"/>
        <v>1.2834258975629043</v>
      </c>
      <c r="U21">
        <f t="shared" si="0"/>
        <v>160.53972910651424</v>
      </c>
      <c r="W21" s="2">
        <f t="shared" si="6"/>
        <v>25.668517951258085</v>
      </c>
      <c r="AA21" s="2">
        <f t="shared" si="7"/>
        <v>60.342447181004722</v>
      </c>
      <c r="AB21" s="2">
        <f t="shared" si="3"/>
        <v>21.334276797539751</v>
      </c>
      <c r="AF21" s="2">
        <f t="shared" si="1"/>
        <v>77.005553853774259</v>
      </c>
      <c r="AG21" s="2">
        <f t="shared" si="1"/>
        <v>38.502776926887115</v>
      </c>
      <c r="AH21" s="2">
        <f t="shared" si="1"/>
        <v>19.251388463443565</v>
      </c>
      <c r="AL21" s="2">
        <f t="shared" si="2"/>
        <v>86.142620314788246</v>
      </c>
      <c r="AM21" s="2">
        <f t="shared" si="2"/>
        <v>51.220708491662066</v>
      </c>
      <c r="AN21" s="2">
        <f t="shared" si="2"/>
        <v>30.456015486882404</v>
      </c>
      <c r="AO21" s="2">
        <f t="shared" si="2"/>
        <v>18.109255155816811</v>
      </c>
    </row>
    <row r="22" spans="1:43" x14ac:dyDescent="0.25">
      <c r="A22" t="s">
        <v>22</v>
      </c>
      <c r="C22">
        <f>C20*360/(300/B19/SQRT($D$10))</f>
        <v>20.000000000000004</v>
      </c>
      <c r="E22" t="s">
        <v>6</v>
      </c>
      <c r="S22">
        <f t="shared" si="8"/>
        <v>13</v>
      </c>
      <c r="T22">
        <f t="shared" si="5"/>
        <v>1.3103934038583633</v>
      </c>
      <c r="U22">
        <f t="shared" si="0"/>
        <v>157.2358692560268</v>
      </c>
      <c r="W22" s="2">
        <f t="shared" si="6"/>
        <v>26.207868077167269</v>
      </c>
      <c r="AA22" s="2">
        <f t="shared" si="7"/>
        <v>61.610370266651671</v>
      </c>
      <c r="AB22" s="2">
        <f t="shared" si="3"/>
        <v>21.782555303481711</v>
      </c>
      <c r="AF22" s="2">
        <f t="shared" si="1"/>
        <v>78.623604231501787</v>
      </c>
      <c r="AG22" s="2">
        <f t="shared" si="1"/>
        <v>39.311802115750893</v>
      </c>
      <c r="AH22" s="2">
        <f t="shared" si="1"/>
        <v>19.655901057875447</v>
      </c>
      <c r="AL22" s="2">
        <f t="shared" si="2"/>
        <v>87.952659881589597</v>
      </c>
      <c r="AM22" s="2">
        <f t="shared" si="2"/>
        <v>52.296964457300369</v>
      </c>
      <c r="AN22" s="2">
        <f t="shared" si="2"/>
        <v>31.095961112833002</v>
      </c>
      <c r="AO22" s="2">
        <f t="shared" si="2"/>
        <v>18.489769101614471</v>
      </c>
    </row>
    <row r="23" spans="1:43" x14ac:dyDescent="0.25">
      <c r="A23" t="s">
        <v>23</v>
      </c>
      <c r="C23">
        <f>C20*360/(300/D19/SQRT($D$10))</f>
        <v>160.00000000000003</v>
      </c>
      <c r="E23" t="s">
        <v>6</v>
      </c>
      <c r="S23">
        <f t="shared" si="8"/>
        <v>14</v>
      </c>
      <c r="T23">
        <f t="shared" si="5"/>
        <v>1.337927554786112</v>
      </c>
      <c r="U23">
        <f t="shared" si="0"/>
        <v>154.0000018580769</v>
      </c>
      <c r="W23" s="2">
        <f t="shared" si="6"/>
        <v>26.758551095722243</v>
      </c>
      <c r="AA23" s="2">
        <f t="shared" si="7"/>
        <v>62.904935111561272</v>
      </c>
      <c r="AB23" s="2">
        <f t="shared" si="3"/>
        <v>22.240253093742357</v>
      </c>
      <c r="AF23" s="2">
        <f t="shared" si="1"/>
        <v>80.275653287166719</v>
      </c>
      <c r="AG23" s="2">
        <f t="shared" si="1"/>
        <v>40.137826643583352</v>
      </c>
      <c r="AH23" s="2">
        <f t="shared" si="1"/>
        <v>20.06891332179168</v>
      </c>
      <c r="AL23" s="2">
        <f t="shared" si="2"/>
        <v>89.80073222730357</v>
      </c>
      <c r="AM23" s="2">
        <f t="shared" si="2"/>
        <v>53.395834848581778</v>
      </c>
      <c r="AN23" s="2">
        <f t="shared" si="2"/>
        <v>31.749353356721844</v>
      </c>
      <c r="AO23" s="2">
        <f t="shared" si="2"/>
        <v>18.878278454274572</v>
      </c>
    </row>
    <row r="24" spans="1:43" x14ac:dyDescent="0.25">
      <c r="S24">
        <f t="shared" si="8"/>
        <v>15</v>
      </c>
      <c r="T24">
        <f t="shared" si="5"/>
        <v>1.3660402567543954</v>
      </c>
      <c r="U24">
        <f t="shared" si="0"/>
        <v>150.83072764822498</v>
      </c>
      <c r="W24" s="2">
        <f t="shared" si="6"/>
        <v>27.320805135087912</v>
      </c>
      <c r="AA24" s="2">
        <f t="shared" si="7"/>
        <v>64.226701515728237</v>
      </c>
      <c r="AB24" s="2">
        <f t="shared" si="3"/>
        <v>22.707568087507862</v>
      </c>
      <c r="AF24" s="2">
        <f t="shared" si="1"/>
        <v>81.962415405263727</v>
      </c>
      <c r="AG24" s="2">
        <f t="shared" si="1"/>
        <v>40.981207702631856</v>
      </c>
      <c r="AH24" s="2">
        <f t="shared" si="1"/>
        <v>20.490603851315932</v>
      </c>
      <c r="AL24" s="2">
        <f t="shared" si="2"/>
        <v>91.687636501461682</v>
      </c>
      <c r="AM24" s="2">
        <f t="shared" si="2"/>
        <v>54.517794842660706</v>
      </c>
      <c r="AN24" s="2">
        <f t="shared" si="2"/>
        <v>32.416474760575376</v>
      </c>
      <c r="AO24" s="2">
        <f t="shared" si="2"/>
        <v>19.274951214291189</v>
      </c>
    </row>
    <row r="25" spans="1:43" x14ac:dyDescent="0.25">
      <c r="C25" t="s">
        <v>25</v>
      </c>
      <c r="E25" t="s">
        <v>26</v>
      </c>
      <c r="S25">
        <f t="shared" si="8"/>
        <v>16</v>
      </c>
      <c r="T25">
        <f t="shared" si="5"/>
        <v>1.3947436663504054</v>
      </c>
      <c r="U25">
        <f t="shared" si="0"/>
        <v>147.7266761584772</v>
      </c>
      <c r="W25" s="2">
        <f t="shared" si="6"/>
        <v>27.89487332700811</v>
      </c>
      <c r="AA25" s="2">
        <f t="shared" si="7"/>
        <v>65.576241041735102</v>
      </c>
      <c r="AB25" s="2">
        <f t="shared" si="3"/>
        <v>23.184702362667231</v>
      </c>
      <c r="AF25" s="2">
        <f t="shared" si="1"/>
        <v>83.684619981024326</v>
      </c>
      <c r="AG25" s="2">
        <f t="shared" si="1"/>
        <v>41.842309990512156</v>
      </c>
      <c r="AH25" s="2">
        <f t="shared" si="1"/>
        <v>20.921154995256082</v>
      </c>
      <c r="AL25" s="2">
        <f t="shared" si="2"/>
        <v>93.614188645425841</v>
      </c>
      <c r="AM25" s="2">
        <f t="shared" si="2"/>
        <v>55.663329601173679</v>
      </c>
      <c r="AN25" s="2">
        <f t="shared" si="2"/>
        <v>33.097613803228654</v>
      </c>
      <c r="AO25" s="2">
        <f t="shared" si="2"/>
        <v>19.679958912205894</v>
      </c>
    </row>
    <row r="26" spans="1:43" x14ac:dyDescent="0.25">
      <c r="A26" s="4" t="s">
        <v>16</v>
      </c>
      <c r="B26" t="s">
        <v>1</v>
      </c>
      <c r="C26" t="s">
        <v>29</v>
      </c>
      <c r="D26" t="s">
        <v>27</v>
      </c>
      <c r="E26" t="s">
        <v>28</v>
      </c>
      <c r="F26" t="s">
        <v>2</v>
      </c>
      <c r="S26">
        <f t="shared" si="8"/>
        <v>17</v>
      </c>
      <c r="T26">
        <f t="shared" si="5"/>
        <v>1.4240501955970717</v>
      </c>
      <c r="U26">
        <f t="shared" si="0"/>
        <v>144.68650512466334</v>
      </c>
      <c r="W26" s="2">
        <f t="shared" si="6"/>
        <v>28.481003911941436</v>
      </c>
      <c r="AA26" s="2">
        <f t="shared" si="7"/>
        <v>66.954137261909224</v>
      </c>
      <c r="AB26" s="2">
        <f t="shared" si="3"/>
        <v>23.671862243195452</v>
      </c>
      <c r="AF26" s="2">
        <f t="shared" si="1"/>
        <v>85.4430117358243</v>
      </c>
      <c r="AG26" s="2">
        <f t="shared" si="1"/>
        <v>42.721505867912136</v>
      </c>
      <c r="AH26" s="2">
        <f t="shared" si="1"/>
        <v>21.360752933956075</v>
      </c>
      <c r="AL26" s="2">
        <f t="shared" si="2"/>
        <v>95.581221745220418</v>
      </c>
      <c r="AM26" s="2">
        <f t="shared" si="2"/>
        <v>56.83293448003446</v>
      </c>
      <c r="AN26" s="2">
        <f t="shared" si="2"/>
        <v>33.79306502507022</v>
      </c>
      <c r="AO26" s="2">
        <f t="shared" si="2"/>
        <v>20.09347668278156</v>
      </c>
    </row>
    <row r="27" spans="1:43" x14ac:dyDescent="0.25">
      <c r="A27" t="s">
        <v>20</v>
      </c>
      <c r="B27">
        <f>C12</f>
        <v>1</v>
      </c>
      <c r="C27" s="2">
        <f>C12+(D27-C12)/2</f>
        <v>1.9142135623730951</v>
      </c>
      <c r="D27" s="3">
        <f>(D12*C12)^0.5</f>
        <v>2.8284271247461903</v>
      </c>
      <c r="E27">
        <f>D27+(D12-D27)/2</f>
        <v>5.4142135623730958</v>
      </c>
      <c r="F27">
        <f>D19</f>
        <v>8</v>
      </c>
      <c r="G27" t="s">
        <v>4</v>
      </c>
      <c r="S27">
        <f t="shared" si="8"/>
        <v>18</v>
      </c>
      <c r="T27">
        <f t="shared" si="5"/>
        <v>1.4539725173203104</v>
      </c>
      <c r="U27">
        <f t="shared" si="0"/>
        <v>141.70889990601017</v>
      </c>
      <c r="W27" s="2">
        <f t="shared" si="6"/>
        <v>29.079450346406212</v>
      </c>
      <c r="AA27" s="2">
        <f t="shared" si="7"/>
        <v>68.360986010673145</v>
      </c>
      <c r="AB27" s="2">
        <f t="shared" si="3"/>
        <v>24.169258388372839</v>
      </c>
      <c r="AF27" s="2">
        <f t="shared" si="1"/>
        <v>87.238351039218628</v>
      </c>
      <c r="AG27" s="2">
        <f t="shared" si="1"/>
        <v>43.619175519609307</v>
      </c>
      <c r="AH27" s="2">
        <f t="shared" si="1"/>
        <v>21.809587759804657</v>
      </c>
      <c r="AL27" s="2">
        <f t="shared" si="2"/>
        <v>97.589586391778113</v>
      </c>
      <c r="AM27" s="2">
        <f t="shared" si="2"/>
        <v>58.027115243637624</v>
      </c>
      <c r="AN27" s="2">
        <f t="shared" si="2"/>
        <v>34.503129155408352</v>
      </c>
      <c r="AO27" s="2">
        <f t="shared" si="2"/>
        <v>20.515683340734721</v>
      </c>
    </row>
    <row r="28" spans="1:43" x14ac:dyDescent="0.25">
      <c r="A28" t="s">
        <v>33</v>
      </c>
      <c r="C28" s="3">
        <f>300/C27/4/SQRT($D$10)</f>
        <v>26.909333677951786</v>
      </c>
      <c r="E28" s="3">
        <f>300/E27/4/SQRT($D$10)</f>
        <v>9.5138861604456206</v>
      </c>
      <c r="G28" t="s">
        <v>3</v>
      </c>
      <c r="S28">
        <f t="shared" si="8"/>
        <v>19</v>
      </c>
      <c r="T28">
        <f t="shared" si="5"/>
        <v>1.4845235706290492</v>
      </c>
      <c r="U28">
        <f t="shared" si="0"/>
        <v>138.79257291666053</v>
      </c>
      <c r="W28" s="2">
        <f t="shared" si="6"/>
        <v>29.690471412580983</v>
      </c>
      <c r="AA28" s="2">
        <f t="shared" si="7"/>
        <v>69.797395642197088</v>
      </c>
      <c r="AB28" s="2">
        <f t="shared" si="3"/>
        <v>24.677105883878962</v>
      </c>
      <c r="AF28" s="2">
        <f t="shared" si="1"/>
        <v>89.071414237742943</v>
      </c>
      <c r="AG28" s="2">
        <f t="shared" si="1"/>
        <v>44.535707118871457</v>
      </c>
      <c r="AH28" s="2">
        <f t="shared" si="1"/>
        <v>22.267853559435736</v>
      </c>
      <c r="AL28" s="2">
        <f t="shared" si="2"/>
        <v>99.640151048755129</v>
      </c>
      <c r="AM28" s="2">
        <f t="shared" si="2"/>
        <v>59.246388283562723</v>
      </c>
      <c r="AN28" s="2">
        <f t="shared" si="2"/>
        <v>35.228113242513317</v>
      </c>
      <c r="AO28" s="2">
        <f t="shared" si="2"/>
        <v>20.946761458059211</v>
      </c>
    </row>
    <row r="29" spans="1:43" x14ac:dyDescent="0.25">
      <c r="A29" t="s">
        <v>34</v>
      </c>
      <c r="C29">
        <f>C28/(0.3/SQRT($D$10))</f>
        <v>130.60193748187072</v>
      </c>
      <c r="E29">
        <f>E28/(0.3/SQRT($D$10))</f>
        <v>46.174757814766146</v>
      </c>
      <c r="G29" t="s">
        <v>32</v>
      </c>
      <c r="S29">
        <f t="shared" si="8"/>
        <v>20</v>
      </c>
      <c r="T29">
        <f t="shared" si="5"/>
        <v>1.515716566510398</v>
      </c>
      <c r="U29">
        <f t="shared" si="0"/>
        <v>135.9362630688909</v>
      </c>
      <c r="W29" s="2">
        <f t="shared" si="6"/>
        <v>30.314331330207963</v>
      </c>
      <c r="AA29" s="2">
        <f t="shared" si="7"/>
        <v>71.263987293465632</v>
      </c>
      <c r="AB29" s="2">
        <f t="shared" si="3"/>
        <v>25.195624334800748</v>
      </c>
      <c r="AF29" s="2">
        <f t="shared" ref="AF29:AH48" si="9">(AF$6/$U29)*360</f>
        <v>90.94299399062389</v>
      </c>
      <c r="AG29" s="2">
        <f t="shared" si="9"/>
        <v>45.471496995311931</v>
      </c>
      <c r="AH29" s="2">
        <f t="shared" si="9"/>
        <v>22.735748497655972</v>
      </c>
      <c r="AL29" s="2">
        <f t="shared" ref="AL29:AO48" si="10">(AL$6/$U29)*360</f>
        <v>101.73380242807531</v>
      </c>
      <c r="AM29" s="2">
        <f t="shared" si="10"/>
        <v>60.491280841874129</v>
      </c>
      <c r="AN29" s="2">
        <f t="shared" si="10"/>
        <v>35.968330786392251</v>
      </c>
      <c r="AO29" s="2">
        <f t="shared" si="10"/>
        <v>21.386897442974544</v>
      </c>
    </row>
    <row r="30" spans="1:43" x14ac:dyDescent="0.25">
      <c r="A30" t="s">
        <v>22</v>
      </c>
      <c r="C30">
        <f>C28*360/(300/B27/SQRT($D$10))</f>
        <v>47.016697493473465</v>
      </c>
      <c r="E30">
        <f>E28*360/(300/D27/SQRT($D$10))</f>
        <v>47.016697493473458</v>
      </c>
      <c r="G30" t="s">
        <v>6</v>
      </c>
      <c r="S30">
        <f t="shared" si="8"/>
        <v>21</v>
      </c>
      <c r="T30">
        <f t="shared" si="5"/>
        <v>1.5475649935423899</v>
      </c>
      <c r="U30">
        <f t="shared" si="0"/>
        <v>133.13873522778789</v>
      </c>
      <c r="W30" s="2">
        <f t="shared" si="6"/>
        <v>30.951299870847802</v>
      </c>
      <c r="AA30" s="2">
        <f t="shared" si="7"/>
        <v>72.761395152871771</v>
      </c>
      <c r="AB30" s="2">
        <f t="shared" si="3"/>
        <v>25.725037960594797</v>
      </c>
      <c r="AF30" s="2">
        <f t="shared" si="9"/>
        <v>92.853899612543401</v>
      </c>
      <c r="AG30" s="2">
        <f t="shared" si="9"/>
        <v>46.426949806271693</v>
      </c>
      <c r="AH30" s="2">
        <f t="shared" si="9"/>
        <v>23.21347490313585</v>
      </c>
      <c r="AL30" s="2">
        <f t="shared" si="10"/>
        <v>103.87144587336479</v>
      </c>
      <c r="AM30" s="2">
        <f t="shared" si="10"/>
        <v>61.762331239112726</v>
      </c>
      <c r="AN30" s="2">
        <f t="shared" si="10"/>
        <v>36.724101874353835</v>
      </c>
      <c r="AO30" s="2">
        <f t="shared" si="10"/>
        <v>21.836281620533175</v>
      </c>
    </row>
    <row r="31" spans="1:43" x14ac:dyDescent="0.25">
      <c r="A31" t="s">
        <v>23</v>
      </c>
      <c r="C31">
        <f>C28*360/(300/D27/SQRT($D$10))</f>
        <v>132.98330250652657</v>
      </c>
      <c r="E31">
        <f>E28*360/(300/F27/SQRT($D$10))</f>
        <v>132.98330250652651</v>
      </c>
      <c r="G31" t="s">
        <v>6</v>
      </c>
      <c r="S31">
        <f t="shared" si="8"/>
        <v>22</v>
      </c>
      <c r="T31">
        <f t="shared" si="5"/>
        <v>1.5800826237267542</v>
      </c>
      <c r="U31">
        <f t="shared" si="0"/>
        <v>130.3987796771471</v>
      </c>
      <c r="W31" s="2">
        <f t="shared" si="6"/>
        <v>31.601652474535086</v>
      </c>
      <c r="AA31" s="2">
        <f t="shared" si="7"/>
        <v>74.290266734454647</v>
      </c>
      <c r="AB31" s="2">
        <f t="shared" si="3"/>
        <v>26.265575692045129</v>
      </c>
      <c r="AF31" s="2">
        <f t="shared" si="9"/>
        <v>94.804957423605231</v>
      </c>
      <c r="AG31" s="2">
        <f t="shared" si="9"/>
        <v>47.402478711802608</v>
      </c>
      <c r="AH31" s="2">
        <f t="shared" si="9"/>
        <v>23.701239355901308</v>
      </c>
      <c r="AL31" s="2">
        <f t="shared" si="10"/>
        <v>106.05400575144384</v>
      </c>
      <c r="AM31" s="2">
        <f t="shared" si="10"/>
        <v>63.060089107078255</v>
      </c>
      <c r="AN31" s="2">
        <f t="shared" si="10"/>
        <v>37.495753319421524</v>
      </c>
      <c r="AO31" s="2">
        <f t="shared" si="10"/>
        <v>22.295108314921485</v>
      </c>
    </row>
    <row r="32" spans="1:43" x14ac:dyDescent="0.25">
      <c r="S32">
        <f t="shared" si="8"/>
        <v>23</v>
      </c>
      <c r="T32">
        <f t="shared" si="5"/>
        <v>1.6132835184442524</v>
      </c>
      <c r="U32">
        <f t="shared" si="0"/>
        <v>127.71521159636353</v>
      </c>
      <c r="W32" s="2">
        <f t="shared" si="6"/>
        <v>32.265670368885054</v>
      </c>
      <c r="AA32" s="2">
        <f t="shared" si="7"/>
        <v>75.851263157899922</v>
      </c>
      <c r="AB32" s="2">
        <f t="shared" si="3"/>
        <v>26.817471270258181</v>
      </c>
      <c r="AF32" s="2">
        <f t="shared" si="9"/>
        <v>96.797011106655134</v>
      </c>
      <c r="AG32" s="2">
        <f t="shared" si="9"/>
        <v>48.39850555332756</v>
      </c>
      <c r="AH32" s="2">
        <f t="shared" si="9"/>
        <v>24.199252776663783</v>
      </c>
      <c r="AL32" s="2">
        <f t="shared" si="10"/>
        <v>108.28242585204457</v>
      </c>
      <c r="AM32" s="2">
        <f t="shared" si="10"/>
        <v>64.385115626502994</v>
      </c>
      <c r="AN32" s="2">
        <f t="shared" si="10"/>
        <v>38.283618801655109</v>
      </c>
      <c r="AO32" s="2">
        <f t="shared" si="10"/>
        <v>22.76357593349011</v>
      </c>
    </row>
    <row r="33" spans="1:41" x14ac:dyDescent="0.25">
      <c r="C33" t="s">
        <v>25</v>
      </c>
      <c r="E33" t="s">
        <v>26</v>
      </c>
      <c r="G33" t="s">
        <v>35</v>
      </c>
      <c r="S33">
        <f t="shared" si="8"/>
        <v>24</v>
      </c>
      <c r="T33">
        <f t="shared" si="5"/>
        <v>1.6471820345351462</v>
      </c>
      <c r="U33">
        <f t="shared" si="0"/>
        <v>125.08687054808767</v>
      </c>
      <c r="W33" s="2">
        <f t="shared" si="6"/>
        <v>32.943640690702928</v>
      </c>
      <c r="AA33" s="2">
        <f t="shared" si="7"/>
        <v>77.445059434423143</v>
      </c>
      <c r="AB33" s="2">
        <f t="shared" si="3"/>
        <v>27.380963347737897</v>
      </c>
      <c r="AF33" s="2">
        <f t="shared" si="9"/>
        <v>98.830922072108777</v>
      </c>
      <c r="AG33" s="2">
        <f t="shared" si="9"/>
        <v>49.415461036054381</v>
      </c>
      <c r="AH33" s="2">
        <f t="shared" si="9"/>
        <v>24.707730518027194</v>
      </c>
      <c r="AL33" s="2">
        <f t="shared" si="10"/>
        <v>110.55766979592758</v>
      </c>
      <c r="AM33" s="2">
        <f t="shared" si="10"/>
        <v>65.737983769719264</v>
      </c>
      <c r="AN33" s="2">
        <f t="shared" si="10"/>
        <v>39.088039012441769</v>
      </c>
      <c r="AO33" s="2">
        <f t="shared" si="10"/>
        <v>23.241887052549842</v>
      </c>
    </row>
    <row r="34" spans="1:41" x14ac:dyDescent="0.25">
      <c r="A34" s="4" t="s">
        <v>17</v>
      </c>
      <c r="B34" t="s">
        <v>1</v>
      </c>
      <c r="C34" t="s">
        <v>29</v>
      </c>
      <c r="D34" t="s">
        <v>24</v>
      </c>
      <c r="E34" t="s">
        <v>28</v>
      </c>
      <c r="F34" t="s">
        <v>36</v>
      </c>
      <c r="G34" t="s">
        <v>37</v>
      </c>
      <c r="H34" t="s">
        <v>2</v>
      </c>
      <c r="S34">
        <f t="shared" si="8"/>
        <v>25</v>
      </c>
      <c r="T34">
        <f t="shared" si="5"/>
        <v>1.681792830507429</v>
      </c>
      <c r="U34">
        <f t="shared" si="0"/>
        <v>122.51261997642544</v>
      </c>
      <c r="W34" s="2">
        <f t="shared" si="6"/>
        <v>33.635856610148586</v>
      </c>
      <c r="AA34" s="2">
        <f t="shared" si="7"/>
        <v>79.072344758660279</v>
      </c>
      <c r="AB34" s="2">
        <f t="shared" si="3"/>
        <v>27.95629559158461</v>
      </c>
      <c r="AF34" s="2">
        <f t="shared" si="9"/>
        <v>100.90756983044574</v>
      </c>
      <c r="AG34" s="2">
        <f t="shared" si="9"/>
        <v>50.453784915222862</v>
      </c>
      <c r="AH34" s="2">
        <f t="shared" si="9"/>
        <v>25.226892457611434</v>
      </c>
      <c r="AL34" s="2">
        <f t="shared" si="10"/>
        <v>112.88072145157398</v>
      </c>
      <c r="AM34" s="2">
        <f t="shared" si="10"/>
        <v>67.119278548426024</v>
      </c>
      <c r="AN34" s="2">
        <f t="shared" si="10"/>
        <v>39.909361801818861</v>
      </c>
      <c r="AO34" s="2">
        <f t="shared" si="10"/>
        <v>23.730248504970405</v>
      </c>
    </row>
    <row r="35" spans="1:41" x14ac:dyDescent="0.25">
      <c r="A35" t="s">
        <v>20</v>
      </c>
      <c r="B35">
        <f>C12</f>
        <v>1</v>
      </c>
      <c r="C35" s="2">
        <f>C12+(D35-C12)/2</f>
        <v>1.5</v>
      </c>
      <c r="D35" s="3">
        <f>$C$12*10^(LOG10($D$12/$C$12)/3)</f>
        <v>2</v>
      </c>
      <c r="E35">
        <f>AVERAGE(F35,D35)</f>
        <v>3.0000000000000004</v>
      </c>
      <c r="F35" s="3">
        <f>$C$12*10^(LOG10($D$12/$C$12)*2/3)</f>
        <v>4.0000000000000009</v>
      </c>
      <c r="G35" s="2">
        <f>AVERAGE(F35,D12)</f>
        <v>6</v>
      </c>
      <c r="H35">
        <f>D19</f>
        <v>8</v>
      </c>
      <c r="I35" t="s">
        <v>4</v>
      </c>
      <c r="S35">
        <f t="shared" si="8"/>
        <v>26</v>
      </c>
      <c r="T35">
        <f t="shared" si="5"/>
        <v>1.7171308728755075</v>
      </c>
      <c r="U35">
        <f t="shared" si="0"/>
        <v>119.99134671546467</v>
      </c>
      <c r="W35" s="2">
        <f t="shared" si="6"/>
        <v>34.342617457510158</v>
      </c>
      <c r="AA35" s="2">
        <f t="shared" si="7"/>
        <v>80.733822806691776</v>
      </c>
      <c r="AB35" s="2">
        <f t="shared" si="3"/>
        <v>28.543716788862447</v>
      </c>
      <c r="AF35" s="2">
        <f t="shared" si="9"/>
        <v>103.02785237253045</v>
      </c>
      <c r="AG35" s="2">
        <f t="shared" si="9"/>
        <v>51.513926186265216</v>
      </c>
      <c r="AH35" s="2">
        <f t="shared" si="9"/>
        <v>25.756963093132612</v>
      </c>
      <c r="AL35" s="2">
        <f t="shared" si="10"/>
        <v>115.25258536063311</v>
      </c>
      <c r="AM35" s="2">
        <f t="shared" si="10"/>
        <v>68.529597266661682</v>
      </c>
      <c r="AN35" s="2">
        <f t="shared" si="10"/>
        <v>40.747942328892542</v>
      </c>
      <c r="AO35" s="2">
        <f t="shared" si="10"/>
        <v>24.228871469619783</v>
      </c>
    </row>
    <row r="36" spans="1:41" x14ac:dyDescent="0.25">
      <c r="A36" t="s">
        <v>33</v>
      </c>
      <c r="C36" s="3">
        <f>300/C35/4/SQRT($D$10)</f>
        <v>34.340140987172255</v>
      </c>
      <c r="E36" s="3">
        <f>300/E35/4/SQRT($D$10)</f>
        <v>17.170070493586124</v>
      </c>
      <c r="G36" s="3">
        <f>300/G35/4/SQRT($D$10)</f>
        <v>8.5850352467930637</v>
      </c>
      <c r="I36" t="s">
        <v>3</v>
      </c>
      <c r="S36">
        <f t="shared" si="8"/>
        <v>27</v>
      </c>
      <c r="T36">
        <f t="shared" si="5"/>
        <v>1.7532114426320702</v>
      </c>
      <c r="U36">
        <f t="shared" si="0"/>
        <v>117.52196050791655</v>
      </c>
      <c r="W36" s="2">
        <f t="shared" si="6"/>
        <v>35.064228852641399</v>
      </c>
      <c r="AA36" s="2">
        <f t="shared" si="7"/>
        <v>82.430212040328243</v>
      </c>
      <c r="AB36" s="2">
        <f t="shared" si="3"/>
        <v>29.143480954180543</v>
      </c>
      <c r="AF36" s="2">
        <f t="shared" si="9"/>
        <v>105.19268655792419</v>
      </c>
      <c r="AG36" s="2">
        <f t="shared" si="9"/>
        <v>52.596343278962088</v>
      </c>
      <c r="AH36" s="2">
        <f t="shared" si="9"/>
        <v>26.298171639481048</v>
      </c>
      <c r="AL36" s="2">
        <f t="shared" si="10"/>
        <v>117.67428717230973</v>
      </c>
      <c r="AM36" s="2">
        <f t="shared" si="10"/>
        <v>69.969549779092091</v>
      </c>
      <c r="AN36" s="2">
        <f t="shared" si="10"/>
        <v>41.604143215416684</v>
      </c>
      <c r="AO36" s="2">
        <f t="shared" si="10"/>
        <v>24.737971562682858</v>
      </c>
    </row>
    <row r="37" spans="1:41" x14ac:dyDescent="0.25">
      <c r="A37" t="s">
        <v>34</v>
      </c>
      <c r="C37">
        <f>C36/(0.3/SQRT($D$10))</f>
        <v>166.66666666666666</v>
      </c>
      <c r="E37">
        <f>E36/(0.3/SQRT($D$10))</f>
        <v>83.333333333333314</v>
      </c>
      <c r="G37">
        <f>G36/(0.3/SQRT($D$10))</f>
        <v>41.666666666666664</v>
      </c>
      <c r="I37" t="s">
        <v>32</v>
      </c>
      <c r="S37">
        <f t="shared" si="8"/>
        <v>28</v>
      </c>
      <c r="T37">
        <f t="shared" si="5"/>
        <v>1.7900501418559449</v>
      </c>
      <c r="U37">
        <f t="shared" si="0"/>
        <v>115.10339353366268</v>
      </c>
      <c r="W37" s="2">
        <f t="shared" si="6"/>
        <v>35.801002837118901</v>
      </c>
      <c r="AA37" s="2">
        <f t="shared" si="7"/>
        <v>84.162246017790224</v>
      </c>
      <c r="AB37" s="2">
        <f t="shared" si="3"/>
        <v>29.755847439534978</v>
      </c>
      <c r="AF37" s="2">
        <f t="shared" si="9"/>
        <v>107.40300851135669</v>
      </c>
      <c r="AG37" s="2">
        <f t="shared" si="9"/>
        <v>53.70150425567833</v>
      </c>
      <c r="AH37" s="2">
        <f t="shared" si="9"/>
        <v>26.850752127839172</v>
      </c>
      <c r="AL37" s="2">
        <f t="shared" si="10"/>
        <v>120.14687408687868</v>
      </c>
      <c r="AM37" s="2">
        <f t="shared" si="10"/>
        <v>71.4397587547261</v>
      </c>
      <c r="AN37" s="2">
        <f t="shared" si="10"/>
        <v>42.478334702599099</v>
      </c>
      <c r="AO37" s="2">
        <f t="shared" si="10"/>
        <v>25.257768930898923</v>
      </c>
    </row>
    <row r="38" spans="1:41" x14ac:dyDescent="0.25">
      <c r="A38" t="s">
        <v>22</v>
      </c>
      <c r="C38">
        <f>C36*360/(300/B35/SQRT($D$10))</f>
        <v>59.999999999999993</v>
      </c>
      <c r="E38">
        <f>E36*360/(300/D35/SQRT($D$10))</f>
        <v>59.999999999999986</v>
      </c>
      <c r="G38">
        <f>G36*360/(300/F35/SQRT($D$10))</f>
        <v>60.000000000000007</v>
      </c>
      <c r="I38" t="s">
        <v>6</v>
      </c>
      <c r="S38">
        <f t="shared" si="8"/>
        <v>29</v>
      </c>
      <c r="T38">
        <f t="shared" si="5"/>
        <v>1.827662900458801</v>
      </c>
      <c r="U38">
        <f t="shared" si="0"/>
        <v>112.73459994800507</v>
      </c>
      <c r="W38" s="2">
        <f t="shared" si="6"/>
        <v>36.55325800917602</v>
      </c>
      <c r="AA38" s="2">
        <f t="shared" si="7"/>
        <v>85.930673710915755</v>
      </c>
      <c r="AB38" s="2">
        <f t="shared" si="3"/>
        <v>30.381081046458547</v>
      </c>
      <c r="AF38" s="2">
        <f t="shared" si="9"/>
        <v>109.65977402752804</v>
      </c>
      <c r="AG38" s="2">
        <f t="shared" si="9"/>
        <v>54.829887013764015</v>
      </c>
      <c r="AH38" s="2">
        <f t="shared" si="9"/>
        <v>27.414943506882011</v>
      </c>
      <c r="AL38" s="2">
        <f t="shared" si="10"/>
        <v>122.67141530851848</v>
      </c>
      <c r="AM38" s="2">
        <f t="shared" si="10"/>
        <v>72.940859946171955</v>
      </c>
      <c r="AN38" s="2">
        <f t="shared" si="10"/>
        <v>43.370894811202334</v>
      </c>
      <c r="AO38" s="2">
        <f t="shared" si="10"/>
        <v>25.788488346758211</v>
      </c>
    </row>
    <row r="39" spans="1:41" x14ac:dyDescent="0.25">
      <c r="A39" t="s">
        <v>23</v>
      </c>
      <c r="C39">
        <f>C36*360/(300/D35/SQRT($D$10))</f>
        <v>119.99999999999999</v>
      </c>
      <c r="E39">
        <f>E36*360/(300/F35/SQRT($D$10))</f>
        <v>120</v>
      </c>
      <c r="G39">
        <f>G36*360/(300/H35/SQRT($D$10))</f>
        <v>119.99999999999999</v>
      </c>
      <c r="I39" t="s">
        <v>6</v>
      </c>
      <c r="S39">
        <f t="shared" si="8"/>
        <v>30</v>
      </c>
      <c r="T39">
        <f t="shared" si="5"/>
        <v>1.8660659830736148</v>
      </c>
      <c r="U39">
        <f t="shared" si="0"/>
        <v>110.41455542941826</v>
      </c>
      <c r="W39" s="2">
        <f t="shared" si="6"/>
        <v>37.321319661472302</v>
      </c>
      <c r="AA39" s="2">
        <f t="shared" si="7"/>
        <v>87.73625982903333</v>
      </c>
      <c r="AB39" s="2">
        <f t="shared" si="3"/>
        <v>31.019452140527164</v>
      </c>
      <c r="AF39" s="2">
        <f t="shared" si="9"/>
        <v>111.96395898441689</v>
      </c>
      <c r="AG39" s="2">
        <f t="shared" si="9"/>
        <v>55.981979492208438</v>
      </c>
      <c r="AH39" s="2">
        <f t="shared" si="9"/>
        <v>27.990989746104223</v>
      </c>
      <c r="AL39" s="2">
        <f t="shared" si="10"/>
        <v>125.24900250766041</v>
      </c>
      <c r="AM39" s="2">
        <f t="shared" si="10"/>
        <v>74.4735024645517</v>
      </c>
      <c r="AN39" s="2">
        <f t="shared" si="10"/>
        <v>44.28220950500878</v>
      </c>
      <c r="AO39" s="2">
        <f t="shared" si="10"/>
        <v>26.330359305698785</v>
      </c>
    </row>
    <row r="40" spans="1:41" x14ac:dyDescent="0.25">
      <c r="S40">
        <f t="shared" si="8"/>
        <v>31</v>
      </c>
      <c r="T40">
        <f t="shared" si="5"/>
        <v>1.9052759960878747</v>
      </c>
      <c r="U40">
        <f t="shared" si="0"/>
        <v>108.14225673660908</v>
      </c>
      <c r="W40" s="2">
        <f t="shared" si="6"/>
        <v>38.105519921757498</v>
      </c>
      <c r="AA40" s="2">
        <f t="shared" si="7"/>
        <v>89.579785149639918</v>
      </c>
      <c r="AB40" s="2">
        <f t="shared" si="3"/>
        <v>31.671236768272177</v>
      </c>
      <c r="AF40" s="2">
        <f t="shared" si="9"/>
        <v>114.31655976527246</v>
      </c>
      <c r="AG40" s="2">
        <f t="shared" si="9"/>
        <v>57.158279882636222</v>
      </c>
      <c r="AH40" s="2">
        <f t="shared" si="9"/>
        <v>28.579139941318115</v>
      </c>
      <c r="AL40" s="2">
        <f t="shared" si="10"/>
        <v>127.8807502930519</v>
      </c>
      <c r="AM40" s="2">
        <f t="shared" si="10"/>
        <v>76.03834906019182</v>
      </c>
      <c r="AN40" s="2">
        <f t="shared" si="10"/>
        <v>45.212672857720278</v>
      </c>
      <c r="AO40" s="2">
        <f t="shared" si="10"/>
        <v>26.883616125345689</v>
      </c>
    </row>
    <row r="41" spans="1:41" x14ac:dyDescent="0.25">
      <c r="C41" t="s">
        <v>25</v>
      </c>
      <c r="E41" t="s">
        <v>26</v>
      </c>
      <c r="G41" t="s">
        <v>35</v>
      </c>
      <c r="I41" t="s">
        <v>38</v>
      </c>
      <c r="S41">
        <f t="shared" si="8"/>
        <v>32</v>
      </c>
      <c r="T41">
        <f t="shared" si="5"/>
        <v>1.9453098948245708</v>
      </c>
      <c r="U41">
        <f t="shared" ref="U41:U72" si="11">300/(T41*SQRT($D$10))</f>
        <v>105.91672127469151</v>
      </c>
      <c r="W41" s="2">
        <f t="shared" si="6"/>
        <v>38.90619789649142</v>
      </c>
      <c r="AA41" s="2">
        <f t="shared" si="7"/>
        <v>91.462046856027527</v>
      </c>
      <c r="AB41" s="2">
        <f t="shared" si="3"/>
        <v>32.336716776549402</v>
      </c>
      <c r="AF41" s="2">
        <f t="shared" si="9"/>
        <v>116.71859368947426</v>
      </c>
      <c r="AG41" s="2">
        <f t="shared" si="9"/>
        <v>58.359296844737109</v>
      </c>
      <c r="AH41" s="2">
        <f t="shared" si="9"/>
        <v>29.179648422368565</v>
      </c>
      <c r="AL41" s="2">
        <f t="shared" si="10"/>
        <v>130.56779669373972</v>
      </c>
      <c r="AM41" s="2">
        <f t="shared" si="10"/>
        <v>77.636076409212009</v>
      </c>
      <c r="AN41" s="2">
        <f t="shared" si="10"/>
        <v>46.162687223364905</v>
      </c>
      <c r="AO41" s="2">
        <f t="shared" si="10"/>
        <v>27.448498046835379</v>
      </c>
    </row>
    <row r="42" spans="1:41" x14ac:dyDescent="0.25">
      <c r="A42" s="4" t="s">
        <v>19</v>
      </c>
      <c r="B42" t="s">
        <v>1</v>
      </c>
      <c r="C42" t="s">
        <v>29</v>
      </c>
      <c r="D42" t="s">
        <v>24</v>
      </c>
      <c r="E42" t="s">
        <v>28</v>
      </c>
      <c r="F42" t="s">
        <v>36</v>
      </c>
      <c r="G42" t="s">
        <v>37</v>
      </c>
      <c r="H42" t="s">
        <v>40</v>
      </c>
      <c r="I42" t="s">
        <v>39</v>
      </c>
      <c r="J42" t="s">
        <v>2</v>
      </c>
      <c r="S42">
        <f t="shared" si="8"/>
        <v>33</v>
      </c>
      <c r="T42">
        <f t="shared" si="5"/>
        <v>1.9861849908740716</v>
      </c>
      <c r="U42">
        <f t="shared" si="11"/>
        <v>103.73698667028995</v>
      </c>
      <c r="W42" s="2">
        <f t="shared" si="6"/>
        <v>39.723699817481439</v>
      </c>
      <c r="AA42" s="2">
        <f t="shared" si="7"/>
        <v>93.38385888200358</v>
      </c>
      <c r="AB42" s="2">
        <f t="shared" si="3"/>
        <v>33.016179934416158</v>
      </c>
      <c r="AF42" s="2">
        <f t="shared" si="9"/>
        <v>119.1710994524443</v>
      </c>
      <c r="AG42" s="2">
        <f t="shared" si="9"/>
        <v>59.585549726222141</v>
      </c>
      <c r="AH42" s="2">
        <f t="shared" si="9"/>
        <v>29.792774863111074</v>
      </c>
      <c r="AL42" s="2">
        <f t="shared" si="10"/>
        <v>133.3113036511798</v>
      </c>
      <c r="AM42" s="2">
        <f t="shared" si="10"/>
        <v>79.267375406135642</v>
      </c>
      <c r="AN42" s="2">
        <f t="shared" si="10"/>
        <v>47.132663410284096</v>
      </c>
      <c r="AO42" s="2">
        <f t="shared" si="10"/>
        <v>28.025249338269131</v>
      </c>
    </row>
    <row r="43" spans="1:41" x14ac:dyDescent="0.25">
      <c r="A43" t="s">
        <v>20</v>
      </c>
      <c r="B43">
        <f>C12</f>
        <v>1</v>
      </c>
      <c r="C43" s="2">
        <f>C12+(D43-C12)/2</f>
        <v>1.3408964152537146</v>
      </c>
      <c r="D43" s="3">
        <f>$C$12*10^(LOG10($D$12/$C$12)*1/4)</f>
        <v>1.6817928305074292</v>
      </c>
      <c r="E43">
        <f>AVERAGE(F43,D43)</f>
        <v>2.2551099776268098</v>
      </c>
      <c r="F43" s="3">
        <f>$C$12*10^(LOG10($D$12/$C$12)*2/4)</f>
        <v>2.8284271247461903</v>
      </c>
      <c r="G43">
        <f>AVERAGE(H43,F43)</f>
        <v>3.7926277923785374</v>
      </c>
      <c r="H43" s="3">
        <f>$C$12*10^(LOG10($D$12/$C$12)*3/4)</f>
        <v>4.7568284600108841</v>
      </c>
      <c r="I43" s="2">
        <f>AVERAGE(H43,D12)</f>
        <v>6.3784142300054416</v>
      </c>
      <c r="J43">
        <f>D19</f>
        <v>8</v>
      </c>
      <c r="K43" t="s">
        <v>4</v>
      </c>
      <c r="L43" s="2"/>
      <c r="M43" s="2"/>
      <c r="N43" s="2"/>
      <c r="O43" s="2"/>
      <c r="P43" s="2"/>
      <c r="S43">
        <f t="shared" si="8"/>
        <v>34</v>
      </c>
      <c r="T43">
        <f t="shared" si="5"/>
        <v>2.0279189595800582</v>
      </c>
      <c r="U43">
        <f t="shared" si="11"/>
        <v>101.60211035538644</v>
      </c>
      <c r="W43" s="2">
        <f t="shared" si="6"/>
        <v>40.558379191601162</v>
      </c>
      <c r="AA43" s="2">
        <f t="shared" si="7"/>
        <v>95.346052263855029</v>
      </c>
      <c r="AB43" s="2">
        <f t="shared" si="3"/>
        <v>33.70992005756942</v>
      </c>
      <c r="AF43" s="2">
        <f t="shared" si="9"/>
        <v>121.67513757480349</v>
      </c>
      <c r="AG43" s="2">
        <f t="shared" si="9"/>
        <v>60.837568787401736</v>
      </c>
      <c r="AH43" s="2">
        <f t="shared" si="9"/>
        <v>30.418784393700872</v>
      </c>
      <c r="AL43" s="2">
        <f t="shared" si="10"/>
        <v>136.11245752168821</v>
      </c>
      <c r="AM43" s="2">
        <f t="shared" si="10"/>
        <v>80.932951462648631</v>
      </c>
      <c r="AN43" s="2">
        <f t="shared" si="10"/>
        <v>48.12302085877581</v>
      </c>
      <c r="AO43" s="2">
        <f t="shared" si="10"/>
        <v>28.614119400340282</v>
      </c>
    </row>
    <row r="44" spans="1:41" x14ac:dyDescent="0.25">
      <c r="A44" t="s">
        <v>33</v>
      </c>
      <c r="C44" s="3">
        <f>300/C43/4/SQRT($D$10)</f>
        <v>38.414758138503935</v>
      </c>
      <c r="E44" s="3">
        <f>300/E43/4/SQRT($D$10)</f>
        <v>22.841551849708782</v>
      </c>
      <c r="G44" s="3">
        <f>300/G43/4/SQRT($D$10)</f>
        <v>13.581667988688622</v>
      </c>
      <c r="I44" s="3">
        <f>300/I43/4/SQRT($D$10)</f>
        <v>8.0757081028766038</v>
      </c>
      <c r="K44" t="s">
        <v>3</v>
      </c>
      <c r="L44" s="2"/>
      <c r="M44" s="2"/>
      <c r="N44" s="2"/>
      <c r="O44" s="2"/>
      <c r="P44" s="2"/>
      <c r="S44">
        <f t="shared" si="8"/>
        <v>35</v>
      </c>
      <c r="T44">
        <f t="shared" si="5"/>
        <v>2.0705298476827547</v>
      </c>
      <c r="U44">
        <f t="shared" si="11"/>
        <v>99.51116915973239</v>
      </c>
      <c r="W44" s="2">
        <f t="shared" si="6"/>
        <v>41.410596953655094</v>
      </c>
      <c r="AA44" s="2">
        <f t="shared" si="7"/>
        <v>97.349475499707751</v>
      </c>
      <c r="AB44" s="2">
        <f t="shared" si="3"/>
        <v>34.418237135398499</v>
      </c>
      <c r="AF44" s="2">
        <f t="shared" si="9"/>
        <v>124.23179086096528</v>
      </c>
      <c r="AG44" s="2">
        <f t="shared" si="9"/>
        <v>62.115895430482624</v>
      </c>
      <c r="AH44" s="2">
        <f t="shared" si="9"/>
        <v>31.057947715241319</v>
      </c>
      <c r="AL44" s="2">
        <f t="shared" si="10"/>
        <v>138.97246958944891</v>
      </c>
      <c r="AM44" s="2">
        <f t="shared" si="10"/>
        <v>82.633524812635969</v>
      </c>
      <c r="AN44" s="2">
        <f t="shared" si="10"/>
        <v>49.134187822470288</v>
      </c>
      <c r="AO44" s="2">
        <f t="shared" si="10"/>
        <v>29.215362874180865</v>
      </c>
    </row>
    <row r="45" spans="1:41" x14ac:dyDescent="0.25">
      <c r="A45" t="s">
        <v>34</v>
      </c>
      <c r="C45">
        <f>C44/(0.3/SQRT($D$10))</f>
        <v>186.4424404122945</v>
      </c>
      <c r="E45">
        <f>E44/(0.3/SQRT($D$10))</f>
        <v>110.85933833838574</v>
      </c>
      <c r="G45">
        <f>G44/(0.3/SQRT($D$10))</f>
        <v>65.917356958251119</v>
      </c>
      <c r="I45">
        <f>I44/(0.3/SQRT($D$10))</f>
        <v>39.19469494846318</v>
      </c>
      <c r="K45" t="s">
        <v>32</v>
      </c>
      <c r="S45">
        <f t="shared" si="8"/>
        <v>36</v>
      </c>
      <c r="T45">
        <f t="shared" si="5"/>
        <v>2.1140360811227605</v>
      </c>
      <c r="U45">
        <f t="shared" si="11"/>
        <v>97.463258911648111</v>
      </c>
      <c r="W45" s="2">
        <f t="shared" si="6"/>
        <v>42.280721622455211</v>
      </c>
      <c r="AA45" s="2">
        <f t="shared" si="7"/>
        <v>99.394994916436943</v>
      </c>
      <c r="AB45" s="2">
        <f t="shared" si="3"/>
        <v>35.141437460707486</v>
      </c>
      <c r="AF45" s="2">
        <f t="shared" si="9"/>
        <v>126.84216486736563</v>
      </c>
      <c r="AG45" s="2">
        <f t="shared" si="9"/>
        <v>63.421082433682798</v>
      </c>
      <c r="AH45" s="2">
        <f t="shared" si="9"/>
        <v>31.710541216841406</v>
      </c>
      <c r="AL45" s="2">
        <f t="shared" si="10"/>
        <v>141.8925765903015</v>
      </c>
      <c r="AM45" s="2">
        <f t="shared" si="10"/>
        <v>84.369830823627552</v>
      </c>
      <c r="AN45" s="2">
        <f t="shared" si="10"/>
        <v>50.166601553516877</v>
      </c>
      <c r="AO45" s="2">
        <f t="shared" si="10"/>
        <v>29.829239751474422</v>
      </c>
    </row>
    <row r="46" spans="1:41" x14ac:dyDescent="0.25">
      <c r="A46" t="s">
        <v>22</v>
      </c>
      <c r="C46">
        <f>C44*360/(300/B43/SQRT($D$10))</f>
        <v>67.119278548426024</v>
      </c>
      <c r="E46">
        <f>E44*360/(300/D43/SQRT($D$10))</f>
        <v>67.119278548426024</v>
      </c>
      <c r="G46">
        <f>G44*360/(300/F43/SQRT($D$10))</f>
        <v>67.119278548426024</v>
      </c>
      <c r="K46" t="s">
        <v>6</v>
      </c>
      <c r="S46">
        <f t="shared" si="8"/>
        <v>37</v>
      </c>
      <c r="T46">
        <f t="shared" si="5"/>
        <v>2.158456473008854</v>
      </c>
      <c r="U46">
        <f t="shared" si="11"/>
        <v>95.457494047038097</v>
      </c>
      <c r="W46" s="2">
        <f t="shared" si="6"/>
        <v>43.169129460177082</v>
      </c>
      <c r="AA46" s="2">
        <f t="shared" si="7"/>
        <v>101.48349504428697</v>
      </c>
      <c r="AB46" s="2">
        <f t="shared" si="3"/>
        <v>35.879833762163337</v>
      </c>
      <c r="AF46" s="2">
        <f t="shared" si="9"/>
        <v>129.50738838053124</v>
      </c>
      <c r="AG46" s="2">
        <f t="shared" si="9"/>
        <v>64.753694190265605</v>
      </c>
      <c r="AH46" s="2">
        <f t="shared" si="9"/>
        <v>32.37684709513281</v>
      </c>
      <c r="AL46" s="2">
        <f t="shared" si="10"/>
        <v>144.87404124653446</v>
      </c>
      <c r="AM46" s="2">
        <f t="shared" si="10"/>
        <v>86.142620314788246</v>
      </c>
      <c r="AN46" s="2">
        <f t="shared" si="10"/>
        <v>51.220708491662052</v>
      </c>
      <c r="AO46" s="2">
        <f t="shared" si="10"/>
        <v>30.456015486882404</v>
      </c>
    </row>
    <row r="47" spans="1:41" x14ac:dyDescent="0.25">
      <c r="A47" t="s">
        <v>23</v>
      </c>
      <c r="C47">
        <f>C44*360/(300/D43/SQRT($D$10))</f>
        <v>112.88072145157398</v>
      </c>
      <c r="E47">
        <f>E44*360/(300/F43/SQRT($D$10))</f>
        <v>112.88072145157399</v>
      </c>
      <c r="G47">
        <f>G44*360/(300/H43/SQRT($D$10))</f>
        <v>112.88072145157396</v>
      </c>
      <c r="K47" t="s">
        <v>6</v>
      </c>
      <c r="S47">
        <f t="shared" si="8"/>
        <v>38</v>
      </c>
      <c r="T47">
        <f t="shared" si="5"/>
        <v>2.2038102317532213</v>
      </c>
      <c r="U47">
        <f t="shared" si="11"/>
        <v>93.493007226452335</v>
      </c>
      <c r="W47" s="2">
        <f t="shared" si="6"/>
        <v>44.076204635064435</v>
      </c>
      <c r="AA47" s="2">
        <f t="shared" si="7"/>
        <v>103.61587899936286</v>
      </c>
      <c r="AB47" s="2">
        <f t="shared" si="3"/>
        <v>36.633745339527117</v>
      </c>
      <c r="AF47" s="2">
        <f t="shared" si="9"/>
        <v>132.2286139051933</v>
      </c>
      <c r="AG47" s="2">
        <f t="shared" si="9"/>
        <v>66.114306952596635</v>
      </c>
      <c r="AH47" s="2">
        <f t="shared" si="9"/>
        <v>33.057153476298325</v>
      </c>
      <c r="AL47" s="2">
        <f t="shared" si="10"/>
        <v>147.91815281291576</v>
      </c>
      <c r="AM47" s="2">
        <f t="shared" si="10"/>
        <v>87.952659881589611</v>
      </c>
      <c r="AN47" s="2">
        <f t="shared" si="10"/>
        <v>52.296964457300369</v>
      </c>
      <c r="AO47" s="2">
        <f t="shared" si="10"/>
        <v>31.095961112833006</v>
      </c>
    </row>
    <row r="48" spans="1:41" x14ac:dyDescent="0.25">
      <c r="S48">
        <f t="shared" si="8"/>
        <v>39</v>
      </c>
      <c r="T48">
        <f t="shared" si="5"/>
        <v>2.2501169693776188</v>
      </c>
      <c r="U48">
        <f t="shared" si="11"/>
        <v>91.568948960028649</v>
      </c>
      <c r="W48" s="2">
        <f t="shared" si="6"/>
        <v>45.002339387552382</v>
      </c>
      <c r="AA48" s="2">
        <f t="shared" si="7"/>
        <v>105.79306887415881</v>
      </c>
      <c r="AB48" s="2">
        <f t="shared" si="3"/>
        <v>37.40349820172657</v>
      </c>
      <c r="AF48" s="2">
        <f t="shared" si="9"/>
        <v>135.00701816265712</v>
      </c>
      <c r="AG48" s="2">
        <f t="shared" si="9"/>
        <v>67.503509081328559</v>
      </c>
      <c r="AH48" s="2">
        <f t="shared" si="9"/>
        <v>33.75175454066428</v>
      </c>
      <c r="AL48" s="2">
        <f t="shared" si="10"/>
        <v>151.02622763419657</v>
      </c>
      <c r="AM48" s="2">
        <f t="shared" si="10"/>
        <v>89.800732227303584</v>
      </c>
      <c r="AN48" s="2">
        <f t="shared" si="10"/>
        <v>53.395834848581778</v>
      </c>
      <c r="AO48" s="2">
        <f t="shared" si="10"/>
        <v>31.749353356721848</v>
      </c>
    </row>
    <row r="49" spans="19:41" x14ac:dyDescent="0.25">
      <c r="S49">
        <f t="shared" si="8"/>
        <v>40</v>
      </c>
      <c r="T49">
        <f t="shared" si="5"/>
        <v>2.2973967099940702</v>
      </c>
      <c r="U49">
        <f t="shared" si="11"/>
        <v>89.684487240153373</v>
      </c>
      <c r="W49" s="2">
        <f t="shared" si="6"/>
        <v>45.947934199881409</v>
      </c>
      <c r="AA49" s="2">
        <f t="shared" si="7"/>
        <v>108.01600613629238</v>
      </c>
      <c r="AB49" s="2">
        <f t="shared" si="3"/>
        <v>38.189425207830027</v>
      </c>
      <c r="AF49" s="2">
        <f t="shared" ref="AF49:AH68" si="12">(AF$6/$U49)*360</f>
        <v>137.84380259964419</v>
      </c>
      <c r="AG49" s="2">
        <f t="shared" si="12"/>
        <v>68.921901299822096</v>
      </c>
      <c r="AH49" s="2">
        <f t="shared" si="12"/>
        <v>34.460950649911048</v>
      </c>
      <c r="AL49" s="2">
        <f t="shared" ref="AL49:AO68" si="13">(AL$6/$U49)*360</f>
        <v>154.19960971432951</v>
      </c>
      <c r="AM49" s="2">
        <f t="shared" si="13"/>
        <v>91.687636501461697</v>
      </c>
      <c r="AN49" s="2">
        <f t="shared" si="13"/>
        <v>54.517794842660706</v>
      </c>
      <c r="AO49" s="2">
        <f t="shared" si="13"/>
        <v>32.416474760575383</v>
      </c>
    </row>
    <row r="50" spans="19:41" x14ac:dyDescent="0.25">
      <c r="S50">
        <f t="shared" si="8"/>
        <v>41</v>
      </c>
      <c r="T50">
        <f t="shared" si="5"/>
        <v>2.3456698984637572</v>
      </c>
      <c r="U50">
        <f t="shared" si="11"/>
        <v>87.838807181681986</v>
      </c>
      <c r="W50" s="2">
        <f t="shared" si="6"/>
        <v>46.913397969275145</v>
      </c>
      <c r="AA50" s="2">
        <f t="shared" si="7"/>
        <v>110.28565203561709</v>
      </c>
      <c r="AB50" s="2">
        <f t="shared" si="3"/>
        <v>38.991866210982394</v>
      </c>
      <c r="AF50" s="2">
        <f t="shared" si="12"/>
        <v>140.74019390782544</v>
      </c>
      <c r="AG50" s="2">
        <f t="shared" si="12"/>
        <v>70.370096953912707</v>
      </c>
      <c r="AH50" s="2">
        <f t="shared" si="12"/>
        <v>35.185048476956361</v>
      </c>
      <c r="AL50" s="2">
        <f t="shared" si="13"/>
        <v>157.43967129764712</v>
      </c>
      <c r="AM50" s="2">
        <f t="shared" si="13"/>
        <v>93.614188645425813</v>
      </c>
      <c r="AN50" s="2">
        <f t="shared" si="13"/>
        <v>55.663329601173658</v>
      </c>
      <c r="AO50" s="2">
        <f t="shared" si="13"/>
        <v>33.097613803228647</v>
      </c>
    </row>
    <row r="51" spans="19:41" x14ac:dyDescent="0.25">
      <c r="S51">
        <f t="shared" si="8"/>
        <v>42</v>
      </c>
      <c r="T51">
        <f t="shared" si="5"/>
        <v>2.3949574092378572</v>
      </c>
      <c r="U51">
        <f t="shared" si="11"/>
        <v>86.03111066956366</v>
      </c>
      <c r="W51" s="2">
        <f t="shared" si="6"/>
        <v>47.899148184757145</v>
      </c>
      <c r="AA51" s="2">
        <f t="shared" si="7"/>
        <v>112.60298801988925</v>
      </c>
      <c r="AB51" s="2">
        <f t="shared" si="3"/>
        <v>39.811168205365618</v>
      </c>
      <c r="AF51" s="2">
        <f t="shared" si="12"/>
        <v>143.69744455427141</v>
      </c>
      <c r="AG51" s="2">
        <f t="shared" si="12"/>
        <v>71.848722277135693</v>
      </c>
      <c r="AH51" s="2">
        <f t="shared" si="12"/>
        <v>35.924361138567853</v>
      </c>
      <c r="AL51" s="2">
        <f t="shared" si="13"/>
        <v>160.74781346225248</v>
      </c>
      <c r="AM51" s="2">
        <f t="shared" si="13"/>
        <v>95.581221745220418</v>
      </c>
      <c r="AN51" s="2">
        <f t="shared" si="13"/>
        <v>56.832934480034453</v>
      </c>
      <c r="AO51" s="2">
        <f t="shared" si="13"/>
        <v>33.79306502507022</v>
      </c>
    </row>
    <row r="52" spans="19:41" x14ac:dyDescent="0.25">
      <c r="S52">
        <f t="shared" si="8"/>
        <v>43</v>
      </c>
      <c r="T52">
        <f t="shared" si="5"/>
        <v>2.4452805553841368</v>
      </c>
      <c r="U52">
        <f t="shared" si="11"/>
        <v>84.260616013717865</v>
      </c>
      <c r="W52" s="2">
        <f t="shared" si="6"/>
        <v>48.905611107682738</v>
      </c>
      <c r="AA52" s="2">
        <f t="shared" si="7"/>
        <v>114.96901615916875</v>
      </c>
      <c r="AB52" s="2">
        <f t="shared" si="3"/>
        <v>40.647685476246977</v>
      </c>
      <c r="AF52" s="2">
        <f t="shared" si="12"/>
        <v>146.71683332304823</v>
      </c>
      <c r="AG52" s="2">
        <f t="shared" si="12"/>
        <v>73.358416661524089</v>
      </c>
      <c r="AH52" s="2">
        <f t="shared" si="12"/>
        <v>36.679208330762059</v>
      </c>
      <c r="AL52" s="2">
        <f t="shared" si="13"/>
        <v>164.12546672587777</v>
      </c>
      <c r="AM52" s="2">
        <f t="shared" si="13"/>
        <v>97.589586391778113</v>
      </c>
      <c r="AN52" s="2">
        <f t="shared" si="13"/>
        <v>58.027115243637617</v>
      </c>
      <c r="AO52" s="2">
        <f t="shared" si="13"/>
        <v>34.503129155408359</v>
      </c>
    </row>
    <row r="53" spans="19:41" x14ac:dyDescent="0.25">
      <c r="S53">
        <f t="shared" si="8"/>
        <v>44</v>
      </c>
      <c r="T53">
        <f t="shared" si="5"/>
        <v>2.4966610978032233</v>
      </c>
      <c r="U53">
        <f t="shared" si="11"/>
        <v>82.526557611013345</v>
      </c>
      <c r="W53" s="2">
        <f t="shared" si="6"/>
        <v>49.933221956064472</v>
      </c>
      <c r="AA53" s="2">
        <f t="shared" si="7"/>
        <v>117.38475957913751</v>
      </c>
      <c r="AB53" s="2">
        <f t="shared" si="3"/>
        <v>41.50177975318033</v>
      </c>
      <c r="AF53" s="2">
        <f t="shared" si="12"/>
        <v>149.79966586819339</v>
      </c>
      <c r="AG53" s="2">
        <f t="shared" si="12"/>
        <v>74.899832934096679</v>
      </c>
      <c r="AH53" s="2">
        <f t="shared" si="12"/>
        <v>37.449916467048347</v>
      </c>
      <c r="AL53" s="2">
        <f t="shared" si="13"/>
        <v>167.57409166447366</v>
      </c>
      <c r="AM53" s="2">
        <f t="shared" si="13"/>
        <v>99.640151048755129</v>
      </c>
      <c r="AN53" s="2">
        <f t="shared" si="13"/>
        <v>59.246388283562709</v>
      </c>
      <c r="AO53" s="2">
        <f t="shared" si="13"/>
        <v>35.228113242513317</v>
      </c>
    </row>
    <row r="54" spans="19:41" x14ac:dyDescent="0.25">
      <c r="S54">
        <f t="shared" si="8"/>
        <v>45</v>
      </c>
      <c r="T54">
        <f t="shared" si="5"/>
        <v>2.549121254638524</v>
      </c>
      <c r="U54">
        <f t="shared" si="11"/>
        <v>80.828185614203349</v>
      </c>
      <c r="W54" s="2">
        <f t="shared" si="6"/>
        <v>50.982425092770484</v>
      </c>
      <c r="AA54" s="2">
        <f t="shared" si="7"/>
        <v>119.85126290352302</v>
      </c>
      <c r="AB54" s="2">
        <f t="shared" si="3"/>
        <v>42.373820366426401</v>
      </c>
      <c r="AF54" s="2">
        <f t="shared" si="12"/>
        <v>152.94727527831142</v>
      </c>
      <c r="AG54" s="2">
        <f t="shared" si="12"/>
        <v>76.473637639155697</v>
      </c>
      <c r="AH54" s="2">
        <f t="shared" si="12"/>
        <v>38.236818819577856</v>
      </c>
      <c r="AL54" s="2">
        <f t="shared" si="13"/>
        <v>171.09517954379629</v>
      </c>
      <c r="AM54" s="2">
        <f t="shared" si="13"/>
        <v>101.73380242807529</v>
      </c>
      <c r="AN54" s="2">
        <f t="shared" si="13"/>
        <v>60.491280841874115</v>
      </c>
      <c r="AO54" s="2">
        <f t="shared" si="13"/>
        <v>35.968330786392251</v>
      </c>
    </row>
    <row r="55" spans="19:41" x14ac:dyDescent="0.25">
      <c r="S55">
        <f t="shared" si="8"/>
        <v>46</v>
      </c>
      <c r="T55">
        <f t="shared" si="5"/>
        <v>2.6026837108838667</v>
      </c>
      <c r="U55">
        <f t="shared" si="11"/>
        <v>79.164765607674411</v>
      </c>
      <c r="W55" s="2">
        <f t="shared" si="6"/>
        <v>52.05367421767734</v>
      </c>
      <c r="AA55" s="2">
        <f t="shared" si="7"/>
        <v>122.36959270581771</v>
      </c>
      <c r="AB55" s="2">
        <f t="shared" si="3"/>
        <v>43.264184406659773</v>
      </c>
      <c r="AF55" s="2">
        <f t="shared" si="12"/>
        <v>156.16102265303198</v>
      </c>
      <c r="AG55" s="2">
        <f t="shared" si="12"/>
        <v>78.080511326515975</v>
      </c>
      <c r="AH55" s="2">
        <f t="shared" si="12"/>
        <v>39.040255663257994</v>
      </c>
      <c r="AL55" s="2">
        <f t="shared" si="13"/>
        <v>174.69025296426534</v>
      </c>
      <c r="AM55" s="2">
        <f t="shared" si="13"/>
        <v>103.87144587336478</v>
      </c>
      <c r="AN55" s="2">
        <f t="shared" si="13"/>
        <v>61.762331239112697</v>
      </c>
      <c r="AO55" s="2">
        <f t="shared" si="13"/>
        <v>36.724101874353828</v>
      </c>
    </row>
    <row r="56" spans="19:41" x14ac:dyDescent="0.25">
      <c r="S56">
        <f t="shared" si="8"/>
        <v>47</v>
      </c>
      <c r="T56">
        <f t="shared" si="5"/>
        <v>2.6573716281930229</v>
      </c>
      <c r="U56">
        <f t="shared" si="11"/>
        <v>77.535578289867786</v>
      </c>
      <c r="W56" s="2">
        <f t="shared" si="6"/>
        <v>53.147432563860455</v>
      </c>
      <c r="AA56" s="2">
        <f t="shared" si="7"/>
        <v>124.94083797049038</v>
      </c>
      <c r="AB56" s="2">
        <f t="shared" si="3"/>
        <v>44.173256888031702</v>
      </c>
      <c r="AF56" s="2">
        <f t="shared" si="12"/>
        <v>159.44229769158136</v>
      </c>
      <c r="AG56" s="2">
        <f t="shared" si="12"/>
        <v>79.721148845790665</v>
      </c>
      <c r="AH56" s="2">
        <f t="shared" si="12"/>
        <v>39.86057442289534</v>
      </c>
      <c r="AL56" s="2">
        <f t="shared" si="13"/>
        <v>178.36086651937188</v>
      </c>
      <c r="AM56" s="2">
        <f t="shared" si="13"/>
        <v>106.05400575144384</v>
      </c>
      <c r="AN56" s="2">
        <f t="shared" si="13"/>
        <v>63.060089107078248</v>
      </c>
      <c r="AO56" s="2">
        <f t="shared" si="13"/>
        <v>37.495753319421524</v>
      </c>
    </row>
    <row r="57" spans="19:41" x14ac:dyDescent="0.25">
      <c r="S57">
        <f t="shared" si="8"/>
        <v>48</v>
      </c>
      <c r="T57">
        <f t="shared" si="5"/>
        <v>2.7132086548953436</v>
      </c>
      <c r="U57">
        <f t="shared" si="11"/>
        <v>75.939919162236762</v>
      </c>
      <c r="W57" s="2">
        <f t="shared" si="6"/>
        <v>54.264173097906877</v>
      </c>
      <c r="AA57" s="2">
        <f t="shared" si="7"/>
        <v>127.5661105638884</v>
      </c>
      <c r="AB57" s="2">
        <f t="shared" si="3"/>
        <v>45.101430914659169</v>
      </c>
      <c r="AF57" s="2">
        <f t="shared" si="12"/>
        <v>162.79251929372063</v>
      </c>
      <c r="AG57" s="2">
        <f t="shared" si="12"/>
        <v>81.396259646860287</v>
      </c>
      <c r="AH57" s="2">
        <f t="shared" si="12"/>
        <v>40.698129823430158</v>
      </c>
      <c r="AL57" s="2">
        <f t="shared" si="13"/>
        <v>182.10860746792088</v>
      </c>
      <c r="AM57" s="2">
        <f t="shared" si="13"/>
        <v>108.28242585204457</v>
      </c>
      <c r="AN57" s="2">
        <f t="shared" si="13"/>
        <v>64.385115626502994</v>
      </c>
      <c r="AO57" s="2">
        <f t="shared" si="13"/>
        <v>38.283618801655123</v>
      </c>
    </row>
    <row r="58" spans="19:41" x14ac:dyDescent="0.25">
      <c r="S58">
        <f t="shared" si="8"/>
        <v>49</v>
      </c>
      <c r="T58">
        <f t="shared" si="5"/>
        <v>2.7702189362218492</v>
      </c>
      <c r="U58">
        <f t="shared" si="11"/>
        <v>74.377098224605106</v>
      </c>
      <c r="W58" s="2">
        <f t="shared" si="6"/>
        <v>55.404378724436981</v>
      </c>
      <c r="AA58" s="2">
        <f t="shared" si="7"/>
        <v>130.24654571503453</v>
      </c>
      <c r="AB58" s="2">
        <f t="shared" si="3"/>
        <v>46.04910785061228</v>
      </c>
      <c r="AF58" s="2">
        <f t="shared" si="12"/>
        <v>166.21313617331094</v>
      </c>
      <c r="AG58" s="2">
        <f t="shared" si="12"/>
        <v>83.106568086655457</v>
      </c>
      <c r="AH58" s="2">
        <f t="shared" si="12"/>
        <v>41.553284043327736</v>
      </c>
      <c r="AL58" s="2">
        <f t="shared" si="13"/>
        <v>185.93509642039871</v>
      </c>
      <c r="AM58" s="2">
        <f t="shared" si="13"/>
        <v>110.55766979592757</v>
      </c>
      <c r="AN58" s="2">
        <f t="shared" si="13"/>
        <v>65.737983769719236</v>
      </c>
      <c r="AO58" s="2">
        <f t="shared" si="13"/>
        <v>39.088039012441762</v>
      </c>
    </row>
    <row r="59" spans="19:41" x14ac:dyDescent="0.25">
      <c r="S59">
        <f t="shared" si="8"/>
        <v>50</v>
      </c>
      <c r="T59">
        <f t="shared" si="5"/>
        <v>2.8284271247461903</v>
      </c>
      <c r="U59">
        <f t="shared" si="11"/>
        <v>72.846439676794802</v>
      </c>
      <c r="W59" s="2">
        <f t="shared" si="6"/>
        <v>56.568542494923818</v>
      </c>
      <c r="AA59" s="2">
        <f t="shared" si="7"/>
        <v>132.98330250652657</v>
      </c>
      <c r="AB59" s="2">
        <f t="shared" si="3"/>
        <v>47.016697493473458</v>
      </c>
      <c r="AF59" s="2">
        <f t="shared" si="12"/>
        <v>169.70562748477141</v>
      </c>
      <c r="AG59" s="2">
        <f t="shared" si="12"/>
        <v>84.852813742385692</v>
      </c>
      <c r="AH59" s="2">
        <f t="shared" si="12"/>
        <v>42.426406871192853</v>
      </c>
      <c r="AL59" s="2">
        <f t="shared" si="13"/>
        <v>189.84198803976329</v>
      </c>
      <c r="AM59" s="2">
        <f t="shared" si="13"/>
        <v>112.88072145157399</v>
      </c>
      <c r="AN59" s="2">
        <f t="shared" si="13"/>
        <v>67.119278548426024</v>
      </c>
      <c r="AO59" s="2">
        <f t="shared" si="13"/>
        <v>39.909361801818875</v>
      </c>
    </row>
    <row r="60" spans="19:41" x14ac:dyDescent="0.25">
      <c r="S60">
        <f t="shared" si="8"/>
        <v>51</v>
      </c>
      <c r="T60">
        <f t="shared" si="5"/>
        <v>2.8878583910449915</v>
      </c>
      <c r="U60">
        <f t="shared" si="11"/>
        <v>71.347281626394505</v>
      </c>
      <c r="W60" s="2">
        <f t="shared" si="6"/>
        <v>57.757167820899838</v>
      </c>
      <c r="AA60" s="2">
        <f t="shared" si="7"/>
        <v>135.77756437575135</v>
      </c>
      <c r="AB60" s="2">
        <f t="shared" si="3"/>
        <v>48.004618251543384</v>
      </c>
      <c r="AF60" s="2">
        <f t="shared" si="12"/>
        <v>173.27150346269948</v>
      </c>
      <c r="AG60" s="2">
        <f t="shared" si="12"/>
        <v>86.635751731349742</v>
      </c>
      <c r="AH60" s="2">
        <f t="shared" si="12"/>
        <v>43.317875865674871</v>
      </c>
      <c r="AL60" s="2">
        <f t="shared" si="13"/>
        <v>193.83097175695821</v>
      </c>
      <c r="AM60" s="2">
        <f t="shared" si="13"/>
        <v>115.25258536063309</v>
      </c>
      <c r="AN60" s="2">
        <f t="shared" si="13"/>
        <v>68.529597266661654</v>
      </c>
      <c r="AO60" s="2">
        <f t="shared" si="13"/>
        <v>40.747942328892535</v>
      </c>
    </row>
    <row r="61" spans="19:41" x14ac:dyDescent="0.25">
      <c r="S61">
        <f t="shared" si="8"/>
        <v>52</v>
      </c>
      <c r="T61">
        <f t="shared" si="5"/>
        <v>2.9485384345822023</v>
      </c>
      <c r="U61">
        <f t="shared" si="11"/>
        <v>69.878975802541575</v>
      </c>
      <c r="W61" s="2">
        <f t="shared" si="6"/>
        <v>58.970768691644054</v>
      </c>
      <c r="AA61" s="2">
        <f t="shared" si="7"/>
        <v>138.63053962663119</v>
      </c>
      <c r="AB61" s="2">
        <f t="shared" si="3"/>
        <v>49.013297324770647</v>
      </c>
      <c r="AF61" s="2">
        <f t="shared" si="12"/>
        <v>176.91230607493213</v>
      </c>
      <c r="AG61" s="2">
        <f t="shared" si="12"/>
        <v>88.456153037466052</v>
      </c>
      <c r="AH61" s="2">
        <f t="shared" si="12"/>
        <v>44.228076518733033</v>
      </c>
      <c r="AL61" s="2">
        <f t="shared" si="13"/>
        <v>197.90377250146287</v>
      </c>
      <c r="AM61" s="2">
        <f t="shared" si="13"/>
        <v>117.67428717230976</v>
      </c>
      <c r="AN61" s="2">
        <f t="shared" si="13"/>
        <v>69.969549779092077</v>
      </c>
      <c r="AO61" s="2">
        <f t="shared" si="13"/>
        <v>41.604143215416698</v>
      </c>
    </row>
    <row r="62" spans="19:41" x14ac:dyDescent="0.25">
      <c r="S62">
        <f t="shared" si="8"/>
        <v>53</v>
      </c>
      <c r="T62">
        <f t="shared" si="5"/>
        <v>3.0104934948221342</v>
      </c>
      <c r="U62">
        <f t="shared" si="11"/>
        <v>68.440887275594932</v>
      </c>
      <c r="W62" s="2">
        <f t="shared" si="6"/>
        <v>60.209869896442697</v>
      </c>
      <c r="AA62" s="2">
        <f t="shared" si="7"/>
        <v>141.54346195212202</v>
      </c>
      <c r="AB62" s="2">
        <f t="shared" si="3"/>
        <v>50.043170889482759</v>
      </c>
      <c r="AF62" s="2">
        <f t="shared" si="12"/>
        <v>180.62960968932808</v>
      </c>
      <c r="AG62" s="2">
        <f t="shared" si="12"/>
        <v>90.31480484466401</v>
      </c>
      <c r="AH62" s="2">
        <f t="shared" si="12"/>
        <v>45.157402422332019</v>
      </c>
      <c r="AL62" s="2">
        <f t="shared" si="13"/>
        <v>202.06215144719138</v>
      </c>
      <c r="AM62" s="2">
        <f t="shared" si="13"/>
        <v>120.14687408687868</v>
      </c>
      <c r="AN62" s="2">
        <f t="shared" si="13"/>
        <v>71.439758754726085</v>
      </c>
      <c r="AO62" s="2">
        <f t="shared" si="13"/>
        <v>42.478334702599099</v>
      </c>
    </row>
    <row r="63" spans="19:41" x14ac:dyDescent="0.25">
      <c r="S63">
        <f t="shared" si="8"/>
        <v>54</v>
      </c>
      <c r="T63">
        <f t="shared" si="5"/>
        <v>3.0737503625760247</v>
      </c>
      <c r="U63">
        <f t="shared" si="11"/>
        <v>67.03239418257651</v>
      </c>
      <c r="W63" s="2">
        <f t="shared" si="6"/>
        <v>61.475007251520495</v>
      </c>
      <c r="AA63" s="2">
        <f t="shared" si="7"/>
        <v>144.51759096769132</v>
      </c>
      <c r="AB63" s="2">
        <f t="shared" si="3"/>
        <v>51.094684286999119</v>
      </c>
      <c r="AF63" s="2">
        <f t="shared" si="12"/>
        <v>184.42502175456144</v>
      </c>
      <c r="AG63" s="2">
        <f t="shared" si="12"/>
        <v>92.212510877280707</v>
      </c>
      <c r="AH63" s="2">
        <f t="shared" si="12"/>
        <v>46.10625543864036</v>
      </c>
      <c r="AL63" s="2">
        <f t="shared" si="13"/>
        <v>206.30790677406569</v>
      </c>
      <c r="AM63" s="2">
        <f t="shared" si="13"/>
        <v>122.67141530851848</v>
      </c>
      <c r="AN63" s="2">
        <f t="shared" si="13"/>
        <v>72.94085994617194</v>
      </c>
      <c r="AO63" s="2">
        <f t="shared" si="13"/>
        <v>43.370894811202341</v>
      </c>
    </row>
    <row r="64" spans="19:41" x14ac:dyDescent="0.25">
      <c r="S64">
        <f t="shared" si="8"/>
        <v>55</v>
      </c>
      <c r="T64">
        <f t="shared" si="5"/>
        <v>3.1383363915870026</v>
      </c>
      <c r="U64">
        <f t="shared" si="11"/>
        <v>65.65288745826328</v>
      </c>
      <c r="W64" s="2">
        <f t="shared" si="6"/>
        <v>62.766727831740049</v>
      </c>
      <c r="AA64" s="2">
        <f t="shared" si="7"/>
        <v>147.55421275600517</v>
      </c>
      <c r="AB64" s="2">
        <f t="shared" si="3"/>
        <v>52.1682922162069</v>
      </c>
      <c r="AF64" s="2">
        <f t="shared" si="12"/>
        <v>188.30018349522012</v>
      </c>
      <c r="AG64" s="2">
        <f t="shared" si="12"/>
        <v>94.150091747610034</v>
      </c>
      <c r="AH64" s="2">
        <f t="shared" si="12"/>
        <v>47.075045873805031</v>
      </c>
      <c r="AL64" s="2">
        <f t="shared" si="13"/>
        <v>210.64287444559019</v>
      </c>
      <c r="AM64" s="2">
        <f t="shared" si="13"/>
        <v>125.24900250766036</v>
      </c>
      <c r="AN64" s="2">
        <f t="shared" si="13"/>
        <v>74.473502464551672</v>
      </c>
      <c r="AO64" s="2">
        <f t="shared" si="13"/>
        <v>44.282209505008773</v>
      </c>
    </row>
    <row r="65" spans="19:41" x14ac:dyDescent="0.25">
      <c r="S65">
        <f t="shared" si="8"/>
        <v>56</v>
      </c>
      <c r="T65">
        <f t="shared" si="5"/>
        <v>3.2042795103584885</v>
      </c>
      <c r="U65">
        <f t="shared" si="11"/>
        <v>64.301770571813222</v>
      </c>
      <c r="W65" s="2">
        <f t="shared" si="6"/>
        <v>64.085590207169773</v>
      </c>
      <c r="AA65" s="2">
        <f t="shared" si="7"/>
        <v>150.65464042306033</v>
      </c>
      <c r="AB65" s="2">
        <f t="shared" si="3"/>
        <v>53.264458930183437</v>
      </c>
      <c r="AF65" s="2">
        <f t="shared" si="12"/>
        <v>192.25677062150933</v>
      </c>
      <c r="AG65" s="2">
        <f t="shared" si="12"/>
        <v>96.128385310754638</v>
      </c>
      <c r="AH65" s="2">
        <f t="shared" si="12"/>
        <v>48.064192655377333</v>
      </c>
      <c r="AL65" s="2">
        <f t="shared" si="13"/>
        <v>215.06892900276554</v>
      </c>
      <c r="AM65" s="2">
        <f t="shared" si="13"/>
        <v>127.88075029305193</v>
      </c>
      <c r="AN65" s="2">
        <f t="shared" si="13"/>
        <v>76.03834906019182</v>
      </c>
      <c r="AO65" s="2">
        <f t="shared" si="13"/>
        <v>45.2126728577203</v>
      </c>
    </row>
    <row r="66" spans="19:41" x14ac:dyDescent="0.25">
      <c r="S66">
        <f t="shared" si="8"/>
        <v>57</v>
      </c>
      <c r="T66">
        <f t="shared" si="5"/>
        <v>3.2716082342311239</v>
      </c>
      <c r="U66">
        <f t="shared" si="11"/>
        <v>62.978459268811612</v>
      </c>
      <c r="W66" s="2">
        <f t="shared" si="6"/>
        <v>65.432164684622492</v>
      </c>
      <c r="AA66" s="2">
        <f t="shared" si="7"/>
        <v>153.82021466600165</v>
      </c>
      <c r="AB66" s="2">
        <f t="shared" si="3"/>
        <v>54.383658436950086</v>
      </c>
      <c r="AF66" s="2">
        <f t="shared" si="12"/>
        <v>196.29649405386746</v>
      </c>
      <c r="AG66" s="2">
        <f t="shared" si="12"/>
        <v>98.148247026933717</v>
      </c>
      <c r="AH66" s="2">
        <f t="shared" si="12"/>
        <v>49.074123513466866</v>
      </c>
      <c r="AL66" s="2">
        <f t="shared" si="13"/>
        <v>219.58798437468303</v>
      </c>
      <c r="AM66" s="2">
        <f t="shared" si="13"/>
        <v>130.56779669373972</v>
      </c>
      <c r="AN66" s="2">
        <f t="shared" si="13"/>
        <v>77.636076409211995</v>
      </c>
      <c r="AO66" s="2">
        <f t="shared" si="13"/>
        <v>46.162687223364912</v>
      </c>
    </row>
    <row r="67" spans="19:41" x14ac:dyDescent="0.25">
      <c r="S67">
        <f t="shared" si="8"/>
        <v>58</v>
      </c>
      <c r="T67">
        <f t="shared" si="5"/>
        <v>3.340351677713477</v>
      </c>
      <c r="U67">
        <f t="shared" si="11"/>
        <v>61.68238131862563</v>
      </c>
      <c r="W67" s="2">
        <f t="shared" si="6"/>
        <v>66.807033554269537</v>
      </c>
      <c r="AA67" s="2">
        <f t="shared" si="7"/>
        <v>157.05230435287109</v>
      </c>
      <c r="AB67" s="2">
        <f t="shared" si="3"/>
        <v>55.526374704444322</v>
      </c>
      <c r="AF67" s="2">
        <f t="shared" si="12"/>
        <v>200.42110066280858</v>
      </c>
      <c r="AG67" s="2">
        <f t="shared" si="12"/>
        <v>100.21055033140426</v>
      </c>
      <c r="AH67" s="2">
        <f t="shared" si="12"/>
        <v>50.105275165702146</v>
      </c>
      <c r="AL67" s="2">
        <f t="shared" si="13"/>
        <v>224.20199470615304</v>
      </c>
      <c r="AM67" s="2">
        <f t="shared" si="13"/>
        <v>133.3113036511798</v>
      </c>
      <c r="AN67" s="2">
        <f t="shared" si="13"/>
        <v>79.267375406135614</v>
      </c>
      <c r="AO67" s="2">
        <f t="shared" si="13"/>
        <v>47.132663410284096</v>
      </c>
    </row>
    <row r="68" spans="19:41" x14ac:dyDescent="0.25">
      <c r="S68">
        <f t="shared" si="8"/>
        <v>59</v>
      </c>
      <c r="T68">
        <f t="shared" si="5"/>
        <v>3.4105395670718264</v>
      </c>
      <c r="U68">
        <f t="shared" si="11"/>
        <v>60.412976266958609</v>
      </c>
      <c r="W68" s="2">
        <f t="shared" si="6"/>
        <v>68.210791341436533</v>
      </c>
      <c r="AA68" s="2">
        <f t="shared" si="7"/>
        <v>160.35230711453801</v>
      </c>
      <c r="AB68" s="2">
        <f t="shared" si="3"/>
        <v>56.693101869798831</v>
      </c>
      <c r="AF68" s="2">
        <f t="shared" si="12"/>
        <v>204.63237402430957</v>
      </c>
      <c r="AG68" s="2">
        <f t="shared" si="12"/>
        <v>102.31618701215477</v>
      </c>
      <c r="AH68" s="2">
        <f t="shared" si="12"/>
        <v>51.158093506077392</v>
      </c>
      <c r="AL68" s="2">
        <f t="shared" si="13"/>
        <v>228.9129552027222</v>
      </c>
      <c r="AM68" s="2">
        <f t="shared" si="13"/>
        <v>136.11245752168821</v>
      </c>
      <c r="AN68" s="2">
        <f t="shared" si="13"/>
        <v>80.932951462648617</v>
      </c>
      <c r="AO68" s="2">
        <f t="shared" si="13"/>
        <v>48.12302085877581</v>
      </c>
    </row>
    <row r="69" spans="19:41" x14ac:dyDescent="0.25">
      <c r="S69">
        <f t="shared" si="8"/>
        <v>60</v>
      </c>
      <c r="T69">
        <f t="shared" si="5"/>
        <v>3.4822022531844965</v>
      </c>
      <c r="U69">
        <f t="shared" si="11"/>
        <v>59.169695193496544</v>
      </c>
      <c r="W69" s="2">
        <f t="shared" si="6"/>
        <v>69.64404506368993</v>
      </c>
      <c r="AA69" s="2">
        <f t="shared" si="7"/>
        <v>163.72164994906714</v>
      </c>
      <c r="AB69" s="2">
        <f t="shared" si="3"/>
        <v>57.884344453017761</v>
      </c>
      <c r="AF69" s="2">
        <f t="shared" ref="AF69:AH88" si="14">(AF$6/$U69)*360</f>
        <v>208.93213519106979</v>
      </c>
      <c r="AG69" s="2">
        <f t="shared" si="14"/>
        <v>104.46606759553488</v>
      </c>
      <c r="AH69" s="2">
        <f t="shared" si="14"/>
        <v>52.233033797767447</v>
      </c>
      <c r="AL69" s="2">
        <f t="shared" ref="AL69:AO88" si="15">(AL$6/$U69)*360</f>
        <v>233.72290299344692</v>
      </c>
      <c r="AM69" s="2">
        <f t="shared" si="15"/>
        <v>138.97246958944893</v>
      </c>
      <c r="AN69" s="2">
        <f t="shared" si="15"/>
        <v>82.633524812635969</v>
      </c>
      <c r="AO69" s="2">
        <f t="shared" si="15"/>
        <v>49.134187822470302</v>
      </c>
    </row>
    <row r="70" spans="19:41" x14ac:dyDescent="0.25">
      <c r="S70">
        <f t="shared" si="8"/>
        <v>61</v>
      </c>
      <c r="T70">
        <f t="shared" si="5"/>
        <v>3.5553707246662802</v>
      </c>
      <c r="U70">
        <f t="shared" si="11"/>
        <v>57.952000474542146</v>
      </c>
      <c r="W70" s="2">
        <f t="shared" si="6"/>
        <v>71.107414493325606</v>
      </c>
      <c r="AA70" s="2">
        <f t="shared" si="7"/>
        <v>167.16178983878604</v>
      </c>
      <c r="AB70" s="2">
        <f t="shared" si="3"/>
        <v>59.10061757514304</v>
      </c>
      <c r="AF70" s="2">
        <f t="shared" si="14"/>
        <v>213.32224347997681</v>
      </c>
      <c r="AG70" s="2">
        <f t="shared" si="14"/>
        <v>106.66112173998839</v>
      </c>
      <c r="AH70" s="2">
        <f t="shared" si="14"/>
        <v>53.330560869994201</v>
      </c>
      <c r="AL70" s="2">
        <f t="shared" si="15"/>
        <v>238.63391801179537</v>
      </c>
      <c r="AM70" s="2">
        <f t="shared" si="15"/>
        <v>141.89257659030153</v>
      </c>
      <c r="AN70" s="2">
        <f t="shared" si="15"/>
        <v>84.369830823627552</v>
      </c>
      <c r="AO70" s="2">
        <f t="shared" si="15"/>
        <v>50.166601553516891</v>
      </c>
    </row>
    <row r="71" spans="19:41" x14ac:dyDescent="0.25">
      <c r="S71">
        <f t="shared" si="8"/>
        <v>62</v>
      </c>
      <c r="T71">
        <f t="shared" si="5"/>
        <v>3.6300766212686435</v>
      </c>
      <c r="U71">
        <f t="shared" si="11"/>
        <v>56.759365550533786</v>
      </c>
      <c r="W71" s="2">
        <f t="shared" si="6"/>
        <v>72.601532425372881</v>
      </c>
      <c r="AA71" s="2">
        <f t="shared" si="7"/>
        <v>170.67421438031806</v>
      </c>
      <c r="AB71" s="2">
        <f t="shared" si="3"/>
        <v>60.342447181004715</v>
      </c>
      <c r="AF71" s="2">
        <f t="shared" si="14"/>
        <v>217.80459727611861</v>
      </c>
      <c r="AG71" s="2">
        <f t="shared" si="14"/>
        <v>108.90229863805929</v>
      </c>
      <c r="AH71" s="2">
        <f t="shared" si="14"/>
        <v>54.451149319029653</v>
      </c>
      <c r="AL71" s="2">
        <f t="shared" si="15"/>
        <v>243.64812389505929</v>
      </c>
      <c r="AM71" s="2">
        <f t="shared" si="15"/>
        <v>144.87404124653452</v>
      </c>
      <c r="AN71" s="2">
        <f t="shared" si="15"/>
        <v>86.142620314788246</v>
      </c>
      <c r="AO71" s="2">
        <f t="shared" si="15"/>
        <v>51.220708491662066</v>
      </c>
    </row>
    <row r="72" spans="19:41" x14ac:dyDescent="0.25">
      <c r="S72">
        <f t="shared" si="8"/>
        <v>63</v>
      </c>
      <c r="T72">
        <f t="shared" si="5"/>
        <v>3.7063522475614832</v>
      </c>
      <c r="U72">
        <f t="shared" si="11"/>
        <v>55.591274698348975</v>
      </c>
      <c r="W72" s="2">
        <f t="shared" si="6"/>
        <v>74.127044951229664</v>
      </c>
      <c r="AA72" s="2">
        <f t="shared" si="7"/>
        <v>174.26044242785372</v>
      </c>
      <c r="AB72" s="2">
        <f t="shared" si="3"/>
        <v>61.610370266651643</v>
      </c>
      <c r="AF72" s="2">
        <f t="shared" si="14"/>
        <v>222.38113485368896</v>
      </c>
      <c r="AG72" s="2">
        <f t="shared" si="14"/>
        <v>111.19056742684447</v>
      </c>
      <c r="AH72" s="2">
        <f t="shared" si="14"/>
        <v>55.595283713422241</v>
      </c>
      <c r="AL72" s="2">
        <f t="shared" si="15"/>
        <v>248.76768890266402</v>
      </c>
      <c r="AM72" s="2">
        <f t="shared" si="15"/>
        <v>147.91815281291576</v>
      </c>
      <c r="AN72" s="2">
        <f t="shared" si="15"/>
        <v>87.952659881589582</v>
      </c>
      <c r="AO72" s="2">
        <f t="shared" si="15"/>
        <v>52.296964457300362</v>
      </c>
    </row>
    <row r="73" spans="19:41" x14ac:dyDescent="0.25">
      <c r="S73">
        <f t="shared" si="8"/>
        <v>64</v>
      </c>
      <c r="T73">
        <f t="shared" si="5"/>
        <v>3.7842305869023831</v>
      </c>
      <c r="U73">
        <f t="shared" ref="U73:U104" si="16">300/(T73*SQRT($D$10))</f>
        <v>54.447222808293553</v>
      </c>
      <c r="W73" s="2">
        <f t="shared" si="6"/>
        <v>75.684611738047664</v>
      </c>
      <c r="AA73" s="2">
        <f t="shared" si="7"/>
        <v>177.92202474993888</v>
      </c>
      <c r="AB73" s="2">
        <f t="shared" si="3"/>
        <v>62.904935111561251</v>
      </c>
      <c r="AF73" s="2">
        <f t="shared" si="14"/>
        <v>227.05383521414299</v>
      </c>
      <c r="AG73" s="2">
        <f t="shared" si="14"/>
        <v>113.52691760707147</v>
      </c>
      <c r="AH73" s="2">
        <f t="shared" si="14"/>
        <v>56.763458803535748</v>
      </c>
      <c r="AL73" s="2">
        <f t="shared" si="15"/>
        <v>253.99482685377475</v>
      </c>
      <c r="AM73" s="2">
        <f t="shared" si="15"/>
        <v>151.02622763419657</v>
      </c>
      <c r="AN73" s="2">
        <f t="shared" si="15"/>
        <v>89.800732227303556</v>
      </c>
      <c r="AO73" s="2">
        <f t="shared" si="15"/>
        <v>53.395834848581778</v>
      </c>
    </row>
    <row r="74" spans="19:41" x14ac:dyDescent="0.25">
      <c r="S74">
        <f t="shared" si="8"/>
        <v>65</v>
      </c>
      <c r="T74">
        <f t="shared" si="5"/>
        <v>3.863745315699382</v>
      </c>
      <c r="U74">
        <f t="shared" si="16"/>
        <v>53.326715165680582</v>
      </c>
      <c r="W74" s="2">
        <f t="shared" si="6"/>
        <v>77.274906313987643</v>
      </c>
      <c r="AA74" s="2">
        <f t="shared" si="7"/>
        <v>181.66054470006299</v>
      </c>
      <c r="AB74" s="2">
        <f t="shared" si="7"/>
        <v>64.226701515728209</v>
      </c>
      <c r="AF74" s="2">
        <f t="shared" si="14"/>
        <v>231.82471894196291</v>
      </c>
      <c r="AG74" s="2">
        <f t="shared" si="14"/>
        <v>115.91235947098143</v>
      </c>
      <c r="AH74" s="2">
        <f t="shared" si="14"/>
        <v>57.956179735490728</v>
      </c>
      <c r="AL74" s="2">
        <f t="shared" si="15"/>
        <v>259.33179808460307</v>
      </c>
      <c r="AM74" s="2">
        <f t="shared" si="15"/>
        <v>154.19960971432951</v>
      </c>
      <c r="AN74" s="2">
        <f t="shared" si="15"/>
        <v>91.687636501461654</v>
      </c>
      <c r="AO74" s="2">
        <f t="shared" si="15"/>
        <v>54.517794842660706</v>
      </c>
    </row>
    <row r="75" spans="19:41" x14ac:dyDescent="0.25">
      <c r="S75">
        <f t="shared" si="8"/>
        <v>66</v>
      </c>
      <c r="T75">
        <f t="shared" ref="T75:T109" si="17">T$9*($D$12/$C$12)^(S75/100)</f>
        <v>3.9449308179734364</v>
      </c>
      <c r="U75">
        <f t="shared" si="16"/>
        <v>52.229267236904157</v>
      </c>
      <c r="W75" s="2">
        <f t="shared" ref="W75:W109" si="18">(W$6/$U75)*360</f>
        <v>78.898616359468747</v>
      </c>
      <c r="AA75" s="2">
        <f t="shared" ref="AA75:AB109" si="19">(AA$6/$U75)*360</f>
        <v>185.47761890133788</v>
      </c>
      <c r="AB75" s="2">
        <f t="shared" si="19"/>
        <v>65.576241041735074</v>
      </c>
      <c r="AF75" s="2">
        <f t="shared" si="14"/>
        <v>236.69584907840618</v>
      </c>
      <c r="AG75" s="2">
        <f t="shared" si="14"/>
        <v>118.34792453920308</v>
      </c>
      <c r="AH75" s="2">
        <f t="shared" si="14"/>
        <v>59.173962269601546</v>
      </c>
      <c r="AL75" s="2">
        <f t="shared" si="15"/>
        <v>264.78091042582923</v>
      </c>
      <c r="AM75" s="2">
        <f t="shared" si="15"/>
        <v>157.43967129764715</v>
      </c>
      <c r="AN75" s="2">
        <f t="shared" si="15"/>
        <v>93.614188645425813</v>
      </c>
      <c r="AO75" s="2">
        <f t="shared" si="15"/>
        <v>55.663329601173679</v>
      </c>
    </row>
    <row r="76" spans="19:41" x14ac:dyDescent="0.25">
      <c r="S76">
        <f t="shared" si="8"/>
        <v>67</v>
      </c>
      <c r="T76">
        <f t="shared" si="17"/>
        <v>4.0278222002268755</v>
      </c>
      <c r="U76">
        <f t="shared" si="16"/>
        <v>51.154404459915796</v>
      </c>
      <c r="W76" s="2">
        <f t="shared" si="18"/>
        <v>80.556444004537511</v>
      </c>
      <c r="AA76" s="2">
        <f t="shared" si="19"/>
        <v>189.37489794556373</v>
      </c>
      <c r="AB76" s="2">
        <f t="shared" si="19"/>
        <v>66.954137261909224</v>
      </c>
      <c r="AF76" s="2">
        <f t="shared" si="14"/>
        <v>241.66933201361252</v>
      </c>
      <c r="AG76" s="2">
        <f t="shared" si="14"/>
        <v>120.83466600680624</v>
      </c>
      <c r="AH76" s="2">
        <f t="shared" si="14"/>
        <v>60.41733300340313</v>
      </c>
      <c r="AL76" s="2">
        <f t="shared" si="15"/>
        <v>270.34452020056182</v>
      </c>
      <c r="AM76" s="2">
        <f t="shared" si="15"/>
        <v>160.74781346225251</v>
      </c>
      <c r="AN76" s="2">
        <f t="shared" si="15"/>
        <v>95.581221745220418</v>
      </c>
      <c r="AO76" s="2">
        <f t="shared" si="15"/>
        <v>56.832934480034467</v>
      </c>
    </row>
    <row r="77" spans="19:41" x14ac:dyDescent="0.25">
      <c r="S77">
        <f t="shared" si="8"/>
        <v>68</v>
      </c>
      <c r="T77">
        <f t="shared" si="17"/>
        <v>4.1124553066242653</v>
      </c>
      <c r="U77">
        <f t="shared" si="16"/>
        <v>50.101662039012758</v>
      </c>
      <c r="W77" s="2">
        <f t="shared" si="18"/>
        <v>82.249106132485309</v>
      </c>
      <c r="AA77" s="2">
        <f t="shared" si="19"/>
        <v>193.35406710698271</v>
      </c>
      <c r="AB77" s="2">
        <f t="shared" si="19"/>
        <v>68.360986010673116</v>
      </c>
      <c r="AF77" s="2">
        <f t="shared" si="14"/>
        <v>246.7473183974559</v>
      </c>
      <c r="AG77" s="2">
        <f t="shared" si="14"/>
        <v>123.37365919872794</v>
      </c>
      <c r="AH77" s="2">
        <f t="shared" si="14"/>
        <v>61.686829599363975</v>
      </c>
      <c r="AL77" s="2">
        <f t="shared" si="15"/>
        <v>276.02503324326682</v>
      </c>
      <c r="AM77" s="2">
        <f t="shared" si="15"/>
        <v>164.12546672587777</v>
      </c>
      <c r="AN77" s="2">
        <f t="shared" si="15"/>
        <v>97.58958639177807</v>
      </c>
      <c r="AO77" s="2">
        <f t="shared" si="15"/>
        <v>58.027115243637617</v>
      </c>
    </row>
    <row r="78" spans="19:41" x14ac:dyDescent="0.25">
      <c r="S78">
        <f t="shared" si="8"/>
        <v>69</v>
      </c>
      <c r="T78">
        <f t="shared" si="17"/>
        <v>4.1988667344922685</v>
      </c>
      <c r="U78">
        <f t="shared" si="16"/>
        <v>49.070584743849516</v>
      </c>
      <c r="W78" s="2">
        <f t="shared" si="18"/>
        <v>83.977334689845364</v>
      </c>
      <c r="AA78" s="2">
        <f t="shared" si="19"/>
        <v>197.41684707103175</v>
      </c>
      <c r="AB78" s="2">
        <f t="shared" si="19"/>
        <v>69.79739564219706</v>
      </c>
      <c r="AF78" s="2">
        <f t="shared" si="14"/>
        <v>251.93200406953608</v>
      </c>
      <c r="AG78" s="2">
        <f t="shared" si="14"/>
        <v>125.96600203476802</v>
      </c>
      <c r="AH78" s="2">
        <f t="shared" si="14"/>
        <v>62.983001017384019</v>
      </c>
      <c r="AL78" s="2">
        <f t="shared" si="15"/>
        <v>281.82490594010653</v>
      </c>
      <c r="AM78" s="2">
        <f t="shared" si="15"/>
        <v>167.57409166447366</v>
      </c>
      <c r="AN78" s="2">
        <f t="shared" si="15"/>
        <v>99.640151048755115</v>
      </c>
      <c r="AO78" s="2">
        <f t="shared" si="15"/>
        <v>59.246388283562716</v>
      </c>
    </row>
    <row r="79" spans="19:41" x14ac:dyDescent="0.25">
      <c r="S79">
        <f t="shared" ref="S79:S109" si="20">S78+1</f>
        <v>70</v>
      </c>
      <c r="T79">
        <f t="shared" si="17"/>
        <v>4.2870938501451716</v>
      </c>
      <c r="U79">
        <f t="shared" si="16"/>
        <v>48.060726712585613</v>
      </c>
      <c r="W79" s="2">
        <f t="shared" si="18"/>
        <v>85.741877002903436</v>
      </c>
      <c r="AA79" s="2">
        <f t="shared" si="19"/>
        <v>201.56499467840598</v>
      </c>
      <c r="AB79" s="2">
        <f t="shared" si="19"/>
        <v>71.26398729346559</v>
      </c>
      <c r="AF79" s="2">
        <f t="shared" si="14"/>
        <v>257.22563100871031</v>
      </c>
      <c r="AG79" s="2">
        <f t="shared" si="14"/>
        <v>128.6128155043551</v>
      </c>
      <c r="AH79" s="2">
        <f t="shared" si="14"/>
        <v>64.306407752177577</v>
      </c>
      <c r="AL79" s="2">
        <f t="shared" si="15"/>
        <v>287.74664629113789</v>
      </c>
      <c r="AM79" s="2">
        <f t="shared" si="15"/>
        <v>171.09517954379629</v>
      </c>
      <c r="AN79" s="2">
        <f t="shared" si="15"/>
        <v>101.73380242807528</v>
      </c>
      <c r="AO79" s="2">
        <f t="shared" si="15"/>
        <v>60.491280841874115</v>
      </c>
    </row>
    <row r="80" spans="19:41" x14ac:dyDescent="0.25">
      <c r="S80">
        <f t="shared" si="20"/>
        <v>71</v>
      </c>
      <c r="T80">
        <f t="shared" si="17"/>
        <v>4.3771748050429578</v>
      </c>
      <c r="U80">
        <f t="shared" si="16"/>
        <v>47.071651259084554</v>
      </c>
      <c r="W80" s="2">
        <f t="shared" si="18"/>
        <v>87.543496100859159</v>
      </c>
      <c r="AA80" s="2">
        <f t="shared" si="19"/>
        <v>205.8003036847584</v>
      </c>
      <c r="AB80" s="2">
        <f t="shared" si="19"/>
        <v>72.761395152871728</v>
      </c>
      <c r="AF80" s="2">
        <f t="shared" si="14"/>
        <v>262.63048830257748</v>
      </c>
      <c r="AG80" s="2">
        <f t="shared" si="14"/>
        <v>131.31524415128871</v>
      </c>
      <c r="AH80" s="2">
        <f t="shared" si="14"/>
        <v>65.657622075644369</v>
      </c>
      <c r="AL80" s="2">
        <f t="shared" si="15"/>
        <v>293.79281499483068</v>
      </c>
      <c r="AM80" s="2">
        <f t="shared" si="15"/>
        <v>174.69025296426537</v>
      </c>
      <c r="AN80" s="2">
        <f t="shared" si="15"/>
        <v>103.87144587336478</v>
      </c>
      <c r="AO80" s="2">
        <f t="shared" si="15"/>
        <v>61.762331239112719</v>
      </c>
    </row>
    <row r="81" spans="19:41" x14ac:dyDescent="0.25">
      <c r="S81">
        <f t="shared" si="20"/>
        <v>72</v>
      </c>
      <c r="T81">
        <f t="shared" si="17"/>
        <v>4.4691485522888792</v>
      </c>
      <c r="U81">
        <f t="shared" si="16"/>
        <v>46.10293068408064</v>
      </c>
      <c r="W81" s="2">
        <f t="shared" si="18"/>
        <v>89.38297104577758</v>
      </c>
      <c r="AA81" s="2">
        <f t="shared" si="19"/>
        <v>210.12460553636109</v>
      </c>
      <c r="AB81" s="2">
        <f t="shared" si="19"/>
        <v>74.290266734454619</v>
      </c>
      <c r="AF81" s="2">
        <f t="shared" si="14"/>
        <v>268.14891313733273</v>
      </c>
      <c r="AG81" s="2">
        <f t="shared" si="14"/>
        <v>134.07445656866633</v>
      </c>
      <c r="AH81" s="2">
        <f t="shared" si="14"/>
        <v>67.037228284333182</v>
      </c>
      <c r="AL81" s="2">
        <f t="shared" si="15"/>
        <v>299.9660265553722</v>
      </c>
      <c r="AM81" s="2">
        <f t="shared" si="15"/>
        <v>178.36086651937188</v>
      </c>
      <c r="AN81" s="2">
        <f t="shared" si="15"/>
        <v>106.05400575144382</v>
      </c>
      <c r="AO81" s="2">
        <f t="shared" si="15"/>
        <v>63.060089107078255</v>
      </c>
    </row>
    <row r="82" spans="19:41" x14ac:dyDescent="0.25">
      <c r="S82">
        <f t="shared" si="20"/>
        <v>73</v>
      </c>
      <c r="T82">
        <f t="shared" si="17"/>
        <v>4.5630548634736945</v>
      </c>
      <c r="U82">
        <f t="shared" si="16"/>
        <v>45.15414609023172</v>
      </c>
      <c r="W82" s="2">
        <f t="shared" si="18"/>
        <v>91.261097269473879</v>
      </c>
      <c r="AA82" s="2">
        <f t="shared" si="19"/>
        <v>214.53977016206554</v>
      </c>
      <c r="AB82" s="2">
        <f t="shared" si="19"/>
        <v>75.851263157899908</v>
      </c>
      <c r="AF82" s="2">
        <f t="shared" si="14"/>
        <v>273.78329180842161</v>
      </c>
      <c r="AG82" s="2">
        <f t="shared" si="14"/>
        <v>136.8916459042108</v>
      </c>
      <c r="AH82" s="2">
        <f t="shared" si="14"/>
        <v>68.445822952105402</v>
      </c>
      <c r="AL82" s="2">
        <f t="shared" si="15"/>
        <v>306.26895041324093</v>
      </c>
      <c r="AM82" s="2">
        <f t="shared" si="15"/>
        <v>182.10860746792088</v>
      </c>
      <c r="AN82" s="2">
        <f t="shared" si="15"/>
        <v>108.28242585204455</v>
      </c>
      <c r="AO82" s="2">
        <f t="shared" si="15"/>
        <v>64.385115626502994</v>
      </c>
    </row>
    <row r="83" spans="19:41" x14ac:dyDescent="0.25">
      <c r="S83">
        <f t="shared" si="20"/>
        <v>74</v>
      </c>
      <c r="T83">
        <f t="shared" si="17"/>
        <v>4.6589343458738224</v>
      </c>
      <c r="U83">
        <f t="shared" si="16"/>
        <v>44.224887200978323</v>
      </c>
      <c r="W83" s="2">
        <f t="shared" si="18"/>
        <v>93.178686917476455</v>
      </c>
      <c r="AA83" s="2">
        <f t="shared" si="19"/>
        <v>219.04770678190317</v>
      </c>
      <c r="AB83" s="2">
        <f t="shared" si="19"/>
        <v>77.445059434423101</v>
      </c>
      <c r="AF83" s="2">
        <f t="shared" si="14"/>
        <v>279.53606075242936</v>
      </c>
      <c r="AG83" s="2">
        <f t="shared" si="14"/>
        <v>139.76803037621465</v>
      </c>
      <c r="AH83" s="2">
        <f t="shared" si="14"/>
        <v>69.884015188107341</v>
      </c>
      <c r="AL83" s="2">
        <f t="shared" si="15"/>
        <v>312.70431209953409</v>
      </c>
      <c r="AM83" s="2">
        <f t="shared" si="15"/>
        <v>185.93509642039874</v>
      </c>
      <c r="AN83" s="2">
        <f t="shared" si="15"/>
        <v>110.55766979592754</v>
      </c>
      <c r="AO83" s="2">
        <f t="shared" si="15"/>
        <v>65.73798376971925</v>
      </c>
    </row>
    <row r="84" spans="19:41" x14ac:dyDescent="0.25">
      <c r="S84">
        <f t="shared" si="20"/>
        <v>75</v>
      </c>
      <c r="T84">
        <f t="shared" si="17"/>
        <v>4.7568284600108832</v>
      </c>
      <c r="U84">
        <f t="shared" si="16"/>
        <v>43.314752183130466</v>
      </c>
      <c r="W84" s="2">
        <f t="shared" si="18"/>
        <v>95.136569200217679</v>
      </c>
      <c r="AA84" s="2">
        <f t="shared" si="19"/>
        <v>223.65036473267693</v>
      </c>
      <c r="AB84" s="2">
        <f t="shared" si="19"/>
        <v>79.072344758660236</v>
      </c>
      <c r="AF84" s="2">
        <f t="shared" si="14"/>
        <v>285.40970760065301</v>
      </c>
      <c r="AG84" s="2">
        <f t="shared" si="14"/>
        <v>142.70485380032648</v>
      </c>
      <c r="AH84" s="2">
        <f t="shared" si="14"/>
        <v>71.352426900163252</v>
      </c>
      <c r="AL84" s="2">
        <f t="shared" si="15"/>
        <v>319.27489441455089</v>
      </c>
      <c r="AM84" s="2">
        <f t="shared" si="15"/>
        <v>189.84198803976321</v>
      </c>
      <c r="AN84" s="2">
        <f t="shared" si="15"/>
        <v>112.88072145157393</v>
      </c>
      <c r="AO84" s="2">
        <f t="shared" si="15"/>
        <v>67.11927854842601</v>
      </c>
    </row>
    <row r="85" spans="19:41" x14ac:dyDescent="0.25">
      <c r="S85">
        <f t="shared" si="20"/>
        <v>76</v>
      </c>
      <c r="T85">
        <f t="shared" si="17"/>
        <v>4.856779537580187</v>
      </c>
      <c r="U85">
        <f t="shared" si="16"/>
        <v>42.423347473105629</v>
      </c>
      <c r="W85" s="2">
        <f t="shared" si="18"/>
        <v>97.135590751603729</v>
      </c>
      <c r="AA85" s="2">
        <f t="shared" si="19"/>
        <v>228.34973431089958</v>
      </c>
      <c r="AB85" s="2">
        <f t="shared" si="19"/>
        <v>80.733822806691734</v>
      </c>
      <c r="AF85" s="2">
        <f t="shared" si="14"/>
        <v>291.40677225481119</v>
      </c>
      <c r="AG85" s="2">
        <f t="shared" si="14"/>
        <v>145.70338612740557</v>
      </c>
      <c r="AH85" s="2">
        <f t="shared" si="14"/>
        <v>72.851693063702797</v>
      </c>
      <c r="AL85" s="2">
        <f t="shared" si="15"/>
        <v>325.98353863114028</v>
      </c>
      <c r="AM85" s="2">
        <f t="shared" si="15"/>
        <v>193.83097175695821</v>
      </c>
      <c r="AN85" s="2">
        <f t="shared" si="15"/>
        <v>115.25258536063306</v>
      </c>
      <c r="AO85" s="2">
        <f t="shared" si="15"/>
        <v>68.529597266661668</v>
      </c>
    </row>
    <row r="86" spans="19:41" x14ac:dyDescent="0.25">
      <c r="S86">
        <f t="shared" si="20"/>
        <v>77</v>
      </c>
      <c r="T86">
        <f t="shared" si="17"/>
        <v>4.9588307997559449</v>
      </c>
      <c r="U86">
        <f t="shared" si="16"/>
        <v>41.550287606742721</v>
      </c>
      <c r="W86" s="2">
        <f t="shared" si="18"/>
        <v>99.176615995118908</v>
      </c>
      <c r="AA86" s="2">
        <f t="shared" si="19"/>
        <v>233.14784763344434</v>
      </c>
      <c r="AB86" s="2">
        <f t="shared" si="19"/>
        <v>82.4302120403282</v>
      </c>
      <c r="AF86" s="2">
        <f t="shared" si="14"/>
        <v>297.5298479853567</v>
      </c>
      <c r="AG86" s="2">
        <f t="shared" si="14"/>
        <v>148.76492399267832</v>
      </c>
      <c r="AH86" s="2">
        <f t="shared" si="14"/>
        <v>74.382461996339174</v>
      </c>
      <c r="AL86" s="2">
        <f t="shared" si="15"/>
        <v>332.83314572333347</v>
      </c>
      <c r="AM86" s="2">
        <f t="shared" si="15"/>
        <v>197.90377250146281</v>
      </c>
      <c r="AN86" s="2">
        <f t="shared" si="15"/>
        <v>117.67428717230972</v>
      </c>
      <c r="AO86" s="2">
        <f t="shared" si="15"/>
        <v>69.969549779092077</v>
      </c>
    </row>
    <row r="87" spans="19:41" x14ac:dyDescent="0.25">
      <c r="S87">
        <f t="shared" si="20"/>
        <v>78</v>
      </c>
      <c r="T87">
        <f t="shared" si="17"/>
        <v>5.0630263758811198</v>
      </c>
      <c r="U87">
        <f t="shared" si="16"/>
        <v>40.695195052618345</v>
      </c>
      <c r="W87" s="2">
        <f t="shared" si="18"/>
        <v>101.26052751762241</v>
      </c>
      <c r="AA87" s="2">
        <f t="shared" si="19"/>
        <v>238.04677951627986</v>
      </c>
      <c r="AB87" s="2">
        <f t="shared" si="19"/>
        <v>84.162246017790196</v>
      </c>
      <c r="AF87" s="2">
        <f t="shared" si="14"/>
        <v>303.78158255286718</v>
      </c>
      <c r="AG87" s="2">
        <f t="shared" si="14"/>
        <v>151.89079127643356</v>
      </c>
      <c r="AH87" s="2">
        <f t="shared" si="14"/>
        <v>75.945395638216795</v>
      </c>
      <c r="AL87" s="2">
        <f t="shared" si="15"/>
        <v>339.82667762079279</v>
      </c>
      <c r="AM87" s="2">
        <f t="shared" si="15"/>
        <v>202.06215144719138</v>
      </c>
      <c r="AN87" s="2">
        <f t="shared" si="15"/>
        <v>120.14687408687867</v>
      </c>
      <c r="AO87" s="2">
        <f t="shared" si="15"/>
        <v>71.4397587547261</v>
      </c>
    </row>
    <row r="88" spans="19:41" x14ac:dyDescent="0.25">
      <c r="S88">
        <f t="shared" si="20"/>
        <v>79</v>
      </c>
      <c r="T88">
        <f t="shared" si="17"/>
        <v>5.1694113225499683</v>
      </c>
      <c r="U88">
        <f t="shared" si="16"/>
        <v>39.857700048793497</v>
      </c>
      <c r="W88" s="2">
        <f t="shared" si="18"/>
        <v>103.38822645099937</v>
      </c>
      <c r="AA88" s="2">
        <f t="shared" si="19"/>
        <v>243.04864837166843</v>
      </c>
      <c r="AB88" s="2">
        <f t="shared" si="19"/>
        <v>85.930673710915727</v>
      </c>
      <c r="AF88" s="2">
        <f t="shared" si="14"/>
        <v>310.16467935299812</v>
      </c>
      <c r="AG88" s="2">
        <f t="shared" si="14"/>
        <v>155.082339676499</v>
      </c>
      <c r="AH88" s="2">
        <f t="shared" si="14"/>
        <v>77.54116983824953</v>
      </c>
      <c r="AL88" s="2">
        <f t="shared" si="15"/>
        <v>346.96715848961873</v>
      </c>
      <c r="AM88" s="2">
        <f t="shared" si="15"/>
        <v>206.30790677406569</v>
      </c>
      <c r="AN88" s="2">
        <f t="shared" si="15"/>
        <v>122.67141530851846</v>
      </c>
      <c r="AO88" s="2">
        <f t="shared" si="15"/>
        <v>72.940859946171955</v>
      </c>
    </row>
    <row r="89" spans="19:41" x14ac:dyDescent="0.25">
      <c r="S89">
        <f t="shared" si="20"/>
        <v>80</v>
      </c>
      <c r="T89">
        <f t="shared" si="17"/>
        <v>5.2780316430915768</v>
      </c>
      <c r="U89">
        <f t="shared" si="16"/>
        <v>39.037440442919795</v>
      </c>
      <c r="W89" s="2">
        <f t="shared" si="18"/>
        <v>105.56063286183154</v>
      </c>
      <c r="AA89" s="2">
        <f t="shared" si="19"/>
        <v>248.15561712421734</v>
      </c>
      <c r="AB89" s="2">
        <f t="shared" si="19"/>
        <v>87.736259829033287</v>
      </c>
      <c r="AF89" s="2">
        <f t="shared" ref="AF89:AH109" si="21">(AF$6/$U89)*360</f>
        <v>316.68189858549459</v>
      </c>
      <c r="AG89" s="2">
        <f t="shared" si="21"/>
        <v>158.34094929274727</v>
      </c>
      <c r="AH89" s="2">
        <f t="shared" si="21"/>
        <v>79.170474646373648</v>
      </c>
      <c r="AL89" s="2">
        <f t="shared" ref="AL89:AO109" si="22">(AL$6/$U89)*360</f>
        <v>354.25767604007024</v>
      </c>
      <c r="AM89" s="2">
        <f t="shared" si="22"/>
        <v>210.64287444559025</v>
      </c>
      <c r="AN89" s="2">
        <f t="shared" si="22"/>
        <v>125.24900250766036</v>
      </c>
      <c r="AO89" s="2">
        <f t="shared" si="22"/>
        <v>74.4735024645517</v>
      </c>
    </row>
    <row r="90" spans="19:41" x14ac:dyDescent="0.25">
      <c r="S90">
        <f t="shared" si="20"/>
        <v>81</v>
      </c>
      <c r="T90">
        <f t="shared" si="17"/>
        <v>5.38893430746276</v>
      </c>
      <c r="U90">
        <f t="shared" si="16"/>
        <v>38.234061535636442</v>
      </c>
      <c r="W90" s="2">
        <f t="shared" si="18"/>
        <v>107.77868614925521</v>
      </c>
      <c r="AA90" s="2">
        <f t="shared" si="19"/>
        <v>253.3698941461775</v>
      </c>
      <c r="AB90" s="2">
        <f t="shared" si="19"/>
        <v>89.579785149639889</v>
      </c>
      <c r="AF90" s="2">
        <f t="shared" si="21"/>
        <v>323.33605844776559</v>
      </c>
      <c r="AG90" s="2">
        <f t="shared" si="21"/>
        <v>161.66802922388277</v>
      </c>
      <c r="AH90" s="2">
        <f t="shared" si="21"/>
        <v>80.834014611941399</v>
      </c>
      <c r="AL90" s="2">
        <f t="shared" si="22"/>
        <v>361.70138286176234</v>
      </c>
      <c r="AM90" s="2">
        <f t="shared" si="22"/>
        <v>215.06892900276551</v>
      </c>
      <c r="AN90" s="2">
        <f t="shared" si="22"/>
        <v>127.88075029305189</v>
      </c>
      <c r="AO90" s="2">
        <f t="shared" si="22"/>
        <v>76.03834906019182</v>
      </c>
    </row>
    <row r="91" spans="19:41" x14ac:dyDescent="0.25">
      <c r="S91">
        <f t="shared" si="20"/>
        <v>82</v>
      </c>
      <c r="T91">
        <f t="shared" si="17"/>
        <v>5.5021672725589736</v>
      </c>
      <c r="U91">
        <f t="shared" si="16"/>
        <v>37.447215927189923</v>
      </c>
      <c r="W91" s="2">
        <f t="shared" si="18"/>
        <v>110.04334545117948</v>
      </c>
      <c r="AA91" s="2">
        <f t="shared" si="19"/>
        <v>258.69373421239521</v>
      </c>
      <c r="AB91" s="2">
        <f t="shared" si="19"/>
        <v>91.462046856027484</v>
      </c>
      <c r="AF91" s="2">
        <f t="shared" si="21"/>
        <v>330.1300363535384</v>
      </c>
      <c r="AG91" s="2">
        <f t="shared" si="21"/>
        <v>165.06501817676917</v>
      </c>
      <c r="AH91" s="2">
        <f t="shared" si="21"/>
        <v>82.5325090883846</v>
      </c>
      <c r="AL91" s="2">
        <f t="shared" si="22"/>
        <v>369.30149778691924</v>
      </c>
      <c r="AM91" s="2">
        <f t="shared" si="22"/>
        <v>219.587984374683</v>
      </c>
      <c r="AN91" s="2">
        <f t="shared" si="22"/>
        <v>130.56779669373967</v>
      </c>
      <c r="AO91" s="2">
        <f t="shared" si="22"/>
        <v>77.636076409211995</v>
      </c>
    </row>
    <row r="92" spans="19:41" x14ac:dyDescent="0.25">
      <c r="S92">
        <f t="shared" si="20"/>
        <v>83</v>
      </c>
      <c r="T92">
        <f t="shared" si="17"/>
        <v>5.6177795029519872</v>
      </c>
      <c r="U92">
        <f t="shared" si="16"/>
        <v>36.676563367210264</v>
      </c>
      <c r="W92" s="2">
        <f t="shared" si="18"/>
        <v>112.35559005903976</v>
      </c>
      <c r="AA92" s="2">
        <f t="shared" si="19"/>
        <v>264.12943947532926</v>
      </c>
      <c r="AB92" s="2">
        <f t="shared" si="19"/>
        <v>93.383858882003523</v>
      </c>
      <c r="AF92" s="2">
        <f t="shared" si="21"/>
        <v>337.06677017711922</v>
      </c>
      <c r="AG92" s="2">
        <f t="shared" si="21"/>
        <v>168.53338508855958</v>
      </c>
      <c r="AH92" s="2">
        <f t="shared" si="21"/>
        <v>84.266692544279806</v>
      </c>
      <c r="AL92" s="2">
        <f t="shared" si="22"/>
        <v>377.06130728227271</v>
      </c>
      <c r="AM92" s="2">
        <f t="shared" si="22"/>
        <v>224.20199470615304</v>
      </c>
      <c r="AN92" s="2">
        <f t="shared" si="22"/>
        <v>133.31130365117977</v>
      </c>
      <c r="AO92" s="2">
        <f t="shared" si="22"/>
        <v>79.267375406135614</v>
      </c>
    </row>
    <row r="93" spans="19:41" x14ac:dyDescent="0.25">
      <c r="S93">
        <f t="shared" si="20"/>
        <v>84</v>
      </c>
      <c r="T93">
        <f t="shared" si="17"/>
        <v>5.7358209920633092</v>
      </c>
      <c r="U93">
        <f t="shared" si="16"/>
        <v>35.92177060757885</v>
      </c>
      <c r="W93" s="2">
        <f t="shared" si="18"/>
        <v>114.71641984126619</v>
      </c>
      <c r="AA93" s="2">
        <f t="shared" si="19"/>
        <v>269.67936046055547</v>
      </c>
      <c r="AB93" s="2">
        <f t="shared" si="19"/>
        <v>95.346052263855</v>
      </c>
      <c r="AF93" s="2">
        <f t="shared" si="21"/>
        <v>344.14925952379855</v>
      </c>
      <c r="AG93" s="2">
        <f t="shared" si="21"/>
        <v>172.07462976189922</v>
      </c>
      <c r="AH93" s="2">
        <f t="shared" si="21"/>
        <v>86.037314880949637</v>
      </c>
      <c r="AL93" s="2">
        <f t="shared" si="22"/>
        <v>384.98416687020648</v>
      </c>
      <c r="AM93" s="2">
        <f t="shared" si="22"/>
        <v>228.91295520272226</v>
      </c>
      <c r="AN93" s="2">
        <f t="shared" si="22"/>
        <v>136.11245752168821</v>
      </c>
      <c r="AO93" s="2">
        <f t="shared" si="22"/>
        <v>80.932951462648631</v>
      </c>
    </row>
    <row r="94" spans="19:41" x14ac:dyDescent="0.25">
      <c r="S94">
        <f t="shared" si="20"/>
        <v>85</v>
      </c>
      <c r="T94">
        <f t="shared" si="17"/>
        <v>5.8563427837825</v>
      </c>
      <c r="U94">
        <f t="shared" si="16"/>
        <v>35.182511258324205</v>
      </c>
      <c r="W94" s="2">
        <f t="shared" si="18"/>
        <v>117.12685567565002</v>
      </c>
      <c r="AA94" s="2">
        <f t="shared" si="19"/>
        <v>275.34589708318811</v>
      </c>
      <c r="AB94" s="2">
        <f t="shared" si="19"/>
        <v>97.349475499707737</v>
      </c>
      <c r="AF94" s="2">
        <f t="shared" si="21"/>
        <v>351.38056702695002</v>
      </c>
      <c r="AG94" s="2">
        <f t="shared" si="21"/>
        <v>175.69028351347498</v>
      </c>
      <c r="AH94" s="2">
        <f t="shared" si="21"/>
        <v>87.845141756737505</v>
      </c>
      <c r="AL94" s="2">
        <f t="shared" si="22"/>
        <v>393.07350257976231</v>
      </c>
      <c r="AM94" s="2">
        <f t="shared" si="22"/>
        <v>233.72290299344692</v>
      </c>
      <c r="AN94" s="2">
        <f t="shared" si="22"/>
        <v>138.97246958944888</v>
      </c>
      <c r="AO94" s="2">
        <f t="shared" si="22"/>
        <v>82.633524812635969</v>
      </c>
    </row>
    <row r="95" spans="19:41" x14ac:dyDescent="0.25">
      <c r="S95">
        <f t="shared" si="20"/>
        <v>86</v>
      </c>
      <c r="T95">
        <f t="shared" si="17"/>
        <v>5.9793969945397532</v>
      </c>
      <c r="U95">
        <f t="shared" si="16"/>
        <v>34.458465646483297</v>
      </c>
      <c r="W95" s="2">
        <f t="shared" si="18"/>
        <v>119.58793989079506</v>
      </c>
      <c r="AA95" s="2">
        <f t="shared" si="19"/>
        <v>281.13149968565995</v>
      </c>
      <c r="AB95" s="2">
        <f t="shared" si="19"/>
        <v>99.3949949164369</v>
      </c>
      <c r="AF95" s="2">
        <f t="shared" si="21"/>
        <v>358.76381967238513</v>
      </c>
      <c r="AG95" s="2">
        <f t="shared" si="21"/>
        <v>179.38190983619253</v>
      </c>
      <c r="AH95" s="2">
        <f t="shared" si="21"/>
        <v>89.690954918096281</v>
      </c>
      <c r="AL95" s="2">
        <f t="shared" si="22"/>
        <v>401.33281242813501</v>
      </c>
      <c r="AM95" s="2">
        <f t="shared" si="22"/>
        <v>238.63391801179532</v>
      </c>
      <c r="AN95" s="2">
        <f t="shared" si="22"/>
        <v>141.8925765903015</v>
      </c>
      <c r="AO95" s="2">
        <f t="shared" si="22"/>
        <v>84.369830823627552</v>
      </c>
    </row>
    <row r="96" spans="19:41" x14ac:dyDescent="0.25">
      <c r="S96">
        <f t="shared" si="20"/>
        <v>87</v>
      </c>
      <c r="T96">
        <f t="shared" si="17"/>
        <v>6.1050368358422356</v>
      </c>
      <c r="U96">
        <f t="shared" si="16"/>
        <v>33.749320677867566</v>
      </c>
      <c r="W96" s="2">
        <f t="shared" si="18"/>
        <v>122.10073671684471</v>
      </c>
      <c r="AA96" s="2">
        <f t="shared" si="19"/>
        <v>287.03867009730681</v>
      </c>
      <c r="AB96" s="2">
        <f t="shared" si="19"/>
        <v>101.48349504428693</v>
      </c>
      <c r="AF96" s="2">
        <f t="shared" si="21"/>
        <v>366.30221015053411</v>
      </c>
      <c r="AG96" s="2">
        <f t="shared" si="21"/>
        <v>183.15110507526703</v>
      </c>
      <c r="AH96" s="2">
        <f t="shared" si="21"/>
        <v>91.575552537633527</v>
      </c>
      <c r="AL96" s="2">
        <f t="shared" si="22"/>
        <v>409.76566793329647</v>
      </c>
      <c r="AM96" s="2">
        <f t="shared" si="22"/>
        <v>243.64812389505923</v>
      </c>
      <c r="AN96" s="2">
        <f t="shared" si="22"/>
        <v>144.87404124653446</v>
      </c>
      <c r="AO96" s="2">
        <f t="shared" si="22"/>
        <v>86.142620314788246</v>
      </c>
    </row>
    <row r="97" spans="19:41" x14ac:dyDescent="0.25">
      <c r="S97">
        <f t="shared" si="20"/>
        <v>88</v>
      </c>
      <c r="T97">
        <f t="shared" si="17"/>
        <v>6.2333166372839974</v>
      </c>
      <c r="U97">
        <f t="shared" si="16"/>
        <v>33.054769701673678</v>
      </c>
      <c r="W97" s="2">
        <f t="shared" si="18"/>
        <v>124.66633274567995</v>
      </c>
      <c r="AA97" s="2">
        <f t="shared" si="19"/>
        <v>293.06996271621693</v>
      </c>
      <c r="AB97" s="2">
        <f t="shared" si="19"/>
        <v>103.61587899936281</v>
      </c>
      <c r="AF97" s="2">
        <f t="shared" si="21"/>
        <v>373.99899823703987</v>
      </c>
      <c r="AG97" s="2">
        <f t="shared" si="21"/>
        <v>186.99949911851988</v>
      </c>
      <c r="AH97" s="2">
        <f t="shared" si="21"/>
        <v>93.499749559259968</v>
      </c>
      <c r="AL97" s="2">
        <f t="shared" si="22"/>
        <v>418.3757156584029</v>
      </c>
      <c r="AM97" s="2">
        <f t="shared" si="22"/>
        <v>248.76768890266402</v>
      </c>
      <c r="AN97" s="2">
        <f t="shared" si="22"/>
        <v>147.91815281291574</v>
      </c>
      <c r="AO97" s="2">
        <f t="shared" si="22"/>
        <v>87.952659881589582</v>
      </c>
    </row>
    <row r="98" spans="19:41" x14ac:dyDescent="0.25">
      <c r="S98">
        <f t="shared" si="20"/>
        <v>89</v>
      </c>
      <c r="T98">
        <f t="shared" si="17"/>
        <v>6.3642918700393487</v>
      </c>
      <c r="U98">
        <f t="shared" si="16"/>
        <v>32.374512377880563</v>
      </c>
      <c r="W98" s="2">
        <f t="shared" si="18"/>
        <v>127.28583740078699</v>
      </c>
      <c r="AA98" s="2">
        <f t="shared" si="19"/>
        <v>299.22798561381256</v>
      </c>
      <c r="AB98" s="2">
        <f t="shared" si="19"/>
        <v>105.79306887415875</v>
      </c>
      <c r="AF98" s="2">
        <f t="shared" si="21"/>
        <v>381.85751220236097</v>
      </c>
      <c r="AG98" s="2">
        <f t="shared" si="21"/>
        <v>190.92875610118043</v>
      </c>
      <c r="AH98" s="2">
        <f t="shared" si="21"/>
        <v>95.464378050590241</v>
      </c>
      <c r="AL98" s="2">
        <f t="shared" si="22"/>
        <v>427.16667878865422</v>
      </c>
      <c r="AM98" s="2">
        <f t="shared" si="22"/>
        <v>253.99482685377475</v>
      </c>
      <c r="AN98" s="2">
        <f t="shared" si="22"/>
        <v>151.02622763419654</v>
      </c>
      <c r="AO98" s="2">
        <f t="shared" si="22"/>
        <v>89.80073222730357</v>
      </c>
    </row>
    <row r="99" spans="19:41" x14ac:dyDescent="0.25">
      <c r="S99">
        <f t="shared" si="20"/>
        <v>90</v>
      </c>
      <c r="T99">
        <f t="shared" si="17"/>
        <v>6.4980191708498829</v>
      </c>
      <c r="U99">
        <f t="shared" si="16"/>
        <v>31.708254547375429</v>
      </c>
      <c r="W99" s="2">
        <f t="shared" si="18"/>
        <v>129.9603834169977</v>
      </c>
      <c r="AA99" s="2">
        <f t="shared" si="19"/>
        <v>305.51540166264022</v>
      </c>
      <c r="AB99" s="2">
        <f t="shared" si="19"/>
        <v>108.01600613629233</v>
      </c>
      <c r="AF99" s="2">
        <f t="shared" si="21"/>
        <v>389.88115025099302</v>
      </c>
      <c r="AG99" s="2">
        <f t="shared" si="21"/>
        <v>194.94057512549645</v>
      </c>
      <c r="AH99" s="2">
        <f t="shared" si="21"/>
        <v>97.470287562748254</v>
      </c>
      <c r="AL99" s="2">
        <f t="shared" si="22"/>
        <v>436.14235874128565</v>
      </c>
      <c r="AM99" s="2">
        <f t="shared" si="22"/>
        <v>259.33179808460307</v>
      </c>
      <c r="AN99" s="2">
        <f t="shared" si="22"/>
        <v>154.19960971432948</v>
      </c>
      <c r="AO99" s="2">
        <f t="shared" si="22"/>
        <v>91.687636501461682</v>
      </c>
    </row>
    <row r="100" spans="19:41" x14ac:dyDescent="0.25">
      <c r="S100">
        <f t="shared" si="20"/>
        <v>91</v>
      </c>
      <c r="T100">
        <f t="shared" si="17"/>
        <v>6.6345563665155334</v>
      </c>
      <c r="U100">
        <f t="shared" si="16"/>
        <v>31.055708104752469</v>
      </c>
      <c r="W100" s="2">
        <f t="shared" si="18"/>
        <v>132.69112733031068</v>
      </c>
      <c r="AA100" s="2">
        <f t="shared" si="19"/>
        <v>311.93492968785927</v>
      </c>
      <c r="AB100" s="2">
        <f t="shared" si="19"/>
        <v>110.28565203561706</v>
      </c>
      <c r="AF100" s="2">
        <f t="shared" si="21"/>
        <v>398.07338199093192</v>
      </c>
      <c r="AG100" s="2">
        <f t="shared" si="21"/>
        <v>199.03669099546593</v>
      </c>
      <c r="AH100" s="2">
        <f t="shared" si="21"/>
        <v>99.51834549773298</v>
      </c>
      <c r="AL100" s="2">
        <f t="shared" si="22"/>
        <v>445.30663680938932</v>
      </c>
      <c r="AM100" s="2">
        <f t="shared" si="22"/>
        <v>264.78091042582923</v>
      </c>
      <c r="AN100" s="2">
        <f t="shared" si="22"/>
        <v>157.43967129764712</v>
      </c>
      <c r="AO100" s="2">
        <f t="shared" si="22"/>
        <v>93.614188645425813</v>
      </c>
    </row>
    <row r="101" spans="19:41" x14ac:dyDescent="0.25">
      <c r="S101">
        <f t="shared" si="20"/>
        <v>92</v>
      </c>
      <c r="T101">
        <f t="shared" si="17"/>
        <v>6.7739624989002163</v>
      </c>
      <c r="U101">
        <f t="shared" si="16"/>
        <v>30.416590873729401</v>
      </c>
      <c r="W101" s="2">
        <f t="shared" si="18"/>
        <v>135.47924997800433</v>
      </c>
      <c r="AA101" s="2">
        <f t="shared" si="19"/>
        <v>318.48934564292506</v>
      </c>
      <c r="AB101" s="2">
        <f t="shared" si="19"/>
        <v>112.60298801988921</v>
      </c>
      <c r="AF101" s="2">
        <f t="shared" si="21"/>
        <v>406.43774993401297</v>
      </c>
      <c r="AG101" s="2">
        <f t="shared" si="21"/>
        <v>203.21887496700643</v>
      </c>
      <c r="AH101" s="2">
        <f t="shared" si="21"/>
        <v>101.60943748350324</v>
      </c>
      <c r="AL101" s="2">
        <f t="shared" si="22"/>
        <v>454.66347584027568</v>
      </c>
      <c r="AM101" s="2">
        <f t="shared" si="22"/>
        <v>270.34452020056182</v>
      </c>
      <c r="AN101" s="2">
        <f t="shared" si="22"/>
        <v>160.74781346225245</v>
      </c>
      <c r="AO101" s="2">
        <f t="shared" si="22"/>
        <v>95.581221745220418</v>
      </c>
    </row>
    <row r="102" spans="19:41" x14ac:dyDescent="0.25">
      <c r="S102">
        <f t="shared" si="20"/>
        <v>93</v>
      </c>
      <c r="T102">
        <f t="shared" si="17"/>
        <v>6.9162978504629216</v>
      </c>
      <c r="U102">
        <f t="shared" si="16"/>
        <v>29.790626485127852</v>
      </c>
      <c r="W102" s="2">
        <f t="shared" si="18"/>
        <v>138.32595700925845</v>
      </c>
      <c r="AA102" s="2">
        <f t="shared" si="19"/>
        <v>325.18148380997593</v>
      </c>
      <c r="AB102" s="2">
        <f t="shared" si="19"/>
        <v>114.96901615916872</v>
      </c>
      <c r="AF102" s="2">
        <f t="shared" si="21"/>
        <v>414.97787102777522</v>
      </c>
      <c r="AG102" s="2">
        <f t="shared" si="21"/>
        <v>207.48893551388758</v>
      </c>
      <c r="AH102" s="2">
        <f t="shared" si="21"/>
        <v>103.74446775694381</v>
      </c>
      <c r="AL102" s="2">
        <f t="shared" si="22"/>
        <v>464.21692194910099</v>
      </c>
      <c r="AM102" s="2">
        <f t="shared" si="22"/>
        <v>276.02503324326688</v>
      </c>
      <c r="AN102" s="2">
        <f t="shared" si="22"/>
        <v>164.12546672587777</v>
      </c>
      <c r="AO102" s="2">
        <f t="shared" si="22"/>
        <v>97.589586391778113</v>
      </c>
    </row>
    <row r="103" spans="19:41" x14ac:dyDescent="0.25">
      <c r="S103">
        <f t="shared" si="20"/>
        <v>94</v>
      </c>
      <c r="T103">
        <f t="shared" si="17"/>
        <v>7.061623970325237</v>
      </c>
      <c r="U103">
        <f t="shared" si="16"/>
        <v>29.177544257364911</v>
      </c>
      <c r="W103" s="2">
        <f t="shared" si="18"/>
        <v>141.23247940650475</v>
      </c>
      <c r="AA103" s="2">
        <f t="shared" si="19"/>
        <v>332.01423802544269</v>
      </c>
      <c r="AB103" s="2">
        <f t="shared" si="19"/>
        <v>117.38475957913747</v>
      </c>
      <c r="AF103" s="2">
        <f t="shared" si="21"/>
        <v>423.6974382195142</v>
      </c>
      <c r="AG103" s="2">
        <f t="shared" si="21"/>
        <v>211.84871910975707</v>
      </c>
      <c r="AH103" s="2">
        <f t="shared" si="21"/>
        <v>105.92435955487855</v>
      </c>
      <c r="AL103" s="2">
        <f t="shared" si="22"/>
        <v>473.97110626850173</v>
      </c>
      <c r="AM103" s="2">
        <f t="shared" si="22"/>
        <v>281.82490594010653</v>
      </c>
      <c r="AN103" s="2">
        <f t="shared" si="22"/>
        <v>167.57409166447363</v>
      </c>
      <c r="AO103" s="2">
        <f t="shared" si="22"/>
        <v>99.640151048755129</v>
      </c>
    </row>
    <row r="104" spans="19:41" x14ac:dyDescent="0.25">
      <c r="S104">
        <f t="shared" si="20"/>
        <v>95</v>
      </c>
      <c r="T104">
        <f t="shared" si="17"/>
        <v>7.2100037008866407</v>
      </c>
      <c r="U104">
        <f t="shared" si="16"/>
        <v>28.577079079404069</v>
      </c>
      <c r="W104" s="2">
        <f t="shared" si="18"/>
        <v>144.20007401773282</v>
      </c>
      <c r="AA104" s="2">
        <f t="shared" si="19"/>
        <v>338.99056293141132</v>
      </c>
      <c r="AB104" s="2">
        <f t="shared" si="19"/>
        <v>119.85126290352299</v>
      </c>
      <c r="AF104" s="2">
        <f t="shared" si="21"/>
        <v>432.60022205319848</v>
      </c>
      <c r="AG104" s="2">
        <f t="shared" si="21"/>
        <v>216.30011102659918</v>
      </c>
      <c r="AH104" s="2">
        <f t="shared" si="21"/>
        <v>108.15005551329962</v>
      </c>
      <c r="AL104" s="2">
        <f t="shared" si="22"/>
        <v>483.93024673499298</v>
      </c>
      <c r="AM104" s="2">
        <f t="shared" si="22"/>
        <v>287.74664629113801</v>
      </c>
      <c r="AN104" s="2">
        <f t="shared" si="22"/>
        <v>171.09517954379629</v>
      </c>
      <c r="AO104" s="2">
        <f t="shared" si="22"/>
        <v>101.73380242807529</v>
      </c>
    </row>
    <row r="105" spans="19:41" x14ac:dyDescent="0.25">
      <c r="S105">
        <f t="shared" si="20"/>
        <v>96</v>
      </c>
      <c r="T105">
        <f t="shared" si="17"/>
        <v>7.3615012049989987</v>
      </c>
      <c r="U105">
        <f t="shared" ref="U105:U109" si="23">300/(T105*SQRT($D$10))</f>
        <v>27.988971296115079</v>
      </c>
      <c r="W105" s="2">
        <f t="shared" si="18"/>
        <v>147.23002409997997</v>
      </c>
      <c r="AA105" s="2">
        <f t="shared" si="19"/>
        <v>346.1134752532783</v>
      </c>
      <c r="AB105" s="2">
        <f t="shared" si="19"/>
        <v>122.36959270581765</v>
      </c>
      <c r="AF105" s="2">
        <f t="shared" si="21"/>
        <v>441.69007229993986</v>
      </c>
      <c r="AG105" s="2">
        <f t="shared" si="21"/>
        <v>220.8450361499699</v>
      </c>
      <c r="AH105" s="2">
        <f t="shared" si="21"/>
        <v>110.42251807498496</v>
      </c>
      <c r="AL105" s="2">
        <f t="shared" si="22"/>
        <v>494.09864991290158</v>
      </c>
      <c r="AM105" s="2">
        <f t="shared" si="22"/>
        <v>293.79281499483062</v>
      </c>
      <c r="AN105" s="2">
        <f t="shared" si="22"/>
        <v>174.69025296426531</v>
      </c>
      <c r="AO105" s="2">
        <f t="shared" si="22"/>
        <v>103.87144587336475</v>
      </c>
    </row>
    <row r="106" spans="19:41" x14ac:dyDescent="0.25">
      <c r="S106">
        <f t="shared" si="20"/>
        <v>97</v>
      </c>
      <c r="T106">
        <f t="shared" si="17"/>
        <v>7.5161819937120917</v>
      </c>
      <c r="U106">
        <f t="shared" si="23"/>
        <v>27.412966595992984</v>
      </c>
      <c r="W106" s="2">
        <f t="shared" si="18"/>
        <v>150.32363987424185</v>
      </c>
      <c r="AA106" s="2">
        <f t="shared" si="19"/>
        <v>353.38605510425373</v>
      </c>
      <c r="AB106" s="2">
        <f t="shared" si="19"/>
        <v>124.94083797049034</v>
      </c>
      <c r="AF106" s="2">
        <f t="shared" si="21"/>
        <v>450.97091962272555</v>
      </c>
      <c r="AG106" s="2">
        <f t="shared" si="21"/>
        <v>225.48545981136272</v>
      </c>
      <c r="AH106" s="2">
        <f t="shared" si="21"/>
        <v>112.74272990568139</v>
      </c>
      <c r="AL106" s="2">
        <f t="shared" si="22"/>
        <v>504.48071285662598</v>
      </c>
      <c r="AM106" s="2">
        <f t="shared" si="22"/>
        <v>299.9660265553722</v>
      </c>
      <c r="AN106" s="2">
        <f t="shared" si="22"/>
        <v>178.36086651937185</v>
      </c>
      <c r="AO106" s="2">
        <f t="shared" si="22"/>
        <v>106.05400575144382</v>
      </c>
    </row>
    <row r="107" spans="19:41" x14ac:dyDescent="0.25">
      <c r="S107">
        <f t="shared" si="20"/>
        <v>98</v>
      </c>
      <c r="T107">
        <f t="shared" si="17"/>
        <v>7.6741129546021147</v>
      </c>
      <c r="U107">
        <f t="shared" si="23"/>
        <v>26.84881590118793</v>
      </c>
      <c r="W107" s="2">
        <f t="shared" si="18"/>
        <v>153.48225909204228</v>
      </c>
      <c r="AA107" s="2">
        <f t="shared" si="19"/>
        <v>360.81144731727352</v>
      </c>
      <c r="AB107" s="2">
        <f t="shared" si="19"/>
        <v>127.56611056388836</v>
      </c>
      <c r="AF107" s="2">
        <f t="shared" si="21"/>
        <v>460.44677727612685</v>
      </c>
      <c r="AG107" s="2">
        <f t="shared" si="21"/>
        <v>230.22338863806337</v>
      </c>
      <c r="AH107" s="2">
        <f t="shared" si="21"/>
        <v>115.11169431903171</v>
      </c>
      <c r="AL107" s="2">
        <f t="shared" si="22"/>
        <v>515.08092501202395</v>
      </c>
      <c r="AM107" s="2">
        <f t="shared" si="22"/>
        <v>306.26895041324099</v>
      </c>
      <c r="AN107" s="2">
        <f t="shared" si="22"/>
        <v>182.10860746792082</v>
      </c>
      <c r="AO107" s="2">
        <f t="shared" si="22"/>
        <v>108.28242585204457</v>
      </c>
    </row>
    <row r="108" spans="19:41" x14ac:dyDescent="0.25">
      <c r="S108">
        <f t="shared" si="20"/>
        <v>99</v>
      </c>
      <c r="T108">
        <f t="shared" si="17"/>
        <v>7.8353623806954138</v>
      </c>
      <c r="U108">
        <f t="shared" si="23"/>
        <v>26.296275259798097</v>
      </c>
      <c r="W108" s="2">
        <f t="shared" si="18"/>
        <v>156.70724761390829</v>
      </c>
      <c r="AA108" s="2">
        <f t="shared" si="19"/>
        <v>368.3928628048983</v>
      </c>
      <c r="AB108" s="2">
        <f t="shared" si="19"/>
        <v>130.2465457150345</v>
      </c>
      <c r="AF108" s="2">
        <f t="shared" si="21"/>
        <v>470.12174284172488</v>
      </c>
      <c r="AG108" s="2">
        <f t="shared" si="21"/>
        <v>235.06087142086236</v>
      </c>
      <c r="AH108" s="2">
        <f t="shared" si="21"/>
        <v>117.53043571043122</v>
      </c>
      <c r="AL108" s="2">
        <f t="shared" si="22"/>
        <v>525.903870157754</v>
      </c>
      <c r="AM108" s="2">
        <f t="shared" si="22"/>
        <v>312.70431209953415</v>
      </c>
      <c r="AN108" s="2">
        <f t="shared" si="22"/>
        <v>185.93509642039871</v>
      </c>
      <c r="AO108" s="2">
        <f t="shared" si="22"/>
        <v>110.55766979592757</v>
      </c>
    </row>
    <row r="109" spans="19:41" x14ac:dyDescent="0.25">
      <c r="S109">
        <f t="shared" si="20"/>
        <v>100</v>
      </c>
      <c r="T109">
        <f t="shared" si="17"/>
        <v>8</v>
      </c>
      <c r="U109">
        <f t="shared" si="23"/>
        <v>25.755105740379193</v>
      </c>
      <c r="W109" s="2">
        <f t="shared" si="18"/>
        <v>160</v>
      </c>
      <c r="AA109" s="2">
        <f t="shared" si="19"/>
        <v>376.13357994778767</v>
      </c>
      <c r="AB109" s="2">
        <f t="shared" si="19"/>
        <v>132.98330250652651</v>
      </c>
      <c r="AF109" s="2">
        <f t="shared" si="21"/>
        <v>480</v>
      </c>
      <c r="AG109" s="2">
        <f t="shared" si="21"/>
        <v>239.99999999999994</v>
      </c>
      <c r="AH109" s="2">
        <f t="shared" si="21"/>
        <v>120</v>
      </c>
      <c r="AL109" s="2">
        <f t="shared" si="22"/>
        <v>536.95422838740808</v>
      </c>
      <c r="AM109" s="2">
        <f t="shared" si="22"/>
        <v>319.27489441455094</v>
      </c>
      <c r="AN109" s="2">
        <f t="shared" si="22"/>
        <v>189.84198803976321</v>
      </c>
      <c r="AO109" s="2">
        <f t="shared" si="22"/>
        <v>112.88072145157398</v>
      </c>
    </row>
    <row r="110" spans="19:41" x14ac:dyDescent="0.25">
      <c r="AH110" s="2"/>
    </row>
    <row r="111" spans="19:41" x14ac:dyDescent="0.25">
      <c r="AH111" s="2"/>
    </row>
    <row r="112" spans="19:41" x14ac:dyDescent="0.25">
      <c r="AH112" s="2"/>
    </row>
    <row r="113" spans="34:34" x14ac:dyDescent="0.25">
      <c r="AH113" s="2"/>
    </row>
    <row r="114" spans="34:34" x14ac:dyDescent="0.25">
      <c r="AH114" s="2"/>
    </row>
    <row r="115" spans="34:34" x14ac:dyDescent="0.25">
      <c r="AH115" s="2"/>
    </row>
    <row r="116" spans="34:34" x14ac:dyDescent="0.25">
      <c r="AH116" s="2"/>
    </row>
    <row r="117" spans="34:34" x14ac:dyDescent="0.25">
      <c r="AH117" s="2"/>
    </row>
    <row r="118" spans="34:34" x14ac:dyDescent="0.25">
      <c r="AH11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4</vt:i4>
      </vt:variant>
    </vt:vector>
  </HeadingPairs>
  <TitlesOfParts>
    <vt:vector size="6" baseType="lpstr">
      <vt:lpstr>Readme</vt:lpstr>
      <vt:lpstr>Enter data</vt:lpstr>
      <vt:lpstr>One line chart</vt:lpstr>
      <vt:lpstr>Two line chart</vt:lpstr>
      <vt:lpstr>Three line chart</vt:lpstr>
      <vt:lpstr>Four line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Huettner</dc:creator>
  <cp:lastModifiedBy>Windows User</cp:lastModifiedBy>
  <dcterms:created xsi:type="dcterms:W3CDTF">2017-02-28T20:16:35Z</dcterms:created>
  <dcterms:modified xsi:type="dcterms:W3CDTF">2020-08-26T03:11:36Z</dcterms:modified>
</cp:coreProperties>
</file>